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80" windowWidth="9720" windowHeight="7260"/>
  </bookViews>
  <sheets>
    <sheet name="то" sheetId="1" r:id="rId1"/>
    <sheet name="БД метрика" sheetId="5" r:id="rId2"/>
    <sheet name="ДБ дюймы" sheetId="6" r:id="rId3"/>
  </sheets>
  <definedNames>
    <definedName name="_xlnm._FilterDatabase" localSheetId="1" hidden="1">'БД метрика'!$A$1:$F$141</definedName>
    <definedName name="_xlnm._FilterDatabase" localSheetId="0" hidden="1">то!$A$1:$J$45</definedName>
  </definedNames>
  <calcPr calcId="125725"/>
</workbook>
</file>

<file path=xl/calcChain.xml><?xml version="1.0" encoding="utf-8"?>
<calcChain xmlns="http://schemas.openxmlformats.org/spreadsheetml/2006/main">
  <c r="G12" i="1"/>
  <c r="G16"/>
  <c r="G14"/>
  <c r="G7"/>
  <c r="G6"/>
  <c r="G5"/>
  <c r="G8"/>
  <c r="G9"/>
  <c r="G10"/>
  <c r="G11"/>
  <c r="G15"/>
  <c r="G17"/>
  <c r="G18"/>
  <c r="G19"/>
  <c r="G20"/>
  <c r="G21"/>
  <c r="G22"/>
  <c r="G3"/>
  <c r="G4"/>
  <c r="F171" i="6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N4" i="1" l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3"/>
  <c r="M3"/>
  <c r="M4"/>
  <c r="M5"/>
  <c r="M6"/>
  <c r="M7"/>
  <c r="M8"/>
  <c r="M9"/>
  <c r="M10"/>
  <c r="M11"/>
  <c r="M12"/>
  <c r="M13"/>
  <c r="M14"/>
  <c r="M15"/>
  <c r="M16"/>
  <c r="M17"/>
  <c r="M18"/>
  <c r="M19"/>
  <c r="M20"/>
  <c r="J4"/>
  <c r="J5"/>
  <c r="J6"/>
  <c r="J7"/>
  <c r="J8"/>
  <c r="J9"/>
  <c r="J10"/>
  <c r="J11"/>
  <c r="J12"/>
  <c r="J13"/>
  <c r="J14"/>
  <c r="J15"/>
  <c r="J16"/>
  <c r="J17"/>
  <c r="J18"/>
  <c r="J19"/>
  <c r="J20"/>
  <c r="I4"/>
  <c r="I5"/>
  <c r="I6"/>
  <c r="I7"/>
  <c r="I8"/>
  <c r="I9"/>
  <c r="I10"/>
  <c r="I11"/>
  <c r="I12"/>
  <c r="I13"/>
  <c r="I14"/>
  <c r="I15"/>
  <c r="I16"/>
  <c r="I17"/>
  <c r="I18"/>
  <c r="I19"/>
  <c r="I20"/>
  <c r="J3"/>
  <c r="I3"/>
</calcChain>
</file>

<file path=xl/sharedStrings.xml><?xml version="1.0" encoding="utf-8"?>
<sst xmlns="http://schemas.openxmlformats.org/spreadsheetml/2006/main" count="518" uniqueCount="350">
  <si>
    <t>Примечания</t>
  </si>
  <si>
    <t>Оборудование</t>
  </si>
  <si>
    <t>Смены</t>
  </si>
  <si>
    <t>Маркировка</t>
  </si>
  <si>
    <t>М24</t>
  </si>
  <si>
    <t>М30</t>
  </si>
  <si>
    <t>М20</t>
  </si>
  <si>
    <t>№ ДВ, позиция т/о</t>
  </si>
  <si>
    <t>М16</t>
  </si>
  <si>
    <t>М52</t>
  </si>
  <si>
    <t>М36</t>
  </si>
  <si>
    <t>Фланец</t>
  </si>
  <si>
    <t>Наименование</t>
  </si>
  <si>
    <t>Ду, Ру</t>
  </si>
  <si>
    <t>Кол-во</t>
  </si>
  <si>
    <t>на одну операцию</t>
  </si>
  <si>
    <t>на все операции</t>
  </si>
  <si>
    <t>всего</t>
  </si>
  <si>
    <t>Шпилька</t>
  </si>
  <si>
    <t>Гайка</t>
  </si>
  <si>
    <t>Момент</t>
  </si>
  <si>
    <t>Кол-во операций</t>
  </si>
  <si>
    <t>Шпилька ГОСТ 9066-75</t>
  </si>
  <si>
    <t>Ду15;Ру6</t>
  </si>
  <si>
    <t>Ду15;Ру10</t>
  </si>
  <si>
    <t>Ду15;Ру16</t>
  </si>
  <si>
    <t>Ду15;Ру25</t>
  </si>
  <si>
    <t>Ду15;Ру40</t>
  </si>
  <si>
    <t>Ду15;Ру63</t>
  </si>
  <si>
    <t>Ду15;Ру160</t>
  </si>
  <si>
    <t>Ду20;Ру6</t>
  </si>
  <si>
    <t>Ду20;Ру10</t>
  </si>
  <si>
    <t>Ду20;Ру16</t>
  </si>
  <si>
    <t>Ду20;Ру25</t>
  </si>
  <si>
    <t>Ду20;Ру40</t>
  </si>
  <si>
    <t>Ду20;Ру63</t>
  </si>
  <si>
    <t>Ду20;Ру160</t>
  </si>
  <si>
    <t>Ду25;Ру6</t>
  </si>
  <si>
    <t>Ду25;Ру10</t>
  </si>
  <si>
    <t>Ду25;Ру16</t>
  </si>
  <si>
    <t>Ду25;Ру25</t>
  </si>
  <si>
    <t>Ду25;Ру40</t>
  </si>
  <si>
    <t>Ду25;Ру63</t>
  </si>
  <si>
    <t>Ду25;Ру160</t>
  </si>
  <si>
    <t>Ду32;Ру6</t>
  </si>
  <si>
    <t>Ду32;Ру10</t>
  </si>
  <si>
    <t>Ду32;Ру16</t>
  </si>
  <si>
    <t>Ду32;Ру25</t>
  </si>
  <si>
    <t>Ду32;Ру40</t>
  </si>
  <si>
    <t>Ду32;Ру63</t>
  </si>
  <si>
    <t>Ду32;Ру160</t>
  </si>
  <si>
    <t>Ду40;Ру6</t>
  </si>
  <si>
    <t>Ду40;Ру10</t>
  </si>
  <si>
    <t>Ду40;Ру16</t>
  </si>
  <si>
    <t>Ду40;Ру25</t>
  </si>
  <si>
    <t>Ду40;Ру40</t>
  </si>
  <si>
    <t>Ду40;Ру63</t>
  </si>
  <si>
    <t>Ду40;Ру160</t>
  </si>
  <si>
    <t>Ду50;Ру6</t>
  </si>
  <si>
    <t>Ду50;Ру10</t>
  </si>
  <si>
    <t>Ду50;Ру16</t>
  </si>
  <si>
    <t>Ду50;Ру25</t>
  </si>
  <si>
    <t>Ду50;Ру40</t>
  </si>
  <si>
    <t>Ду50;Ру63</t>
  </si>
  <si>
    <t>Ду50;Ру100</t>
  </si>
  <si>
    <t>Ду50;Ру160</t>
  </si>
  <si>
    <t>Ду65;Ру6</t>
  </si>
  <si>
    <t>Ду65;Ру10</t>
  </si>
  <si>
    <t>Ду65;Ру16</t>
  </si>
  <si>
    <t>Ду65;Ру25</t>
  </si>
  <si>
    <t>Ду65;Ру40</t>
  </si>
  <si>
    <t>Ду65;Ру63</t>
  </si>
  <si>
    <t>Ду80;Ру6</t>
  </si>
  <si>
    <t>Ду80;Ру10</t>
  </si>
  <si>
    <t>Ду80;Ру16</t>
  </si>
  <si>
    <t>Ду80;Ру25</t>
  </si>
  <si>
    <t>Ду80;Ру40</t>
  </si>
  <si>
    <t>Ду80;Ру63</t>
  </si>
  <si>
    <t>Ду100;Ру6</t>
  </si>
  <si>
    <t>Ду100;Ру10</t>
  </si>
  <si>
    <t>Ду100;Ру16</t>
  </si>
  <si>
    <t>Ду100;Ру25</t>
  </si>
  <si>
    <t>Ду100;Ру40</t>
  </si>
  <si>
    <t>Ду100;Ру63</t>
  </si>
  <si>
    <t>Ду100;Ру100</t>
  </si>
  <si>
    <t>Ду100;Ру160</t>
  </si>
  <si>
    <t>Ду100;Ру200</t>
  </si>
  <si>
    <t>Ду125;Ру6</t>
  </si>
  <si>
    <t>Ду125;Ру10</t>
  </si>
  <si>
    <t>Ду125;Ру16</t>
  </si>
  <si>
    <t>Ду125;Ру25</t>
  </si>
  <si>
    <t>Ду125;Ру40</t>
  </si>
  <si>
    <t>Ду125;Ру63</t>
  </si>
  <si>
    <t>Ду150;Руб</t>
  </si>
  <si>
    <t>Ду150;Ру10</t>
  </si>
  <si>
    <t>Ду150;Ру16</t>
  </si>
  <si>
    <t>Ду150;Ру25</t>
  </si>
  <si>
    <t>Ду150;Ру40</t>
  </si>
  <si>
    <t>Ду150;Ру63</t>
  </si>
  <si>
    <t>Ду150;Ру100</t>
  </si>
  <si>
    <t>Ду150;Ру160</t>
  </si>
  <si>
    <t>Ду200;Ру6</t>
  </si>
  <si>
    <t>Ду200;Ру10</t>
  </si>
  <si>
    <t>Ду200;Ру16</t>
  </si>
  <si>
    <t>Ду200;Ру25</t>
  </si>
  <si>
    <t>Ду200;Ру40</t>
  </si>
  <si>
    <t>Ду200;Ру63</t>
  </si>
  <si>
    <t>Ду200;Ру100</t>
  </si>
  <si>
    <t>Ду200;Ру160</t>
  </si>
  <si>
    <t>Ду250;Ру6</t>
  </si>
  <si>
    <t>Ду250;Ру10</t>
  </si>
  <si>
    <t>Ду250;Ру16</t>
  </si>
  <si>
    <t>Ду250;Ру25</t>
  </si>
  <si>
    <t>Ду250;Ру40</t>
  </si>
  <si>
    <t>Ду250;Ру63</t>
  </si>
  <si>
    <t>Ду250;Ру160</t>
  </si>
  <si>
    <t>Ду300;Ру10</t>
  </si>
  <si>
    <t>Ду300;Ру16</t>
  </si>
  <si>
    <t>Ду300;Ру25</t>
  </si>
  <si>
    <t>Ду300;Ру40</t>
  </si>
  <si>
    <t>Ду300;Ру63</t>
  </si>
  <si>
    <t>Ду300;Ру100</t>
  </si>
  <si>
    <t>Ду300;Ру160</t>
  </si>
  <si>
    <t>Ду350;Ру6</t>
  </si>
  <si>
    <t>Ду350;Ру10</t>
  </si>
  <si>
    <t>Ду350;Ру16</t>
  </si>
  <si>
    <t>Ду350;Ру25</t>
  </si>
  <si>
    <t>Ду350;Ру40</t>
  </si>
  <si>
    <t>Ду350;Ру63</t>
  </si>
  <si>
    <t>Ду400;Ру6</t>
  </si>
  <si>
    <t>Ду400;Ру10</t>
  </si>
  <si>
    <t>Ду400;Ру16</t>
  </si>
  <si>
    <t>Ду400;Ру25</t>
  </si>
  <si>
    <t>Ду400;Ру40</t>
  </si>
  <si>
    <t>Ду400;Ру63</t>
  </si>
  <si>
    <t>Ду400;Ру100</t>
  </si>
  <si>
    <t>Ду500;Ру6</t>
  </si>
  <si>
    <t>Ду500;Ру10</t>
  </si>
  <si>
    <t>Ду500;Ру16</t>
  </si>
  <si>
    <t>Ду500;Ру25</t>
  </si>
  <si>
    <t>Ду500;Ру40</t>
  </si>
  <si>
    <t>Ду500;Ру63</t>
  </si>
  <si>
    <t>Ду600;Ру6</t>
  </si>
  <si>
    <t>Ду600;Ру10</t>
  </si>
  <si>
    <t>Ду600;Ру16</t>
  </si>
  <si>
    <t>Ду600;Ру25</t>
  </si>
  <si>
    <t>Ду600;Ру40</t>
  </si>
  <si>
    <t>Ду600;Ру63</t>
  </si>
  <si>
    <t>Ду700;Ру6</t>
  </si>
  <si>
    <t>Ду700;Ру10</t>
  </si>
  <si>
    <t>Ду700;Ру16</t>
  </si>
  <si>
    <t>Ду700;Ру25</t>
  </si>
  <si>
    <t>Ду800;Ру6</t>
  </si>
  <si>
    <t>Ду800;Ру10</t>
  </si>
  <si>
    <t>Ду800;Ру16</t>
  </si>
  <si>
    <t>Ду800;Ру25</t>
  </si>
  <si>
    <t>Ду1000;Ру6</t>
  </si>
  <si>
    <t>Ду1000;Ру10</t>
  </si>
  <si>
    <t>Ду1000;Ру25</t>
  </si>
  <si>
    <t>Ду1200;Ру10</t>
  </si>
  <si>
    <t>Ду1200;Ру16</t>
  </si>
  <si>
    <t>Ду1200;Ру25</t>
  </si>
  <si>
    <t>Ду,Ру фланца</t>
  </si>
  <si>
    <t>Прокладка</t>
  </si>
  <si>
    <t>Количество отверстий во фланце</t>
  </si>
  <si>
    <t>М10</t>
  </si>
  <si>
    <t>М12</t>
  </si>
  <si>
    <t>М27</t>
  </si>
  <si>
    <t>1б0</t>
  </si>
  <si>
    <t>М42</t>
  </si>
  <si>
    <t>М48</t>
  </si>
  <si>
    <t>Длина шпильки</t>
  </si>
  <si>
    <t>-</t>
  </si>
  <si>
    <t>Смен на одну операцию</t>
  </si>
  <si>
    <t>Дюйм</t>
  </si>
  <si>
    <t>Мм.</t>
  </si>
  <si>
    <t>Диаметр, класс фланца</t>
  </si>
  <si>
    <t>шпилька дюйм</t>
  </si>
  <si>
    <t>шпилька мм.</t>
  </si>
  <si>
    <t>гайка дюйм</t>
  </si>
  <si>
    <t>Гайка мм.</t>
  </si>
  <si>
    <t>0,5;150</t>
  </si>
  <si>
    <t>0,75;150</t>
  </si>
  <si>
    <t>1;150</t>
  </si>
  <si>
    <t>1,5;150</t>
  </si>
  <si>
    <t>2;150</t>
  </si>
  <si>
    <t>2,5;150</t>
  </si>
  <si>
    <t>3;150</t>
  </si>
  <si>
    <t>4;150</t>
  </si>
  <si>
    <t>6;150</t>
  </si>
  <si>
    <t>8;150</t>
  </si>
  <si>
    <t>10;150</t>
  </si>
  <si>
    <t>12;150</t>
  </si>
  <si>
    <t>14;150</t>
  </si>
  <si>
    <t>16;150</t>
  </si>
  <si>
    <t>18;150</t>
  </si>
  <si>
    <t>20;150</t>
  </si>
  <si>
    <t>28;150</t>
  </si>
  <si>
    <t>30;150</t>
  </si>
  <si>
    <t>32;150</t>
  </si>
  <si>
    <t>34;150</t>
  </si>
  <si>
    <t>36;150</t>
  </si>
  <si>
    <t>38;150</t>
  </si>
  <si>
    <t>40;150</t>
  </si>
  <si>
    <t>42;150</t>
  </si>
  <si>
    <t>44;150</t>
  </si>
  <si>
    <t>46;150</t>
  </si>
  <si>
    <t>48;150</t>
  </si>
  <si>
    <t>50;150</t>
  </si>
  <si>
    <t>52;150</t>
  </si>
  <si>
    <t>54;150</t>
  </si>
  <si>
    <t>56;150</t>
  </si>
  <si>
    <t>58;150</t>
  </si>
  <si>
    <t>60;150</t>
  </si>
  <si>
    <t>0,75;300</t>
  </si>
  <si>
    <t>1;300</t>
  </si>
  <si>
    <t>1,5;300</t>
  </si>
  <si>
    <t>2;300</t>
  </si>
  <si>
    <t>2,5;300</t>
  </si>
  <si>
    <t>3;300</t>
  </si>
  <si>
    <t>4;300</t>
  </si>
  <si>
    <t>6;300</t>
  </si>
  <si>
    <t>8;300</t>
  </si>
  <si>
    <t>10;300</t>
  </si>
  <si>
    <t>12;300</t>
  </si>
  <si>
    <t>14;300</t>
  </si>
  <si>
    <t>16;300</t>
  </si>
  <si>
    <t>18;300</t>
  </si>
  <si>
    <t>20;300</t>
  </si>
  <si>
    <t>24;300</t>
  </si>
  <si>
    <t>28;300</t>
  </si>
  <si>
    <t>30;300</t>
  </si>
  <si>
    <t>32;300</t>
  </si>
  <si>
    <t>34;300</t>
  </si>
  <si>
    <t>36;300</t>
  </si>
  <si>
    <t>38;300</t>
  </si>
  <si>
    <t>40;300</t>
  </si>
  <si>
    <t>42;300</t>
  </si>
  <si>
    <t>44;300</t>
  </si>
  <si>
    <t>46;300</t>
  </si>
  <si>
    <t>48;300</t>
  </si>
  <si>
    <t>50;300</t>
  </si>
  <si>
    <t>52;300</t>
  </si>
  <si>
    <t>54;300</t>
  </si>
  <si>
    <t>56;300</t>
  </si>
  <si>
    <t>58;300</t>
  </si>
  <si>
    <t>60;300</t>
  </si>
  <si>
    <t>0,5;600</t>
  </si>
  <si>
    <t>0,75;600</t>
  </si>
  <si>
    <t>1;600</t>
  </si>
  <si>
    <t>1,25;600</t>
  </si>
  <si>
    <t>1,5;600</t>
  </si>
  <si>
    <t>2;600</t>
  </si>
  <si>
    <t>2,5;600</t>
  </si>
  <si>
    <t>3;600</t>
  </si>
  <si>
    <t>3,5;600</t>
  </si>
  <si>
    <t>4;600</t>
  </si>
  <si>
    <t>5;600</t>
  </si>
  <si>
    <t>6;600</t>
  </si>
  <si>
    <t>8;600</t>
  </si>
  <si>
    <t>10;600</t>
  </si>
  <si>
    <t>12;600</t>
  </si>
  <si>
    <t>14;600</t>
  </si>
  <si>
    <t>16;600</t>
  </si>
  <si>
    <t>18;600</t>
  </si>
  <si>
    <t>20;600</t>
  </si>
  <si>
    <t>24;600</t>
  </si>
  <si>
    <t>26;600</t>
  </si>
  <si>
    <t>28;600</t>
  </si>
  <si>
    <t>30;600</t>
  </si>
  <si>
    <t>32;600</t>
  </si>
  <si>
    <t>34;600</t>
  </si>
  <si>
    <t>36;600</t>
  </si>
  <si>
    <t>38;600</t>
  </si>
  <si>
    <t>40;600</t>
  </si>
  <si>
    <t>42;600</t>
  </si>
  <si>
    <t>44;600</t>
  </si>
  <si>
    <t>46;600</t>
  </si>
  <si>
    <t>48;600</t>
  </si>
  <si>
    <t>50;600</t>
  </si>
  <si>
    <t>52;600</t>
  </si>
  <si>
    <t>54;600</t>
  </si>
  <si>
    <t>56;600</t>
  </si>
  <si>
    <t>58;600</t>
  </si>
  <si>
    <t>60;600</t>
  </si>
  <si>
    <t>0,5;900</t>
  </si>
  <si>
    <t>0,75;900</t>
  </si>
  <si>
    <t>1;900</t>
  </si>
  <si>
    <t>1,25;900</t>
  </si>
  <si>
    <t>1,5;900</t>
  </si>
  <si>
    <t>2;900</t>
  </si>
  <si>
    <t>2,5;900</t>
  </si>
  <si>
    <t>3;900</t>
  </si>
  <si>
    <t>4;900</t>
  </si>
  <si>
    <t>5;900</t>
  </si>
  <si>
    <t>6;900</t>
  </si>
  <si>
    <t>8;900</t>
  </si>
  <si>
    <t>10;900</t>
  </si>
  <si>
    <t>12;900</t>
  </si>
  <si>
    <t>14;900</t>
  </si>
  <si>
    <t>16;900</t>
  </si>
  <si>
    <t>18;900</t>
  </si>
  <si>
    <t>20;900</t>
  </si>
  <si>
    <t>24;900</t>
  </si>
  <si>
    <t>26;900</t>
  </si>
  <si>
    <t>28;900</t>
  </si>
  <si>
    <t>30;900</t>
  </si>
  <si>
    <t>32;900</t>
  </si>
  <si>
    <t>34;900</t>
  </si>
  <si>
    <t>36;900</t>
  </si>
  <si>
    <t>38;900</t>
  </si>
  <si>
    <t>40;900</t>
  </si>
  <si>
    <t>42;900</t>
  </si>
  <si>
    <t>44;900</t>
  </si>
  <si>
    <t>46;900</t>
  </si>
  <si>
    <t>48;900</t>
  </si>
  <si>
    <t>0,5;1500</t>
  </si>
  <si>
    <t>0,75;1500</t>
  </si>
  <si>
    <t>1;1500</t>
  </si>
  <si>
    <t>1,25;1500</t>
  </si>
  <si>
    <t>1,5;1500</t>
  </si>
  <si>
    <t>2;1500</t>
  </si>
  <si>
    <t>2,5;1500</t>
  </si>
  <si>
    <t>3;1500</t>
  </si>
  <si>
    <t>4;1500</t>
  </si>
  <si>
    <t>5;1500</t>
  </si>
  <si>
    <t>6;1500</t>
  </si>
  <si>
    <t>8;1500</t>
  </si>
  <si>
    <t>10;1500</t>
  </si>
  <si>
    <t>12;1500</t>
  </si>
  <si>
    <t>14;1500</t>
  </si>
  <si>
    <t>16;1500</t>
  </si>
  <si>
    <t>18;1500</t>
  </si>
  <si>
    <t>20;1500</t>
  </si>
  <si>
    <t>24;1500</t>
  </si>
  <si>
    <t>0,5;2500</t>
  </si>
  <si>
    <t>0,75;2500</t>
  </si>
  <si>
    <t>1;2500</t>
  </si>
  <si>
    <t>1,25;2500</t>
  </si>
  <si>
    <t>1,5;2500</t>
  </si>
  <si>
    <t>2;2500</t>
  </si>
  <si>
    <t>2,5;2500</t>
  </si>
  <si>
    <t>3;2500</t>
  </si>
  <si>
    <t>4;2500</t>
  </si>
  <si>
    <t>5;2500</t>
  </si>
  <si>
    <t>6;2500</t>
  </si>
  <si>
    <t>8;2500</t>
  </si>
  <si>
    <t>10;2500</t>
  </si>
  <si>
    <t>12;2500</t>
  </si>
  <si>
    <t>1#1500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</si>
</sst>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tabSelected="1" zoomScale="70" zoomScaleNormal="70" workbookViewId="0">
      <selection activeCell="G14" sqref="G14"/>
    </sheetView>
  </sheetViews>
  <sheetFormatPr defaultRowHeight="12.75"/>
  <cols>
    <col min="1" max="1" width="16.28515625" style="3" customWidth="1"/>
    <col min="2" max="2" width="15.5703125" customWidth="1"/>
    <col min="3" max="3" width="32.7109375" customWidth="1"/>
    <col min="4" max="4" width="13.5703125" customWidth="1"/>
    <col min="5" max="6" width="12.140625" customWidth="1"/>
    <col min="7" max="8" width="12.85546875" customWidth="1"/>
    <col min="9" max="9" width="12.28515625" style="2" customWidth="1"/>
    <col min="10" max="11" width="11.5703125" customWidth="1"/>
    <col min="12" max="12" width="31.140625" customWidth="1"/>
    <col min="13" max="13" width="8.85546875" customWidth="1"/>
    <col min="14" max="14" width="11.28515625" customWidth="1"/>
    <col min="15" max="15" width="8" customWidth="1"/>
    <col min="16" max="16" width="6.7109375" customWidth="1"/>
    <col min="17" max="17" width="7.85546875" customWidth="1"/>
    <col min="18" max="18" width="23.140625" customWidth="1"/>
    <col min="19" max="19" width="5.140625" customWidth="1"/>
    <col min="20" max="20" width="25.140625" customWidth="1"/>
    <col min="21" max="21" width="5.85546875" customWidth="1"/>
    <col min="22" max="22" width="25.140625" customWidth="1"/>
    <col min="23" max="23" width="5.85546875" customWidth="1"/>
  </cols>
  <sheetData>
    <row r="1" spans="1:25" s="3" customFormat="1" ht="25.5" customHeight="1">
      <c r="A1" s="20" t="s">
        <v>7</v>
      </c>
      <c r="B1" s="20" t="s">
        <v>3</v>
      </c>
      <c r="C1" s="20" t="s">
        <v>11</v>
      </c>
      <c r="D1" s="20"/>
      <c r="E1" s="20"/>
      <c r="F1" s="20" t="s">
        <v>18</v>
      </c>
      <c r="G1" s="20"/>
      <c r="H1" s="20" t="s">
        <v>19</v>
      </c>
      <c r="I1" s="20"/>
      <c r="J1" s="20" t="s">
        <v>14</v>
      </c>
      <c r="K1" s="20" t="s">
        <v>163</v>
      </c>
      <c r="L1" s="20" t="s">
        <v>0</v>
      </c>
      <c r="M1" s="20" t="s">
        <v>20</v>
      </c>
      <c r="N1" s="20" t="s">
        <v>21</v>
      </c>
      <c r="O1" s="22" t="s">
        <v>2</v>
      </c>
      <c r="P1" s="22"/>
      <c r="Q1" s="22"/>
      <c r="R1" s="20" t="s">
        <v>1</v>
      </c>
      <c r="S1" s="20"/>
      <c r="T1" s="20"/>
      <c r="U1" s="20"/>
      <c r="V1" s="20"/>
      <c r="W1" s="20"/>
      <c r="X1" s="13"/>
      <c r="Y1" s="13"/>
    </row>
    <row r="2" spans="1:25" ht="42.75" customHeight="1">
      <c r="A2" s="20"/>
      <c r="B2" s="20"/>
      <c r="C2" s="16" t="s">
        <v>12</v>
      </c>
      <c r="D2" s="16" t="s">
        <v>13</v>
      </c>
      <c r="E2" s="16" t="s">
        <v>14</v>
      </c>
      <c r="F2" s="27" t="s">
        <v>174</v>
      </c>
      <c r="G2" s="21" t="s">
        <v>175</v>
      </c>
      <c r="H2" s="21" t="s">
        <v>174</v>
      </c>
      <c r="I2" s="21" t="s">
        <v>175</v>
      </c>
      <c r="J2" s="20"/>
      <c r="K2" s="20"/>
      <c r="L2" s="20"/>
      <c r="M2" s="20"/>
      <c r="N2" s="20"/>
      <c r="O2" s="18" t="s">
        <v>15</v>
      </c>
      <c r="P2" s="18" t="s">
        <v>16</v>
      </c>
      <c r="Q2" s="4" t="s">
        <v>17</v>
      </c>
      <c r="R2" s="20"/>
      <c r="S2" s="20"/>
      <c r="T2" s="20"/>
      <c r="U2" s="20"/>
      <c r="V2" s="20"/>
      <c r="W2" s="20"/>
    </row>
    <row r="3" spans="1:25">
      <c r="A3" s="5"/>
      <c r="B3" s="5"/>
      <c r="C3" s="16"/>
      <c r="D3" s="4" t="s">
        <v>62</v>
      </c>
      <c r="E3" s="16"/>
      <c r="F3" s="16"/>
      <c r="G3" s="16" t="str">
        <f>IF(SEARCH("Ду",D3),VLOOKUP(то!D3,'БД метрика'!A:D,2,FALSE),VLOOKUP(D3,'ДБ дюймы'!A:H,3,FALSE))</f>
        <v>М16</v>
      </c>
      <c r="H3" s="16"/>
      <c r="I3" s="16">
        <f>IF(SEARCH("Ду",D3),VLOOKUP(D3,'БД метрика'!A:F,5,FALSE),1)</f>
        <v>24</v>
      </c>
      <c r="J3" s="16">
        <f>IF(SEARCH("Ду",D3),VLOOKUP(D3,'БД метрика'!A:F,4,FALSE),1)</f>
        <v>4</v>
      </c>
      <c r="K3" s="16"/>
      <c r="L3" s="16"/>
      <c r="M3" s="6">
        <f>IF(SEARCH("Ду",D3),VLOOKUP(D3,'БД метрика'!A:F,6,FALSE),1)</f>
        <v>189</v>
      </c>
      <c r="N3" s="5">
        <f>IF(SEARCH("Ду",D3),VLOOKUP(D3,'БД метрика'!A:G,7,FALSE),1)</f>
        <v>0.05</v>
      </c>
      <c r="O3" s="5"/>
      <c r="P3" s="8"/>
      <c r="Q3" s="7"/>
      <c r="R3" s="8"/>
      <c r="S3" s="7"/>
      <c r="T3" s="8"/>
      <c r="U3" s="7"/>
      <c r="V3" s="7"/>
      <c r="W3" s="10"/>
    </row>
    <row r="4" spans="1:25">
      <c r="A4" s="5"/>
      <c r="B4" s="5"/>
      <c r="C4" s="16"/>
      <c r="D4" s="4" t="s">
        <v>83</v>
      </c>
      <c r="E4" s="16"/>
      <c r="F4" s="16"/>
      <c r="G4" s="16" t="str">
        <f>IF(SEARCH("Ду",D4),VLOOKUP(то!D4,'БД метрика'!A:D,2,FALSE),VLOOKUP(D4,'ДБ дюймы'!A:H,3,FALSE))</f>
        <v>М24</v>
      </c>
      <c r="H4" s="16"/>
      <c r="I4" s="16">
        <f>IF(SEARCH("Ду",D4),VLOOKUP(D4,'БД метрика'!A:F,5,FALSE),1)</f>
        <v>36</v>
      </c>
      <c r="J4" s="16">
        <f>IF(SEARCH("Ду",D4),VLOOKUP(D4,'БД метрика'!A:F,4,FALSE),1)</f>
        <v>8</v>
      </c>
      <c r="K4" s="16"/>
      <c r="L4" s="16"/>
      <c r="M4" s="6">
        <f>IF(SEARCH("Ду",D4),VLOOKUP(D4,'БД метрика'!A:F,6,FALSE),1)</f>
        <v>638</v>
      </c>
      <c r="N4" s="5">
        <f>IF(SEARCH("Ду",D4),VLOOKUP(D4,'БД метрика'!A:G,7,FALSE),1)</f>
        <v>0.1</v>
      </c>
      <c r="O4" s="5"/>
      <c r="P4" s="7"/>
      <c r="Q4" s="10"/>
      <c r="R4" s="8"/>
      <c r="S4" s="5"/>
      <c r="T4" s="9"/>
      <c r="U4" s="10"/>
      <c r="V4" s="5"/>
      <c r="W4" s="5"/>
    </row>
    <row r="5" spans="1:25">
      <c r="A5" s="5"/>
      <c r="B5" s="5"/>
      <c r="C5" s="16"/>
      <c r="D5" s="4" t="s">
        <v>106</v>
      </c>
      <c r="E5" s="16"/>
      <c r="F5" s="16"/>
      <c r="G5" s="16" t="str">
        <f>IF(SEARCH("Ду",D5),VLOOKUP(то!D5,'БД метрика'!A:D,2,FALSE),VLOOKUP(D5,'ДБ дюймы'!A:H,3,FALSE))</f>
        <v>М30</v>
      </c>
      <c r="H5" s="16"/>
      <c r="I5" s="16">
        <f>IF(SEARCH("Ду",D5),VLOOKUP(D5,'БД метрика'!A:F,5,FALSE),1)</f>
        <v>46</v>
      </c>
      <c r="J5" s="16">
        <f>IF(SEARCH("Ду",D5),VLOOKUP(D5,'БД метрика'!A:F,4,FALSE),1)</f>
        <v>12</v>
      </c>
      <c r="K5" s="16"/>
      <c r="L5" s="16"/>
      <c r="M5" s="6">
        <f>IF(SEARCH("Ду",D5),VLOOKUP(D5,'БД метрика'!A:F,6,FALSE),1)</f>
        <v>1275</v>
      </c>
      <c r="N5" s="5">
        <f>IF(SEARCH("Ду",D5),VLOOKUP(D5,'БД метрика'!A:G,7,FALSE),1)</f>
        <v>0.3</v>
      </c>
      <c r="O5" s="5"/>
      <c r="P5" s="8"/>
      <c r="Q5" s="5"/>
      <c r="R5" s="5"/>
      <c r="S5" s="5"/>
      <c r="T5" s="5"/>
      <c r="U5" s="5"/>
      <c r="V5" s="5"/>
      <c r="W5" s="5"/>
    </row>
    <row r="6" spans="1:25">
      <c r="A6" s="5"/>
      <c r="B6" s="5"/>
      <c r="C6" s="16"/>
      <c r="D6" s="4" t="s">
        <v>215</v>
      </c>
      <c r="E6" s="16"/>
      <c r="F6" s="16"/>
      <c r="G6" s="16" t="e">
        <f>IF(SEARCH("Ду",D6),VLOOKUP(то!D6,'БД метрика'!A:D,2,FALSE),1)</f>
        <v>#VALUE!</v>
      </c>
      <c r="H6" s="16"/>
      <c r="I6" s="16" t="e">
        <f>IF(SEARCH("Ду",D6),VLOOKUP(D6,'БД метрика'!A:F,5,FALSE),1)</f>
        <v>#VALUE!</v>
      </c>
      <c r="J6" s="16" t="e">
        <f>IF(SEARCH("Ду",D6),VLOOKUP(D6,'БД метрика'!A:F,4,FALSE),1)</f>
        <v>#VALUE!</v>
      </c>
      <c r="K6" s="16"/>
      <c r="L6" s="16"/>
      <c r="M6" s="6" t="e">
        <f>IF(SEARCH("Ду",D6),VLOOKUP(D6,'БД метрика'!A:F,6,FALSE),1)</f>
        <v>#VALUE!</v>
      </c>
      <c r="N6" s="5" t="e">
        <f>IF(SEARCH("Ду",D6),VLOOKUP(D6,'БД метрика'!A:G,7,FALSE),1)</f>
        <v>#VALUE!</v>
      </c>
      <c r="O6" s="5"/>
      <c r="P6" s="5"/>
      <c r="Q6" s="5"/>
      <c r="R6" s="5"/>
      <c r="S6" s="5"/>
      <c r="T6" s="5"/>
      <c r="U6" s="5"/>
      <c r="V6" s="5"/>
      <c r="W6" s="5"/>
    </row>
    <row r="7" spans="1:25">
      <c r="A7" s="5"/>
      <c r="B7" s="5"/>
      <c r="C7" s="16"/>
      <c r="D7" s="16"/>
      <c r="E7" s="16"/>
      <c r="F7" s="16"/>
      <c r="G7" s="16" t="e">
        <f>IF(SEARCH("Ду",D7),VLOOKUP(то!D7,'БД метрика'!A:D,2,FALSE),VLOOKUP(D7,'ДБ дюймы'!A:H,3,FALSE))</f>
        <v>#VALUE!</v>
      </c>
      <c r="H7" s="16"/>
      <c r="I7" s="16" t="e">
        <f>IF(SEARCH("Ду",D7),VLOOKUP(D7,'БД метрика'!A:F,5,FALSE),1)</f>
        <v>#VALUE!</v>
      </c>
      <c r="J7" s="16" t="e">
        <f>IF(SEARCH("Ду",D7),VLOOKUP(D7,'БД метрика'!A:F,4,FALSE),1)</f>
        <v>#VALUE!</v>
      </c>
      <c r="K7" s="16"/>
      <c r="L7" s="16"/>
      <c r="M7" s="6" t="e">
        <f>IF(SEARCH("Ду",D7),VLOOKUP(D7,'БД метрика'!A:F,6,FALSE),1)</f>
        <v>#VALUE!</v>
      </c>
      <c r="N7" s="5" t="e">
        <f>IF(SEARCH("Ду",D7),VLOOKUP(D7,'БД метрика'!A:G,7,FALSE),1)</f>
        <v>#VALUE!</v>
      </c>
      <c r="O7" s="5"/>
      <c r="P7" s="5"/>
      <c r="Q7" s="5"/>
      <c r="R7" s="5"/>
      <c r="S7" s="5"/>
      <c r="T7" s="5"/>
      <c r="U7" s="5"/>
      <c r="V7" s="5"/>
      <c r="W7" s="5"/>
    </row>
    <row r="8" spans="1:25">
      <c r="A8" s="17"/>
      <c r="B8" s="16"/>
      <c r="C8" s="16"/>
      <c r="D8" s="16"/>
      <c r="E8" s="16"/>
      <c r="F8" s="16"/>
      <c r="G8" s="16" t="e">
        <f>IF(SEARCH("Ду",D8),VLOOKUP(то!D8,'БД метрика'!A:D,2,FALSE),VLOOKUP(D8,'ДБ дюймы'!A:H,3,FALSE))</f>
        <v>#VALUE!</v>
      </c>
      <c r="H8" s="16"/>
      <c r="I8" s="16" t="e">
        <f>IF(SEARCH("Ду",D8),VLOOKUP(D8,'БД метрика'!A:F,5,FALSE),1)</f>
        <v>#VALUE!</v>
      </c>
      <c r="J8" s="16" t="e">
        <f>IF(SEARCH("Ду",D8),VLOOKUP(D8,'БД метрика'!A:F,4,FALSE),1)</f>
        <v>#VALUE!</v>
      </c>
      <c r="K8" s="16"/>
      <c r="L8" s="16"/>
      <c r="M8" s="6" t="e">
        <f>IF(SEARCH("Ду",D8),VLOOKUP(D8,'БД метрика'!A:F,6,FALSE),1)</f>
        <v>#VALUE!</v>
      </c>
      <c r="N8" s="5" t="e">
        <f>IF(SEARCH("Ду",D8),VLOOKUP(D8,'БД метрика'!A:G,7,FALSE),1)</f>
        <v>#VALUE!</v>
      </c>
      <c r="O8" s="5"/>
      <c r="P8" s="8"/>
      <c r="Q8" s="8"/>
      <c r="R8" s="8"/>
      <c r="S8" s="8"/>
      <c r="T8" s="8"/>
      <c r="U8" s="5"/>
      <c r="V8" s="7"/>
      <c r="W8" s="5"/>
    </row>
    <row r="9" spans="1:25">
      <c r="A9" s="5"/>
      <c r="B9" s="5"/>
      <c r="C9" s="16"/>
      <c r="D9" s="16"/>
      <c r="E9" s="16"/>
      <c r="F9" s="16"/>
      <c r="G9" s="16" t="e">
        <f>IF(SEARCH("Ду",D9),VLOOKUP(то!D9,'БД метрика'!A:D,2,FALSE),VLOOKUP(D9,'ДБ дюймы'!A:H,3,FALSE))</f>
        <v>#VALUE!</v>
      </c>
      <c r="H9" s="16"/>
      <c r="I9" s="16" t="e">
        <f>IF(SEARCH("Ду",D9),VLOOKUP(D9,'БД метрика'!A:F,5,FALSE),1)</f>
        <v>#VALUE!</v>
      </c>
      <c r="J9" s="16" t="e">
        <f>IF(SEARCH("Ду",D9),VLOOKUP(D9,'БД метрика'!A:F,4,FALSE),1)</f>
        <v>#VALUE!</v>
      </c>
      <c r="K9" s="16"/>
      <c r="L9" s="16"/>
      <c r="M9" s="6" t="e">
        <f>IF(SEARCH("Ду",D9),VLOOKUP(D9,'БД метрика'!A:F,6,FALSE),1)</f>
        <v>#VALUE!</v>
      </c>
      <c r="N9" s="5" t="e">
        <f>IF(SEARCH("Ду",D9),VLOOKUP(D9,'БД метрика'!A:G,7,FALSE),1)</f>
        <v>#VALUE!</v>
      </c>
      <c r="O9" s="5"/>
      <c r="P9" s="8"/>
      <c r="Q9" s="7"/>
      <c r="R9" s="8"/>
      <c r="S9" s="7"/>
      <c r="T9" s="8"/>
      <c r="U9" s="7"/>
      <c r="V9" s="7"/>
      <c r="W9" s="10"/>
    </row>
    <row r="10" spans="1:25">
      <c r="A10" s="5"/>
      <c r="B10" s="5"/>
      <c r="C10" s="16"/>
      <c r="D10" s="16"/>
      <c r="E10" s="16"/>
      <c r="F10" s="16"/>
      <c r="G10" s="16" t="e">
        <f>IF(SEARCH("Ду",D10),VLOOKUP(то!D10,'БД метрика'!A:D,2,FALSE),VLOOKUP(D10,'ДБ дюймы'!A:H,3,FALSE))</f>
        <v>#VALUE!</v>
      </c>
      <c r="H10" s="16"/>
      <c r="I10" s="16" t="e">
        <f>IF(SEARCH("Ду",D10),VLOOKUP(D10,'БД метрика'!A:F,5,FALSE),1)</f>
        <v>#VALUE!</v>
      </c>
      <c r="J10" s="16" t="e">
        <f>IF(SEARCH("Ду",D10),VLOOKUP(D10,'БД метрика'!A:F,4,FALSE),1)</f>
        <v>#VALUE!</v>
      </c>
      <c r="K10" s="16"/>
      <c r="L10" s="16"/>
      <c r="M10" s="6" t="e">
        <f>IF(SEARCH("Ду",D10),VLOOKUP(D10,'БД метрика'!A:F,6,FALSE),1)</f>
        <v>#VALUE!</v>
      </c>
      <c r="N10" s="5" t="e">
        <f>IF(SEARCH("Ду",D10),VLOOKUP(D10,'БД метрика'!A:G,7,FALSE),1)</f>
        <v>#VALUE!</v>
      </c>
      <c r="O10" s="5"/>
      <c r="P10" s="7"/>
      <c r="Q10" s="10"/>
      <c r="R10" s="8"/>
      <c r="S10" s="5"/>
      <c r="T10" s="9"/>
      <c r="U10" s="10"/>
      <c r="V10" s="5"/>
      <c r="W10" s="5"/>
    </row>
    <row r="11" spans="1:25">
      <c r="A11" s="5"/>
      <c r="B11" s="5"/>
      <c r="C11" s="16"/>
      <c r="D11" s="16"/>
      <c r="E11" s="16"/>
      <c r="F11" s="16"/>
      <c r="G11" s="16" t="e">
        <f>IF(SEARCH("Ду",D11),VLOOKUP(то!D11,'БД метрика'!A:D,2,FALSE),VLOOKUP(D11,'ДБ дюймы'!A:H,3,FALSE))</f>
        <v>#VALUE!</v>
      </c>
      <c r="H11" s="16"/>
      <c r="I11" s="16" t="e">
        <f>IF(SEARCH("Ду",D11),VLOOKUP(D11,'БД метрика'!A:F,5,FALSE),1)</f>
        <v>#VALUE!</v>
      </c>
      <c r="J11" s="16" t="e">
        <f>IF(SEARCH("Ду",D11),VLOOKUP(D11,'БД метрика'!A:F,4,FALSE),1)</f>
        <v>#VALUE!</v>
      </c>
      <c r="K11" s="16"/>
      <c r="L11" s="16"/>
      <c r="M11" s="6" t="e">
        <f>IF(SEARCH("Ду",D11),VLOOKUP(D11,'БД метрика'!A:F,6,FALSE),1)</f>
        <v>#VALUE!</v>
      </c>
      <c r="N11" s="5" t="e">
        <f>IF(SEARCH("Ду",D11),VLOOKUP(D11,'БД метрика'!A:G,7,FALSE),1)</f>
        <v>#VALUE!</v>
      </c>
      <c r="O11" s="5"/>
      <c r="P11" s="8"/>
      <c r="Q11" s="5"/>
      <c r="R11" s="5"/>
      <c r="S11" s="5"/>
      <c r="T11" s="5"/>
      <c r="U11" s="5"/>
      <c r="V11" s="5"/>
      <c r="W11" s="5"/>
    </row>
    <row r="12" spans="1:25">
      <c r="A12" s="5"/>
      <c r="B12" s="5"/>
      <c r="C12" s="16"/>
      <c r="D12" s="4" t="s">
        <v>349</v>
      </c>
      <c r="E12" s="16"/>
      <c r="F12" s="16"/>
      <c r="G12" s="16" t="e">
        <f>OR(IF(SEARCH("Ду",D12),VLOOKUP(то!D12,'БД метрика'!A:D,2,FALSE),1),IF(SEARCH("#",D12),VLOOKUP(D12,'ДБ дюймы'!A:H,3,FALSE),1))</f>
        <v>#VALUE!</v>
      </c>
      <c r="H12" s="16"/>
      <c r="I12" s="16" t="e">
        <f>IF(SEARCH("Ду",D12),VLOOKUP(D12,'БД метрика'!A:F,5,FALSE),1)</f>
        <v>#VALUE!</v>
      </c>
      <c r="J12" s="16" t="e">
        <f>IF(SEARCH("Ду",D12),VLOOKUP(D12,'БД метрика'!A:F,4,FALSE),1)</f>
        <v>#VALUE!</v>
      </c>
      <c r="K12" s="16"/>
      <c r="L12" s="16"/>
      <c r="M12" s="6" t="e">
        <f>IF(SEARCH("Ду",D12),VLOOKUP(D12,'БД метрика'!A:F,6,FALSE),1)</f>
        <v>#VALUE!</v>
      </c>
      <c r="N12" s="5" t="e">
        <f>IF(SEARCH("Ду",D12),VLOOKUP(D12,'БД метрика'!A:G,7,FALSE),1)</f>
        <v>#VALUE!</v>
      </c>
      <c r="O12" s="5"/>
      <c r="P12" s="5"/>
      <c r="Q12" s="5"/>
      <c r="R12" s="5"/>
      <c r="S12" s="5"/>
      <c r="T12" s="5"/>
      <c r="U12" s="5"/>
      <c r="V12" s="5"/>
      <c r="W12" s="5"/>
    </row>
    <row r="13" spans="1:25">
      <c r="A13" s="5"/>
      <c r="B13" s="5"/>
      <c r="C13" s="16"/>
      <c r="D13" s="30" t="s">
        <v>215</v>
      </c>
      <c r="E13" s="16"/>
      <c r="F13" s="16"/>
      <c r="G13" s="16"/>
      <c r="H13" s="16"/>
      <c r="I13" s="16" t="e">
        <f>IF(SEARCH("Ду",D13),VLOOKUP(D13,'БД метрика'!A:F,5,FALSE),1)</f>
        <v>#VALUE!</v>
      </c>
      <c r="J13" s="16" t="e">
        <f>IF(SEARCH("Ду",D13),VLOOKUP(D13,'БД метрика'!A:F,4,FALSE),1)</f>
        <v>#VALUE!</v>
      </c>
      <c r="K13" s="16"/>
      <c r="L13" s="16"/>
      <c r="M13" s="6" t="e">
        <f>IF(SEARCH("Ду",D13),VLOOKUP(D13,'БД метрика'!A:F,6,FALSE),1)</f>
        <v>#VALUE!</v>
      </c>
      <c r="N13" s="5" t="e">
        <f>IF(SEARCH("Ду",D13),VLOOKUP(D13,'БД метрика'!A:G,7,FALSE),1)</f>
        <v>#VALUE!</v>
      </c>
      <c r="O13" s="5"/>
      <c r="P13" s="5"/>
      <c r="Q13" s="5"/>
      <c r="R13" s="5"/>
      <c r="S13" s="5"/>
      <c r="T13" s="5"/>
      <c r="U13" s="5"/>
      <c r="V13" s="5"/>
      <c r="W13" s="5"/>
    </row>
    <row r="14" spans="1:25">
      <c r="A14" s="17"/>
      <c r="B14" s="4"/>
      <c r="C14" s="4"/>
      <c r="D14" s="30" t="s">
        <v>215</v>
      </c>
      <c r="E14" s="16"/>
      <c r="F14" s="16"/>
      <c r="G14" s="16" t="e">
        <f>IF(SEARCH("Ду",D14),VLOOKUP(то!D14,'БД метрика'!A:D,2,FALSE),VLOOKUP(D14,'ДБ дюймы'!A:H,3,FALSE))</f>
        <v>#VALUE!</v>
      </c>
      <c r="H14" s="16"/>
      <c r="I14" s="16" t="e">
        <f>IF(SEARCH("Ду",D14),VLOOKUP(D14,'БД метрика'!A:F,5,FALSE),1)</f>
        <v>#VALUE!</v>
      </c>
      <c r="J14" s="16" t="e">
        <f>IF(SEARCH("Ду",D14),VLOOKUP(D14,'БД метрика'!A:F,4,FALSE),1)</f>
        <v>#VALUE!</v>
      </c>
      <c r="K14" s="16"/>
      <c r="L14" s="16"/>
      <c r="M14" s="6" t="e">
        <f>IF(SEARCH("Ду",D14),VLOOKUP(D14,'БД метрика'!A:F,6,FALSE),1)</f>
        <v>#VALUE!</v>
      </c>
      <c r="N14" s="5" t="e">
        <f>IF(SEARCH("Ду",D14),VLOOKUP(D14,'БД метрика'!A:G,7,FALSE),1)</f>
        <v>#VALUE!</v>
      </c>
      <c r="O14" s="5"/>
      <c r="P14" s="4"/>
      <c r="Q14" s="12"/>
      <c r="R14" s="4"/>
      <c r="S14" s="12"/>
      <c r="T14" s="4"/>
      <c r="U14" s="12"/>
      <c r="V14" s="7"/>
      <c r="W14" s="5"/>
    </row>
    <row r="15" spans="1:25">
      <c r="A15" s="5"/>
      <c r="B15" s="5"/>
      <c r="C15" s="4"/>
      <c r="D15" s="16"/>
      <c r="E15" s="16"/>
      <c r="F15" s="16"/>
      <c r="G15" s="16" t="e">
        <f>IF(SEARCH("Ду",D15),VLOOKUP(то!D15,'БД метрика'!A:D,2,FALSE),VLOOKUP(D15,'ДБ дюймы'!A:H,3,FALSE))</f>
        <v>#VALUE!</v>
      </c>
      <c r="H15" s="16"/>
      <c r="I15" s="16" t="e">
        <f>IF(SEARCH("Ду",D15),VLOOKUP(D15,'БД метрика'!A:F,5,FALSE),1)</f>
        <v>#VALUE!</v>
      </c>
      <c r="J15" s="16" t="e">
        <f>IF(SEARCH("Ду",D15),VLOOKUP(D15,'БД метрика'!A:F,4,FALSE),1)</f>
        <v>#VALUE!</v>
      </c>
      <c r="K15" s="16"/>
      <c r="L15" s="16"/>
      <c r="M15" s="6" t="e">
        <f>IF(SEARCH("Ду",D15),VLOOKUP(D15,'БД метрика'!A:F,6,FALSE),1)</f>
        <v>#VALUE!</v>
      </c>
      <c r="N15" s="5" t="e">
        <f>IF(SEARCH("Ду",D15),VLOOKUP(D15,'БД метрика'!A:G,7,FALSE),1)</f>
        <v>#VALUE!</v>
      </c>
      <c r="O15" s="5"/>
      <c r="P15" s="5"/>
      <c r="Q15" s="5"/>
      <c r="R15" s="5"/>
      <c r="S15" s="5"/>
      <c r="T15" s="5"/>
      <c r="U15" s="5"/>
      <c r="V15" s="5"/>
      <c r="W15" s="5"/>
    </row>
    <row r="16" spans="1:25">
      <c r="A16" s="5"/>
      <c r="B16" s="5"/>
      <c r="C16" s="16"/>
      <c r="D16" s="4" t="s">
        <v>106</v>
      </c>
      <c r="E16" s="16"/>
      <c r="F16" s="16"/>
      <c r="G16" s="16" t="e">
        <f>IF(ISERR(FIND("Ду",D16)),VLOOKUP(то!D1:D16,'БД метрика'!A:G,3,FALSE),VLOOKUP(то!D16,'ДБ дюймы'!A:H,3,FALSE))</f>
        <v>#N/A</v>
      </c>
      <c r="H16" s="16"/>
      <c r="I16" s="16">
        <f>IF(SEARCH("Ду",D16),VLOOKUP(D16,'БД метрика'!A:F,5,FALSE),1)</f>
        <v>46</v>
      </c>
      <c r="J16" s="16">
        <f>IF(SEARCH("Ду",D16),VLOOKUP(D16,'БД метрика'!A:F,4,FALSE),1)</f>
        <v>12</v>
      </c>
      <c r="K16" s="16"/>
      <c r="L16" s="16"/>
      <c r="M16" s="6">
        <f>IF(SEARCH("Ду",D16),VLOOKUP(D16,'БД метрика'!A:F,6,FALSE),1)</f>
        <v>1275</v>
      </c>
      <c r="N16" s="5">
        <f>IF(SEARCH("Ду",D16),VLOOKUP(D16,'БД метрика'!A:G,7,FALSE),1)</f>
        <v>0.3</v>
      </c>
      <c r="O16" s="5"/>
      <c r="P16" s="8"/>
      <c r="Q16" s="8"/>
      <c r="R16" s="8"/>
      <c r="S16" s="8"/>
      <c r="T16" s="8"/>
      <c r="U16" s="5"/>
      <c r="V16" s="7"/>
      <c r="W16" s="10"/>
    </row>
    <row r="17" spans="1:23">
      <c r="A17" s="5"/>
      <c r="B17" s="5"/>
      <c r="C17" s="16"/>
      <c r="D17" s="16"/>
      <c r="E17" s="16"/>
      <c r="F17" s="16"/>
      <c r="G17" s="16" t="e">
        <f>IF(SEARCH("Ду",D17),VLOOKUP(то!D17,'БД метрика'!A:D,2,FALSE),VLOOKUP(D17,'ДБ дюймы'!A:H,3,FALSE))</f>
        <v>#VALUE!</v>
      </c>
      <c r="H17" s="16"/>
      <c r="I17" s="16" t="e">
        <f>IF(SEARCH("Ду",D17),VLOOKUP(D17,'БД метрика'!A:F,5,FALSE),1)</f>
        <v>#VALUE!</v>
      </c>
      <c r="J17" s="16" t="e">
        <f>IF(SEARCH("Ду",D17),VLOOKUP(D17,'БД метрика'!A:F,4,FALSE),1)</f>
        <v>#VALUE!</v>
      </c>
      <c r="K17" s="16"/>
      <c r="L17" s="16"/>
      <c r="M17" s="6" t="e">
        <f>IF(SEARCH("Ду",D17),VLOOKUP(D17,'БД метрика'!A:F,6,FALSE),1)</f>
        <v>#VALUE!</v>
      </c>
      <c r="N17" s="5" t="e">
        <f>IF(SEARCH("Ду",D17),VLOOKUP(D17,'БД метрика'!A:G,7,FALSE),1)</f>
        <v>#VALUE!</v>
      </c>
      <c r="O17" s="5"/>
      <c r="P17" s="8"/>
      <c r="Q17" s="7"/>
      <c r="R17" s="8"/>
      <c r="S17" s="7"/>
      <c r="T17" s="8"/>
      <c r="U17" s="7"/>
      <c r="V17" s="5"/>
      <c r="W17" s="5"/>
    </row>
    <row r="18" spans="1:23">
      <c r="A18" s="5"/>
      <c r="B18" s="5"/>
      <c r="C18" s="16"/>
      <c r="D18" s="16"/>
      <c r="E18" s="16"/>
      <c r="F18" s="16"/>
      <c r="G18" s="16" t="e">
        <f>IF(SEARCH("Ду",D18),VLOOKUP(то!D18,'БД метрика'!A:D,2,FALSE),VLOOKUP(D18,'ДБ дюймы'!A:H,3,FALSE))</f>
        <v>#VALUE!</v>
      </c>
      <c r="H18" s="16"/>
      <c r="I18" s="16" t="e">
        <f>IF(SEARCH("Ду",D18),VLOOKUP(D18,'БД метрика'!A:F,5,FALSE),1)</f>
        <v>#VALUE!</v>
      </c>
      <c r="J18" s="16" t="e">
        <f>IF(SEARCH("Ду",D18),VLOOKUP(D18,'БД метрика'!A:F,4,FALSE),1)</f>
        <v>#VALUE!</v>
      </c>
      <c r="K18" s="16"/>
      <c r="L18" s="16"/>
      <c r="M18" s="6" t="e">
        <f>IF(SEARCH("Ду",D18),VLOOKUP(D18,'БД метрика'!A:F,6,FALSE),1)</f>
        <v>#VALUE!</v>
      </c>
      <c r="N18" s="5" t="e">
        <f>IF(SEARCH("Ду",D18),VLOOKUP(D18,'БД метрика'!A:G,7,FALSE),1)</f>
        <v>#VALUE!</v>
      </c>
      <c r="O18" s="5"/>
      <c r="P18" s="7"/>
      <c r="Q18" s="10"/>
      <c r="R18" s="8"/>
      <c r="S18" s="5"/>
      <c r="T18" s="9"/>
      <c r="U18" s="10"/>
      <c r="V18" s="5"/>
      <c r="W18" s="5"/>
    </row>
    <row r="19" spans="1:23">
      <c r="A19" s="5"/>
      <c r="B19" s="5"/>
      <c r="C19" s="16"/>
      <c r="D19" s="4" t="s">
        <v>128</v>
      </c>
      <c r="E19" s="16"/>
      <c r="F19" s="16"/>
      <c r="G19" s="16" t="str">
        <f>IF(SEARCH("Ду",D19),VLOOKUP(то!D19,'БД метрика'!A:D,2,FALSE),VLOOKUP(D19,'ДБ дюймы'!A:H,3,FALSE))</f>
        <v>М36</v>
      </c>
      <c r="H19" s="16"/>
      <c r="I19" s="16">
        <f>IF(SEARCH("Ду",D19),VLOOKUP(D19,'БД метрика'!A:F,5,FALSE),1)</f>
        <v>55</v>
      </c>
      <c r="J19" s="16">
        <f>IF(SEARCH("Ду",D19),VLOOKUP(D19,'БД метрика'!A:F,4,FALSE),1)</f>
        <v>16</v>
      </c>
      <c r="K19" s="16"/>
      <c r="L19" s="16"/>
      <c r="M19" s="6">
        <f>IF(SEARCH("Ду",D19),VLOOKUP(D19,'БД метрика'!A:F,6,FALSE),1)</f>
        <v>2212</v>
      </c>
      <c r="N19" s="5">
        <f>IF(SEARCH("Ду",D19),VLOOKUP(D19,'БД метрика'!A:G,7,FALSE),1)</f>
        <v>0.5</v>
      </c>
      <c r="O19" s="5"/>
      <c r="P19" s="8"/>
      <c r="Q19" s="5"/>
      <c r="R19" s="5"/>
      <c r="S19" s="5"/>
      <c r="T19" s="5"/>
      <c r="U19" s="5"/>
      <c r="V19" s="5"/>
      <c r="W19" s="5"/>
    </row>
    <row r="20" spans="1:23">
      <c r="A20" s="17"/>
      <c r="B20" s="4"/>
      <c r="C20" s="4"/>
      <c r="D20" s="16"/>
      <c r="E20" s="16"/>
      <c r="F20" s="16"/>
      <c r="G20" s="16" t="e">
        <f>IF(SEARCH("Ду",D20),VLOOKUP(то!D20,'БД метрика'!A:D,2,FALSE),VLOOKUP(D20,'ДБ дюймы'!A:H,3,FALSE))</f>
        <v>#VALUE!</v>
      </c>
      <c r="H20" s="16"/>
      <c r="I20" s="16" t="e">
        <f>IF(SEARCH("Ду",D20),VLOOKUP(D20,'БД метрика'!A:F,5,FALSE),1)</f>
        <v>#VALUE!</v>
      </c>
      <c r="J20" s="16" t="e">
        <f>IF(SEARCH("Ду",D20),VLOOKUP(D20,'БД метрика'!A:F,4,FALSE),1)</f>
        <v>#VALUE!</v>
      </c>
      <c r="K20" s="16"/>
      <c r="L20" s="16"/>
      <c r="M20" s="6" t="e">
        <f>IF(SEARCH("Ду",D20),VLOOKUP(D20,'БД метрика'!A:F,6,FALSE),1)</f>
        <v>#VALUE!</v>
      </c>
      <c r="N20" s="5" t="e">
        <f>IF(SEARCH("Ду",D20),VLOOKUP(D20,'БД метрика'!A:G,7,FALSE),1)</f>
        <v>#VALUE!</v>
      </c>
      <c r="O20" s="5"/>
      <c r="P20" s="8"/>
      <c r="Q20" s="7"/>
      <c r="R20" s="8"/>
      <c r="S20" s="7"/>
      <c r="T20" s="8"/>
      <c r="U20" s="7"/>
      <c r="V20" s="7"/>
      <c r="W20" s="5"/>
    </row>
    <row r="21" spans="1:23">
      <c r="A21" s="5"/>
      <c r="B21" s="5"/>
      <c r="C21" s="4"/>
      <c r="D21" s="16"/>
      <c r="E21" s="16"/>
      <c r="F21" s="16"/>
      <c r="G21" s="16" t="e">
        <f>IF(SEARCH("Ду",D21),VLOOKUP(то!D21,'БД метрика'!A:D,2,FALSE),VLOOKUP(D21,'ДБ дюймы'!A:H,3,FALSE))</f>
        <v>#VALUE!</v>
      </c>
      <c r="H21" s="16"/>
      <c r="I21" s="16"/>
      <c r="J21" s="16"/>
      <c r="K21" s="16"/>
      <c r="L21" s="16"/>
      <c r="M21" s="6"/>
      <c r="N21" s="5" t="e">
        <f>IF(SEARCH("Ду",D21),VLOOKUP(D21,'БД метрика'!A:G,7,FALSE),1)</f>
        <v>#VALUE!</v>
      </c>
      <c r="O21" s="5"/>
      <c r="P21" s="4"/>
      <c r="Q21" s="12"/>
      <c r="R21" s="4"/>
      <c r="S21" s="12"/>
      <c r="T21" s="4"/>
      <c r="U21" s="12"/>
      <c r="V21" s="7"/>
      <c r="W21" s="10"/>
    </row>
    <row r="22" spans="1:23">
      <c r="A22" s="5"/>
      <c r="B22" s="5"/>
      <c r="C22" s="4"/>
      <c r="D22" s="16"/>
      <c r="E22" s="16"/>
      <c r="F22" s="16"/>
      <c r="G22" s="16" t="e">
        <f>IF(SEARCH("Ду",D22),VLOOKUP(то!D22,'БД метрика'!A:D,2,FALSE),VLOOKUP(D22,'ДБ дюймы'!A:H,3,FALSE))</f>
        <v>#VALUE!</v>
      </c>
      <c r="H22" s="16"/>
      <c r="I22" s="16"/>
      <c r="J22" s="16"/>
      <c r="K22" s="16"/>
      <c r="L22" s="16"/>
      <c r="M22" s="6"/>
      <c r="N22" s="5" t="e">
        <f>IF(SEARCH("Ду",D22),VLOOKUP(D22,'БД метрика'!A:G,7,FALSE),1)</f>
        <v>#VALUE!</v>
      </c>
      <c r="O22" s="5"/>
      <c r="P22" s="8"/>
      <c r="Q22" s="7"/>
      <c r="R22" s="8"/>
      <c r="S22" s="7"/>
      <c r="T22" s="8"/>
      <c r="U22" s="7"/>
      <c r="V22" s="8"/>
      <c r="W22" s="5"/>
    </row>
    <row r="23" spans="1:23">
      <c r="A23" s="5"/>
      <c r="B23" s="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6"/>
      <c r="N23" s="5" t="e">
        <f>IF(SEARCH("Ду",D23),VLOOKUP(D23,'БД метрика'!A:G,7,FALSE),1)</f>
        <v>#VALUE!</v>
      </c>
      <c r="O23" s="5"/>
      <c r="P23" s="8"/>
      <c r="Q23" s="8"/>
      <c r="R23" s="8"/>
      <c r="S23" s="8"/>
      <c r="T23" s="8"/>
      <c r="U23" s="5"/>
      <c r="V23" s="8"/>
      <c r="W23" s="5"/>
    </row>
    <row r="24" spans="1:23">
      <c r="A24" s="5"/>
      <c r="B24" s="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6"/>
      <c r="N24" s="5" t="e">
        <f>IF(SEARCH("Ду",D24),VLOOKUP(D24,'БД метрика'!A:G,7,FALSE),1)</f>
        <v>#VALUE!</v>
      </c>
      <c r="O24" s="5"/>
      <c r="P24" s="9"/>
      <c r="Q24" s="10"/>
      <c r="R24" s="7"/>
      <c r="S24" s="10"/>
      <c r="T24" s="5"/>
      <c r="U24" s="5"/>
      <c r="V24" s="5"/>
      <c r="W24" s="5"/>
    </row>
    <row r="25" spans="1:23">
      <c r="A25" s="5"/>
      <c r="B25" s="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6"/>
      <c r="N25" s="5" t="e">
        <f>IF(SEARCH("Ду",D25),VLOOKUP(D25,'БД метрика'!A:G,7,FALSE),1)</f>
        <v>#VALUE!</v>
      </c>
      <c r="O25" s="5"/>
      <c r="P25" s="5"/>
      <c r="Q25" s="5"/>
      <c r="R25" s="5"/>
      <c r="S25" s="5"/>
      <c r="T25" s="5"/>
      <c r="U25" s="5"/>
      <c r="V25" s="5"/>
      <c r="W25" s="5"/>
    </row>
    <row r="26" spans="1:23">
      <c r="A26" s="5"/>
      <c r="B26" s="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>
      <c r="A27" s="17"/>
      <c r="B27" s="4"/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6"/>
      <c r="N27" s="5"/>
      <c r="O27" s="5"/>
      <c r="P27" s="4"/>
      <c r="Q27" s="12"/>
      <c r="R27" s="4"/>
      <c r="S27" s="12"/>
      <c r="T27" s="4"/>
      <c r="U27" s="12"/>
      <c r="V27" s="7"/>
      <c r="W27" s="5"/>
    </row>
    <row r="28" spans="1:23">
      <c r="A28" s="5"/>
      <c r="B28" s="5"/>
      <c r="C28" s="4"/>
      <c r="D28" s="16"/>
      <c r="E28" s="16"/>
      <c r="F28" s="16"/>
      <c r="G28" s="16"/>
      <c r="H28" s="16"/>
      <c r="I28" s="16"/>
      <c r="J28" s="16"/>
      <c r="K28" s="16"/>
      <c r="L28" s="16"/>
      <c r="M28" s="6"/>
      <c r="N28" s="5"/>
      <c r="O28" s="5"/>
      <c r="P28" s="7"/>
      <c r="Q28" s="10"/>
      <c r="R28" s="8"/>
      <c r="S28" s="5"/>
      <c r="T28" s="9"/>
      <c r="U28" s="10"/>
      <c r="V28" s="7"/>
      <c r="W28" s="10"/>
    </row>
    <row r="29" spans="1:23">
      <c r="A29" s="5"/>
      <c r="B29" s="5"/>
      <c r="C29" s="4"/>
      <c r="D29" s="16"/>
      <c r="E29" s="16"/>
      <c r="F29" s="16"/>
      <c r="G29" s="16"/>
      <c r="H29" s="16"/>
      <c r="I29" s="16"/>
      <c r="J29" s="16"/>
      <c r="K29" s="16"/>
      <c r="L29" s="16"/>
      <c r="M29" s="6"/>
      <c r="N29" s="5"/>
      <c r="O29" s="5"/>
      <c r="P29" s="8"/>
      <c r="Q29" s="5"/>
      <c r="R29" s="5"/>
      <c r="S29" s="5"/>
      <c r="T29" s="5"/>
      <c r="U29" s="5"/>
      <c r="V29" s="5"/>
      <c r="W29" s="5"/>
    </row>
    <row r="30" spans="1:23">
      <c r="A30" s="5"/>
      <c r="B30" s="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6"/>
      <c r="N30" s="5"/>
      <c r="O30" s="5"/>
      <c r="P30" s="8"/>
      <c r="Q30" s="8"/>
      <c r="R30" s="8"/>
      <c r="S30" s="8"/>
      <c r="T30" s="8"/>
      <c r="U30" s="5"/>
      <c r="V30" s="5"/>
      <c r="W30" s="5"/>
    </row>
    <row r="31" spans="1:23">
      <c r="A31" s="5"/>
      <c r="B31" s="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6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>
      <c r="A32" s="5"/>
      <c r="B32" s="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6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>
      <c r="A33" s="5"/>
      <c r="B33" s="5"/>
      <c r="C33" s="16"/>
      <c r="D33" s="16"/>
      <c r="E33" s="16"/>
      <c r="F33" s="16"/>
      <c r="G33" s="16"/>
      <c r="H33" s="16"/>
      <c r="I33" s="14"/>
      <c r="J33" s="16"/>
      <c r="K33" s="16"/>
      <c r="L33" s="16"/>
      <c r="M33" s="6"/>
      <c r="N33" s="5"/>
      <c r="O33" s="5"/>
      <c r="P33" s="8"/>
      <c r="Q33" s="7"/>
      <c r="R33" s="8"/>
      <c r="S33" s="7"/>
      <c r="T33" s="8"/>
      <c r="U33" s="7"/>
      <c r="V33" s="5"/>
      <c r="W33" s="5"/>
    </row>
    <row r="34" spans="1:23">
      <c r="A34" s="17"/>
      <c r="B34" s="4"/>
      <c r="C34" s="4"/>
      <c r="D34" s="16"/>
      <c r="E34" s="16"/>
      <c r="F34" s="16"/>
      <c r="G34" s="16"/>
      <c r="H34" s="16"/>
      <c r="I34" s="16"/>
      <c r="J34" s="16"/>
      <c r="K34" s="16"/>
      <c r="L34" s="16"/>
      <c r="M34" s="6"/>
      <c r="N34" s="5"/>
      <c r="O34" s="5"/>
      <c r="P34" s="4"/>
      <c r="Q34" s="12"/>
      <c r="R34" s="4"/>
      <c r="S34" s="12"/>
      <c r="T34" s="4"/>
      <c r="U34" s="12"/>
      <c r="V34" s="7"/>
      <c r="W34" s="5"/>
    </row>
    <row r="35" spans="1:23">
      <c r="A35" s="5"/>
      <c r="B35" s="5"/>
      <c r="C35" s="4"/>
      <c r="D35" s="16"/>
      <c r="E35" s="16"/>
      <c r="F35" s="16"/>
      <c r="G35" s="16"/>
      <c r="H35" s="16"/>
      <c r="I35" s="16"/>
      <c r="J35" s="16"/>
      <c r="K35" s="16"/>
      <c r="L35" s="16"/>
      <c r="M35" s="6"/>
      <c r="N35" s="5"/>
      <c r="O35" s="5"/>
      <c r="P35" s="7"/>
      <c r="Q35" s="10"/>
      <c r="R35" s="8"/>
      <c r="S35" s="5"/>
      <c r="T35" s="9"/>
      <c r="U35" s="10"/>
      <c r="V35" s="7"/>
      <c r="W35" s="10"/>
    </row>
    <row r="36" spans="1:23">
      <c r="A36" s="5"/>
      <c r="B36" s="5"/>
      <c r="C36" s="4"/>
      <c r="D36" s="16"/>
      <c r="E36" s="16"/>
      <c r="F36" s="16"/>
      <c r="G36" s="16"/>
      <c r="H36" s="16"/>
      <c r="I36" s="16"/>
      <c r="J36" s="16"/>
      <c r="K36" s="16"/>
      <c r="L36" s="16"/>
      <c r="M36" s="6"/>
      <c r="N36" s="5"/>
      <c r="O36" s="5"/>
      <c r="P36" s="8"/>
      <c r="Q36" s="5"/>
      <c r="R36" s="5"/>
      <c r="S36" s="5"/>
      <c r="T36" s="5"/>
      <c r="U36" s="5"/>
      <c r="V36" s="5"/>
      <c r="W36" s="5"/>
    </row>
    <row r="37" spans="1:23">
      <c r="A37" s="5"/>
      <c r="B37" s="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6"/>
      <c r="N37" s="5"/>
      <c r="O37" s="5"/>
      <c r="P37" s="8"/>
      <c r="Q37" s="8"/>
      <c r="R37" s="8"/>
      <c r="S37" s="8"/>
      <c r="T37" s="8"/>
      <c r="U37" s="5"/>
      <c r="V37" s="5"/>
      <c r="W37" s="5"/>
    </row>
    <row r="38" spans="1:23">
      <c r="A38" s="5"/>
      <c r="B38" s="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6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6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>
      <c r="A40" s="5"/>
      <c r="B40" s="5"/>
      <c r="C40" s="16"/>
      <c r="D40" s="16"/>
      <c r="E40" s="16"/>
      <c r="F40" s="16"/>
      <c r="G40" s="16"/>
      <c r="H40" s="16"/>
      <c r="I40" s="14"/>
      <c r="J40" s="16"/>
      <c r="K40" s="16"/>
      <c r="L40" s="16"/>
      <c r="M40" s="6"/>
      <c r="N40" s="5"/>
      <c r="O40" s="5"/>
      <c r="P40" s="8"/>
      <c r="Q40" s="7"/>
      <c r="R40" s="8"/>
      <c r="S40" s="7"/>
      <c r="T40" s="8"/>
      <c r="U40" s="7"/>
      <c r="V40" s="5"/>
      <c r="W40" s="5"/>
    </row>
    <row r="41" spans="1:23">
      <c r="A41" s="17"/>
      <c r="B41" s="4"/>
      <c r="C41" s="4"/>
      <c r="D41" s="16"/>
      <c r="E41" s="16"/>
      <c r="F41" s="16"/>
      <c r="G41" s="16"/>
      <c r="H41" s="16"/>
      <c r="I41" s="16"/>
      <c r="J41" s="16"/>
      <c r="K41" s="16"/>
      <c r="L41" s="16"/>
      <c r="M41" s="6"/>
      <c r="N41" s="5"/>
      <c r="O41" s="5"/>
      <c r="P41" s="4"/>
      <c r="Q41" s="7"/>
      <c r="R41" s="7"/>
      <c r="S41" s="7"/>
      <c r="T41" s="7"/>
      <c r="U41" s="7"/>
      <c r="V41" s="8"/>
      <c r="W41" s="5"/>
    </row>
    <row r="42" spans="1:23">
      <c r="A42" s="5"/>
      <c r="B42" s="5"/>
      <c r="C42" s="16"/>
      <c r="D42" s="4"/>
      <c r="E42" s="16"/>
      <c r="F42" s="16"/>
      <c r="G42" s="16"/>
      <c r="H42" s="16"/>
      <c r="I42" s="16"/>
      <c r="J42" s="16"/>
      <c r="K42" s="16"/>
      <c r="L42" s="16"/>
      <c r="M42" s="6"/>
      <c r="N42" s="5"/>
      <c r="O42" s="5"/>
      <c r="P42" s="7"/>
      <c r="Q42" s="10"/>
      <c r="R42" s="8"/>
      <c r="S42" s="7"/>
      <c r="T42" s="8"/>
      <c r="U42" s="5"/>
      <c r="V42" s="7"/>
      <c r="W42" s="5"/>
    </row>
    <row r="43" spans="1:23">
      <c r="A43" s="5"/>
      <c r="B43" s="5"/>
      <c r="C43" s="4"/>
      <c r="D43" s="4"/>
      <c r="E43" s="16"/>
      <c r="F43" s="16"/>
      <c r="G43" s="16"/>
      <c r="H43" s="16"/>
      <c r="I43" s="16"/>
      <c r="J43" s="16"/>
      <c r="K43" s="16"/>
      <c r="L43" s="16"/>
      <c r="M43" s="6"/>
      <c r="N43" s="5"/>
      <c r="O43" s="5"/>
      <c r="P43" s="8"/>
      <c r="Q43" s="5"/>
      <c r="R43" s="7"/>
      <c r="S43" s="7"/>
      <c r="T43" s="8"/>
      <c r="U43" s="10"/>
      <c r="V43" s="8"/>
      <c r="W43" s="5"/>
    </row>
    <row r="44" spans="1:23">
      <c r="A44" s="1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6"/>
      <c r="N44" s="5"/>
      <c r="O44" s="5"/>
      <c r="P44" s="8"/>
      <c r="Q44" s="8"/>
      <c r="R44" s="8"/>
      <c r="S44" s="8"/>
      <c r="T44" s="8"/>
      <c r="U44" s="5"/>
      <c r="V44" s="7"/>
      <c r="W44" s="5"/>
    </row>
    <row r="45" spans="1:23">
      <c r="A45" s="5"/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6"/>
      <c r="N45" s="5"/>
      <c r="O45" s="5"/>
      <c r="P45" s="7"/>
      <c r="Q45" s="10"/>
      <c r="R45" s="8"/>
      <c r="S45" s="5"/>
      <c r="T45" s="8"/>
      <c r="U45" s="5"/>
      <c r="V45" s="9"/>
      <c r="W45" s="10"/>
    </row>
    <row r="55" spans="3:3">
      <c r="C55" s="1"/>
    </row>
  </sheetData>
  <mergeCells count="12">
    <mergeCell ref="F1:G1"/>
    <mergeCell ref="A1:A2"/>
    <mergeCell ref="B1:B2"/>
    <mergeCell ref="C1:E1"/>
    <mergeCell ref="O1:Q1"/>
    <mergeCell ref="J1:J2"/>
    <mergeCell ref="M1:M2"/>
    <mergeCell ref="N1:N2"/>
    <mergeCell ref="R1:W2"/>
    <mergeCell ref="K1:K2"/>
    <mergeCell ref="L1:L2"/>
    <mergeCell ref="H1:I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1"/>
  <sheetViews>
    <sheetView workbookViewId="0">
      <selection activeCell="A2" sqref="A2"/>
    </sheetView>
  </sheetViews>
  <sheetFormatPr defaultRowHeight="12.75"/>
  <cols>
    <col min="1" max="1" width="22.42578125" customWidth="1"/>
    <col min="2" max="2" width="16.85546875" customWidth="1"/>
    <col min="3" max="3" width="11.28515625" customWidth="1"/>
    <col min="4" max="4" width="14.28515625" customWidth="1"/>
    <col min="5" max="5" width="9.7109375" customWidth="1"/>
    <col min="6" max="6" width="12.140625" customWidth="1"/>
    <col min="7" max="7" width="10.85546875" customWidth="1"/>
  </cols>
  <sheetData>
    <row r="1" spans="1:7" ht="38.25">
      <c r="A1" s="19" t="s">
        <v>162</v>
      </c>
      <c r="B1" s="4" t="s">
        <v>22</v>
      </c>
      <c r="C1" s="4" t="s">
        <v>171</v>
      </c>
      <c r="D1" s="24" t="s">
        <v>164</v>
      </c>
      <c r="E1" s="11" t="s">
        <v>19</v>
      </c>
      <c r="F1" s="11" t="s">
        <v>20</v>
      </c>
      <c r="G1" s="24" t="s">
        <v>173</v>
      </c>
    </row>
    <row r="2" spans="1:7">
      <c r="A2" s="23" t="s">
        <v>23</v>
      </c>
      <c r="B2" s="26" t="s">
        <v>165</v>
      </c>
      <c r="C2" s="26">
        <v>60</v>
      </c>
      <c r="D2" s="25">
        <v>4</v>
      </c>
      <c r="E2" s="5">
        <v>17</v>
      </c>
      <c r="F2" s="11" t="s">
        <v>172</v>
      </c>
      <c r="G2" s="5">
        <v>0.05</v>
      </c>
    </row>
    <row r="3" spans="1:7">
      <c r="A3" s="23" t="s">
        <v>24</v>
      </c>
      <c r="B3" s="26" t="s">
        <v>166</v>
      </c>
      <c r="C3" s="26">
        <v>65</v>
      </c>
      <c r="D3" s="25">
        <v>4</v>
      </c>
      <c r="E3" s="5">
        <v>19</v>
      </c>
      <c r="F3" s="11" t="s">
        <v>172</v>
      </c>
      <c r="G3" s="5">
        <v>0.05</v>
      </c>
    </row>
    <row r="4" spans="1:7">
      <c r="A4" s="23" t="s">
        <v>25</v>
      </c>
      <c r="B4" s="26" t="s">
        <v>166</v>
      </c>
      <c r="C4" s="26">
        <v>70</v>
      </c>
      <c r="D4" s="25">
        <v>4</v>
      </c>
      <c r="E4" s="5">
        <v>19</v>
      </c>
      <c r="F4" s="11" t="s">
        <v>172</v>
      </c>
      <c r="G4" s="5">
        <v>0.05</v>
      </c>
    </row>
    <row r="5" spans="1:7">
      <c r="A5" s="23" t="s">
        <v>26</v>
      </c>
      <c r="B5" s="26" t="s">
        <v>166</v>
      </c>
      <c r="C5" s="26">
        <v>75</v>
      </c>
      <c r="D5" s="25">
        <v>4</v>
      </c>
      <c r="E5" s="5">
        <v>19</v>
      </c>
      <c r="F5" s="11" t="s">
        <v>172</v>
      </c>
      <c r="G5" s="5">
        <v>0.05</v>
      </c>
    </row>
    <row r="6" spans="1:7">
      <c r="A6" s="23" t="s">
        <v>27</v>
      </c>
      <c r="B6" s="26" t="s">
        <v>166</v>
      </c>
      <c r="C6" s="26">
        <v>75</v>
      </c>
      <c r="D6" s="25">
        <v>4</v>
      </c>
      <c r="E6" s="5">
        <v>19</v>
      </c>
      <c r="F6" s="11" t="s">
        <v>172</v>
      </c>
      <c r="G6" s="5">
        <v>0.05</v>
      </c>
    </row>
    <row r="7" spans="1:7">
      <c r="A7" s="23" t="s">
        <v>28</v>
      </c>
      <c r="B7" s="26" t="s">
        <v>166</v>
      </c>
      <c r="C7" s="26">
        <v>80</v>
      </c>
      <c r="D7" s="25">
        <v>4</v>
      </c>
      <c r="E7" s="5">
        <v>19</v>
      </c>
      <c r="F7" s="11" t="s">
        <v>172</v>
      </c>
      <c r="G7" s="5">
        <v>0.05</v>
      </c>
    </row>
    <row r="8" spans="1:7">
      <c r="A8" s="23" t="s">
        <v>29</v>
      </c>
      <c r="B8" s="26" t="s">
        <v>166</v>
      </c>
      <c r="C8" s="26">
        <v>80</v>
      </c>
      <c r="D8" s="25">
        <v>4</v>
      </c>
      <c r="E8" s="5">
        <v>19</v>
      </c>
      <c r="F8" s="11" t="s">
        <v>172</v>
      </c>
      <c r="G8" s="5">
        <v>0.05</v>
      </c>
    </row>
    <row r="9" spans="1:7">
      <c r="A9" s="23" t="s">
        <v>30</v>
      </c>
      <c r="B9" s="26" t="s">
        <v>165</v>
      </c>
      <c r="C9" s="26">
        <v>60</v>
      </c>
      <c r="D9" s="25">
        <v>4</v>
      </c>
      <c r="E9" s="5">
        <v>17</v>
      </c>
      <c r="F9" s="11" t="s">
        <v>172</v>
      </c>
      <c r="G9" s="5">
        <v>0.05</v>
      </c>
    </row>
    <row r="10" spans="1:7">
      <c r="A10" s="23" t="s">
        <v>31</v>
      </c>
      <c r="B10" s="26" t="s">
        <v>166</v>
      </c>
      <c r="C10" s="26">
        <v>70</v>
      </c>
      <c r="D10" s="25">
        <v>4</v>
      </c>
      <c r="E10" s="5">
        <v>19</v>
      </c>
      <c r="F10" s="11" t="s">
        <v>172</v>
      </c>
      <c r="G10" s="5">
        <v>0.05</v>
      </c>
    </row>
    <row r="11" spans="1:7">
      <c r="A11" s="23" t="s">
        <v>32</v>
      </c>
      <c r="B11" s="26" t="s">
        <v>166</v>
      </c>
      <c r="C11" s="26">
        <v>70</v>
      </c>
      <c r="D11" s="25">
        <v>4</v>
      </c>
      <c r="E11" s="5">
        <v>19</v>
      </c>
      <c r="F11" s="11" t="s">
        <v>172</v>
      </c>
      <c r="G11" s="5">
        <v>0.05</v>
      </c>
    </row>
    <row r="12" spans="1:7">
      <c r="A12" s="23" t="s">
        <v>33</v>
      </c>
      <c r="B12" s="26" t="s">
        <v>166</v>
      </c>
      <c r="C12" s="26">
        <v>75</v>
      </c>
      <c r="D12" s="25">
        <v>4</v>
      </c>
      <c r="E12" s="5">
        <v>19</v>
      </c>
      <c r="F12" s="11" t="s">
        <v>172</v>
      </c>
      <c r="G12" s="5">
        <v>0.05</v>
      </c>
    </row>
    <row r="13" spans="1:7">
      <c r="A13" s="23" t="s">
        <v>34</v>
      </c>
      <c r="B13" s="26" t="s">
        <v>166</v>
      </c>
      <c r="C13" s="26">
        <v>75</v>
      </c>
      <c r="D13" s="25">
        <v>4</v>
      </c>
      <c r="E13" s="5">
        <v>19</v>
      </c>
      <c r="F13" s="11" t="s">
        <v>172</v>
      </c>
      <c r="G13" s="5">
        <v>0.05</v>
      </c>
    </row>
    <row r="14" spans="1:7">
      <c r="A14" s="23" t="s">
        <v>35</v>
      </c>
      <c r="B14" s="26" t="s">
        <v>8</v>
      </c>
      <c r="C14" s="26">
        <v>90</v>
      </c>
      <c r="D14" s="25">
        <v>4</v>
      </c>
      <c r="E14" s="5">
        <v>24</v>
      </c>
      <c r="F14" s="5">
        <v>189</v>
      </c>
      <c r="G14" s="5">
        <v>0.05</v>
      </c>
    </row>
    <row r="15" spans="1:7">
      <c r="A15" s="23" t="s">
        <v>36</v>
      </c>
      <c r="B15" s="26" t="s">
        <v>8</v>
      </c>
      <c r="C15" s="26">
        <v>100</v>
      </c>
      <c r="D15" s="25">
        <v>4</v>
      </c>
      <c r="E15" s="5">
        <v>24</v>
      </c>
      <c r="F15" s="5">
        <v>189</v>
      </c>
      <c r="G15" s="5">
        <v>0.05</v>
      </c>
    </row>
    <row r="16" spans="1:7">
      <c r="A16" s="23" t="s">
        <v>37</v>
      </c>
      <c r="B16" s="26" t="s">
        <v>165</v>
      </c>
      <c r="C16" s="26">
        <v>65</v>
      </c>
      <c r="D16" s="25">
        <v>4</v>
      </c>
      <c r="E16" s="5">
        <v>17</v>
      </c>
      <c r="F16" s="11" t="s">
        <v>172</v>
      </c>
      <c r="G16" s="5">
        <v>0.05</v>
      </c>
    </row>
    <row r="17" spans="1:7">
      <c r="A17" s="23" t="s">
        <v>38</v>
      </c>
      <c r="B17" s="26" t="s">
        <v>166</v>
      </c>
      <c r="C17" s="26">
        <v>70</v>
      </c>
      <c r="D17" s="25">
        <v>4</v>
      </c>
      <c r="E17" s="5">
        <v>19</v>
      </c>
      <c r="F17" s="11" t="s">
        <v>172</v>
      </c>
      <c r="G17" s="5">
        <v>0.05</v>
      </c>
    </row>
    <row r="18" spans="1:7">
      <c r="A18" s="23" t="s">
        <v>39</v>
      </c>
      <c r="B18" s="26" t="s">
        <v>166</v>
      </c>
      <c r="C18" s="26">
        <v>70</v>
      </c>
      <c r="D18" s="25">
        <v>4</v>
      </c>
      <c r="E18" s="5">
        <v>19</v>
      </c>
      <c r="F18" s="11" t="s">
        <v>172</v>
      </c>
      <c r="G18" s="5">
        <v>0.05</v>
      </c>
    </row>
    <row r="19" spans="1:7">
      <c r="A19" s="23" t="s">
        <v>40</v>
      </c>
      <c r="B19" s="26" t="s">
        <v>166</v>
      </c>
      <c r="C19" s="26">
        <v>75</v>
      </c>
      <c r="D19" s="25">
        <v>4</v>
      </c>
      <c r="E19" s="5">
        <v>19</v>
      </c>
      <c r="F19" s="11" t="s">
        <v>172</v>
      </c>
      <c r="G19" s="5">
        <v>0.05</v>
      </c>
    </row>
    <row r="20" spans="1:7">
      <c r="A20" s="23" t="s">
        <v>41</v>
      </c>
      <c r="B20" s="26" t="s">
        <v>166</v>
      </c>
      <c r="C20" s="26">
        <v>75</v>
      </c>
      <c r="D20" s="25">
        <v>4</v>
      </c>
      <c r="E20" s="5">
        <v>19</v>
      </c>
      <c r="F20" s="11" t="s">
        <v>172</v>
      </c>
      <c r="G20" s="5">
        <v>0.05</v>
      </c>
    </row>
    <row r="21" spans="1:7">
      <c r="A21" s="23" t="s">
        <v>42</v>
      </c>
      <c r="B21" s="26" t="s">
        <v>8</v>
      </c>
      <c r="C21" s="26">
        <v>100</v>
      </c>
      <c r="D21" s="25">
        <v>4</v>
      </c>
      <c r="E21" s="5">
        <v>24</v>
      </c>
      <c r="F21" s="5">
        <v>189</v>
      </c>
      <c r="G21" s="5">
        <v>0.05</v>
      </c>
    </row>
    <row r="22" spans="1:7">
      <c r="A22" s="23" t="s">
        <v>43</v>
      </c>
      <c r="B22" s="26" t="s">
        <v>8</v>
      </c>
      <c r="C22" s="26">
        <v>100</v>
      </c>
      <c r="D22" s="25">
        <v>4</v>
      </c>
      <c r="E22" s="5">
        <v>24</v>
      </c>
      <c r="F22" s="5">
        <v>189</v>
      </c>
      <c r="G22" s="5">
        <v>0.05</v>
      </c>
    </row>
    <row r="23" spans="1:7">
      <c r="A23" s="23" t="s">
        <v>44</v>
      </c>
      <c r="B23" s="26" t="s">
        <v>166</v>
      </c>
      <c r="C23" s="26">
        <v>70</v>
      </c>
      <c r="D23" s="25">
        <v>4</v>
      </c>
      <c r="E23" s="5">
        <v>19</v>
      </c>
      <c r="F23" s="11" t="s">
        <v>172</v>
      </c>
      <c r="G23" s="5">
        <v>0.05</v>
      </c>
    </row>
    <row r="24" spans="1:7">
      <c r="A24" s="23" t="s">
        <v>45</v>
      </c>
      <c r="B24" s="26" t="s">
        <v>8</v>
      </c>
      <c r="C24" s="26">
        <v>80</v>
      </c>
      <c r="D24" s="25">
        <v>4</v>
      </c>
      <c r="E24" s="5">
        <v>24</v>
      </c>
      <c r="F24" s="5">
        <v>189</v>
      </c>
      <c r="G24" s="5">
        <v>0.05</v>
      </c>
    </row>
    <row r="25" spans="1:7">
      <c r="A25" s="23" t="s">
        <v>46</v>
      </c>
      <c r="B25" s="26" t="s">
        <v>8</v>
      </c>
      <c r="C25" s="26">
        <v>80</v>
      </c>
      <c r="D25" s="25">
        <v>4</v>
      </c>
      <c r="E25" s="5">
        <v>24</v>
      </c>
      <c r="F25" s="5">
        <v>189</v>
      </c>
      <c r="G25" s="5">
        <v>0.05</v>
      </c>
    </row>
    <row r="26" spans="1:7">
      <c r="A26" s="23" t="s">
        <v>47</v>
      </c>
      <c r="B26" s="26" t="s">
        <v>8</v>
      </c>
      <c r="C26" s="26">
        <v>90</v>
      </c>
      <c r="D26" s="25">
        <v>4</v>
      </c>
      <c r="E26" s="5">
        <v>24</v>
      </c>
      <c r="F26" s="5">
        <v>189</v>
      </c>
      <c r="G26" s="5">
        <v>0.05</v>
      </c>
    </row>
    <row r="27" spans="1:7">
      <c r="A27" s="23" t="s">
        <v>48</v>
      </c>
      <c r="B27" s="26" t="s">
        <v>8</v>
      </c>
      <c r="C27" s="26">
        <v>90</v>
      </c>
      <c r="D27" s="25">
        <v>4</v>
      </c>
      <c r="E27" s="5">
        <v>24</v>
      </c>
      <c r="F27" s="5">
        <v>189</v>
      </c>
      <c r="G27" s="5">
        <v>0.05</v>
      </c>
    </row>
    <row r="28" spans="1:7">
      <c r="A28" s="23" t="s">
        <v>49</v>
      </c>
      <c r="B28" s="26" t="s">
        <v>6</v>
      </c>
      <c r="C28" s="26">
        <v>110</v>
      </c>
      <c r="D28" s="25">
        <v>4</v>
      </c>
      <c r="E28" s="5">
        <v>30</v>
      </c>
      <c r="F28" s="5">
        <v>273</v>
      </c>
      <c r="G28" s="5">
        <v>0.05</v>
      </c>
    </row>
    <row r="29" spans="1:7">
      <c r="A29" s="23" t="s">
        <v>50</v>
      </c>
      <c r="B29" s="26" t="s">
        <v>6</v>
      </c>
      <c r="C29" s="26">
        <v>110</v>
      </c>
      <c r="D29" s="25">
        <v>4</v>
      </c>
      <c r="E29" s="5">
        <v>30</v>
      </c>
      <c r="F29" s="5">
        <v>273</v>
      </c>
      <c r="G29" s="5">
        <v>0.05</v>
      </c>
    </row>
    <row r="30" spans="1:7">
      <c r="A30" s="23" t="s">
        <v>51</v>
      </c>
      <c r="B30" s="26" t="s">
        <v>166</v>
      </c>
      <c r="C30" s="26">
        <v>70</v>
      </c>
      <c r="D30" s="25">
        <v>4</v>
      </c>
      <c r="E30" s="5">
        <v>19</v>
      </c>
      <c r="F30" s="11" t="s">
        <v>172</v>
      </c>
      <c r="G30" s="5">
        <v>0.05</v>
      </c>
    </row>
    <row r="31" spans="1:7">
      <c r="A31" s="23" t="s">
        <v>52</v>
      </c>
      <c r="B31" s="26" t="s">
        <v>8</v>
      </c>
      <c r="C31" s="26">
        <v>80</v>
      </c>
      <c r="D31" s="25">
        <v>4</v>
      </c>
      <c r="E31" s="5">
        <v>24</v>
      </c>
      <c r="F31" s="5">
        <v>189</v>
      </c>
      <c r="G31" s="5">
        <v>0.05</v>
      </c>
    </row>
    <row r="32" spans="1:7">
      <c r="A32" s="23" t="s">
        <v>53</v>
      </c>
      <c r="B32" s="26" t="s">
        <v>8</v>
      </c>
      <c r="C32" s="26">
        <v>80</v>
      </c>
      <c r="D32" s="25">
        <v>4</v>
      </c>
      <c r="E32" s="5">
        <v>24</v>
      </c>
      <c r="F32" s="5">
        <v>189</v>
      </c>
      <c r="G32" s="5">
        <v>0.05</v>
      </c>
    </row>
    <row r="33" spans="1:7">
      <c r="A33" s="23" t="s">
        <v>54</v>
      </c>
      <c r="B33" s="26" t="s">
        <v>8</v>
      </c>
      <c r="C33" s="26">
        <v>90</v>
      </c>
      <c r="D33" s="25">
        <v>4</v>
      </c>
      <c r="E33" s="5">
        <v>24</v>
      </c>
      <c r="F33" s="5">
        <v>189</v>
      </c>
      <c r="G33" s="5">
        <v>0.05</v>
      </c>
    </row>
    <row r="34" spans="1:7">
      <c r="A34" s="23" t="s">
        <v>55</v>
      </c>
      <c r="B34" s="26" t="s">
        <v>8</v>
      </c>
      <c r="C34" s="26">
        <v>90</v>
      </c>
      <c r="D34" s="25">
        <v>4</v>
      </c>
      <c r="E34" s="5">
        <v>24</v>
      </c>
      <c r="F34" s="5">
        <v>189</v>
      </c>
      <c r="G34" s="5">
        <v>0.05</v>
      </c>
    </row>
    <row r="35" spans="1:7">
      <c r="A35" s="23" t="s">
        <v>56</v>
      </c>
      <c r="B35" s="26" t="s">
        <v>6</v>
      </c>
      <c r="C35" s="26">
        <v>110</v>
      </c>
      <c r="D35" s="25">
        <v>4</v>
      </c>
      <c r="E35" s="5">
        <v>30</v>
      </c>
      <c r="F35" s="5">
        <v>273</v>
      </c>
      <c r="G35" s="5">
        <v>0.05</v>
      </c>
    </row>
    <row r="36" spans="1:7">
      <c r="A36" s="23" t="s">
        <v>57</v>
      </c>
      <c r="B36" s="26" t="s">
        <v>6</v>
      </c>
      <c r="C36" s="26">
        <v>120</v>
      </c>
      <c r="D36" s="25">
        <v>4</v>
      </c>
      <c r="E36" s="5">
        <v>30</v>
      </c>
      <c r="F36" s="5">
        <v>273</v>
      </c>
      <c r="G36" s="5">
        <v>0.05</v>
      </c>
    </row>
    <row r="37" spans="1:7">
      <c r="A37" s="23" t="s">
        <v>58</v>
      </c>
      <c r="B37" s="26" t="s">
        <v>166</v>
      </c>
      <c r="C37" s="26">
        <v>70</v>
      </c>
      <c r="D37" s="25">
        <v>4</v>
      </c>
      <c r="E37" s="5">
        <v>19</v>
      </c>
      <c r="F37" s="11" t="s">
        <v>172</v>
      </c>
      <c r="G37" s="5">
        <v>0.05</v>
      </c>
    </row>
    <row r="38" spans="1:7">
      <c r="A38" s="23" t="s">
        <v>59</v>
      </c>
      <c r="B38" s="26" t="s">
        <v>8</v>
      </c>
      <c r="C38" s="26">
        <v>80</v>
      </c>
      <c r="D38" s="25">
        <v>4</v>
      </c>
      <c r="E38" s="5">
        <v>24</v>
      </c>
      <c r="F38" s="5">
        <v>189</v>
      </c>
      <c r="G38" s="5">
        <v>0.05</v>
      </c>
    </row>
    <row r="39" spans="1:7">
      <c r="A39" s="23" t="s">
        <v>60</v>
      </c>
      <c r="B39" s="26" t="s">
        <v>8</v>
      </c>
      <c r="C39" s="26">
        <v>80</v>
      </c>
      <c r="D39" s="25">
        <v>4</v>
      </c>
      <c r="E39" s="5">
        <v>24</v>
      </c>
      <c r="F39" s="5">
        <v>189</v>
      </c>
      <c r="G39" s="5">
        <v>0.05</v>
      </c>
    </row>
    <row r="40" spans="1:7">
      <c r="A40" s="23" t="s">
        <v>61</v>
      </c>
      <c r="B40" s="26" t="s">
        <v>8</v>
      </c>
      <c r="C40" s="26">
        <v>90</v>
      </c>
      <c r="D40" s="25">
        <v>4</v>
      </c>
      <c r="E40" s="5">
        <v>24</v>
      </c>
      <c r="F40" s="5">
        <v>189</v>
      </c>
      <c r="G40" s="5">
        <v>0.05</v>
      </c>
    </row>
    <row r="41" spans="1:7">
      <c r="A41" s="23" t="s">
        <v>62</v>
      </c>
      <c r="B41" s="26" t="s">
        <v>8</v>
      </c>
      <c r="C41" s="26">
        <v>90</v>
      </c>
      <c r="D41" s="25">
        <v>4</v>
      </c>
      <c r="E41" s="5">
        <v>24</v>
      </c>
      <c r="F41" s="5">
        <v>189</v>
      </c>
      <c r="G41" s="5">
        <v>0.05</v>
      </c>
    </row>
    <row r="42" spans="1:7">
      <c r="A42" s="23" t="s">
        <v>63</v>
      </c>
      <c r="B42" s="26" t="s">
        <v>6</v>
      </c>
      <c r="C42" s="26">
        <v>110</v>
      </c>
      <c r="D42" s="25">
        <v>4</v>
      </c>
      <c r="E42" s="5">
        <v>30</v>
      </c>
      <c r="F42" s="5">
        <v>273</v>
      </c>
      <c r="G42" s="5">
        <v>0.05</v>
      </c>
    </row>
    <row r="43" spans="1:7">
      <c r="A43" s="23" t="s">
        <v>64</v>
      </c>
      <c r="B43" s="26" t="s">
        <v>4</v>
      </c>
      <c r="C43" s="26">
        <v>120</v>
      </c>
      <c r="D43" s="25">
        <v>4</v>
      </c>
      <c r="E43" s="5">
        <v>36</v>
      </c>
      <c r="F43" s="5">
        <v>638</v>
      </c>
      <c r="G43" s="5">
        <v>0.1</v>
      </c>
    </row>
    <row r="44" spans="1:7">
      <c r="A44" s="23" t="s">
        <v>65</v>
      </c>
      <c r="B44" s="26" t="s">
        <v>4</v>
      </c>
      <c r="C44" s="26">
        <v>130</v>
      </c>
      <c r="D44" s="25">
        <v>4</v>
      </c>
      <c r="E44" s="5">
        <v>36</v>
      </c>
      <c r="F44" s="5">
        <v>638</v>
      </c>
      <c r="G44" s="5">
        <v>0.1</v>
      </c>
    </row>
    <row r="45" spans="1:7">
      <c r="A45" s="23" t="s">
        <v>66</v>
      </c>
      <c r="B45" s="26" t="s">
        <v>166</v>
      </c>
      <c r="C45" s="26">
        <v>70</v>
      </c>
      <c r="D45" s="25">
        <v>4</v>
      </c>
      <c r="E45" s="5">
        <v>19</v>
      </c>
      <c r="F45" s="11" t="s">
        <v>172</v>
      </c>
      <c r="G45" s="5">
        <v>0.05</v>
      </c>
    </row>
    <row r="46" spans="1:7">
      <c r="A46" s="23" t="s">
        <v>67</v>
      </c>
      <c r="B46" s="26" t="s">
        <v>8</v>
      </c>
      <c r="C46" s="26">
        <v>90</v>
      </c>
      <c r="D46" s="25">
        <v>4</v>
      </c>
      <c r="E46" s="5">
        <v>24</v>
      </c>
      <c r="F46" s="5">
        <v>189</v>
      </c>
      <c r="G46" s="5">
        <v>0.05</v>
      </c>
    </row>
    <row r="47" spans="1:7">
      <c r="A47" s="23" t="s">
        <v>68</v>
      </c>
      <c r="B47" s="26" t="s">
        <v>8</v>
      </c>
      <c r="C47" s="26">
        <v>90</v>
      </c>
      <c r="D47" s="25">
        <v>4</v>
      </c>
      <c r="E47" s="5">
        <v>24</v>
      </c>
      <c r="F47" s="5">
        <v>189</v>
      </c>
      <c r="G47" s="5">
        <v>0.05</v>
      </c>
    </row>
    <row r="48" spans="1:7">
      <c r="A48" s="23" t="s">
        <v>69</v>
      </c>
      <c r="B48" s="26" t="s">
        <v>8</v>
      </c>
      <c r="C48" s="26">
        <v>100</v>
      </c>
      <c r="D48" s="25">
        <v>8</v>
      </c>
      <c r="E48" s="5">
        <v>24</v>
      </c>
      <c r="F48" s="5">
        <v>189</v>
      </c>
      <c r="G48" s="5">
        <v>0.1</v>
      </c>
    </row>
    <row r="49" spans="1:7">
      <c r="A49" s="23" t="s">
        <v>70</v>
      </c>
      <c r="B49" s="26" t="s">
        <v>8</v>
      </c>
      <c r="C49" s="26">
        <v>100</v>
      </c>
      <c r="D49" s="25">
        <v>8</v>
      </c>
      <c r="E49" s="5">
        <v>24</v>
      </c>
      <c r="F49" s="5">
        <v>189</v>
      </c>
      <c r="G49" s="5">
        <v>0.1</v>
      </c>
    </row>
    <row r="50" spans="1:7">
      <c r="A50" s="23" t="s">
        <v>71</v>
      </c>
      <c r="B50" s="26" t="s">
        <v>6</v>
      </c>
      <c r="C50" s="26">
        <v>120</v>
      </c>
      <c r="D50" s="25">
        <v>8</v>
      </c>
      <c r="E50" s="5">
        <v>30</v>
      </c>
      <c r="F50" s="5">
        <v>273</v>
      </c>
      <c r="G50" s="5">
        <v>0.1</v>
      </c>
    </row>
    <row r="51" spans="1:7">
      <c r="A51" s="23" t="s">
        <v>72</v>
      </c>
      <c r="B51" s="26" t="s">
        <v>8</v>
      </c>
      <c r="C51" s="26">
        <v>80</v>
      </c>
      <c r="D51" s="25">
        <v>4</v>
      </c>
      <c r="E51" s="5">
        <v>24</v>
      </c>
      <c r="F51" s="5">
        <v>189</v>
      </c>
      <c r="G51" s="5">
        <v>0.05</v>
      </c>
    </row>
    <row r="52" spans="1:7">
      <c r="A52" s="23" t="s">
        <v>73</v>
      </c>
      <c r="B52" s="26" t="s">
        <v>8</v>
      </c>
      <c r="C52" s="26">
        <v>90</v>
      </c>
      <c r="D52" s="25">
        <v>4</v>
      </c>
      <c r="E52" s="5">
        <v>24</v>
      </c>
      <c r="F52" s="5">
        <v>189</v>
      </c>
      <c r="G52" s="5">
        <v>0.05</v>
      </c>
    </row>
    <row r="53" spans="1:7">
      <c r="A53" s="23" t="s">
        <v>74</v>
      </c>
      <c r="B53" s="26" t="s">
        <v>8</v>
      </c>
      <c r="C53" s="26">
        <v>90</v>
      </c>
      <c r="D53" s="25">
        <v>4</v>
      </c>
      <c r="E53" s="5">
        <v>24</v>
      </c>
      <c r="F53" s="5">
        <v>189</v>
      </c>
      <c r="G53" s="5">
        <v>0.05</v>
      </c>
    </row>
    <row r="54" spans="1:7">
      <c r="A54" s="23" t="s">
        <v>75</v>
      </c>
      <c r="B54" s="26" t="s">
        <v>8</v>
      </c>
      <c r="C54" s="26">
        <v>100</v>
      </c>
      <c r="D54" s="25">
        <v>8</v>
      </c>
      <c r="E54" s="5">
        <v>24</v>
      </c>
      <c r="F54" s="5">
        <v>189</v>
      </c>
      <c r="G54" s="5">
        <v>0.1</v>
      </c>
    </row>
    <row r="55" spans="1:7">
      <c r="A55" s="23" t="s">
        <v>76</v>
      </c>
      <c r="B55" s="26" t="s">
        <v>8</v>
      </c>
      <c r="C55" s="26">
        <v>100</v>
      </c>
      <c r="D55" s="25">
        <v>8</v>
      </c>
      <c r="E55" s="5">
        <v>24</v>
      </c>
      <c r="F55" s="5">
        <v>189</v>
      </c>
      <c r="G55" s="5">
        <v>0.1</v>
      </c>
    </row>
    <row r="56" spans="1:7">
      <c r="A56" s="23" t="s">
        <v>77</v>
      </c>
      <c r="B56" s="26" t="s">
        <v>6</v>
      </c>
      <c r="C56" s="26">
        <v>120</v>
      </c>
      <c r="D56" s="25">
        <v>8</v>
      </c>
      <c r="E56" s="5">
        <v>30</v>
      </c>
      <c r="F56" s="5">
        <v>273</v>
      </c>
      <c r="G56" s="5">
        <v>0.1</v>
      </c>
    </row>
    <row r="57" spans="1:7">
      <c r="A57" s="23" t="s">
        <v>78</v>
      </c>
      <c r="B57" s="26" t="s">
        <v>8</v>
      </c>
      <c r="C57" s="26">
        <v>80</v>
      </c>
      <c r="D57" s="25">
        <v>4</v>
      </c>
      <c r="E57" s="5">
        <v>24</v>
      </c>
      <c r="F57" s="5">
        <v>189</v>
      </c>
      <c r="G57" s="5">
        <v>0.05</v>
      </c>
    </row>
    <row r="58" spans="1:7">
      <c r="A58" s="23" t="s">
        <v>79</v>
      </c>
      <c r="B58" s="26" t="s">
        <v>8</v>
      </c>
      <c r="C58" s="26">
        <v>90</v>
      </c>
      <c r="D58" s="25">
        <v>8</v>
      </c>
      <c r="E58" s="5">
        <v>24</v>
      </c>
      <c r="F58" s="5">
        <v>189</v>
      </c>
      <c r="G58" s="5">
        <v>0.1</v>
      </c>
    </row>
    <row r="59" spans="1:7">
      <c r="A59" s="23" t="s">
        <v>80</v>
      </c>
      <c r="B59" s="26" t="s">
        <v>8</v>
      </c>
      <c r="C59" s="26">
        <v>100</v>
      </c>
      <c r="D59" s="25">
        <v>8</v>
      </c>
      <c r="E59" s="5">
        <v>24</v>
      </c>
      <c r="F59" s="5">
        <v>189</v>
      </c>
      <c r="G59" s="5">
        <v>0.1</v>
      </c>
    </row>
    <row r="60" spans="1:7">
      <c r="A60" s="23" t="s">
        <v>81</v>
      </c>
      <c r="B60" s="26" t="s">
        <v>6</v>
      </c>
      <c r="C60" s="26">
        <v>110</v>
      </c>
      <c r="D60" s="25">
        <v>8</v>
      </c>
      <c r="E60" s="5">
        <v>30</v>
      </c>
      <c r="F60" s="5">
        <v>273</v>
      </c>
      <c r="G60" s="5">
        <v>0.1</v>
      </c>
    </row>
    <row r="61" spans="1:7">
      <c r="A61" s="23" t="s">
        <v>82</v>
      </c>
      <c r="B61" s="26" t="s">
        <v>6</v>
      </c>
      <c r="C61" s="26">
        <v>110</v>
      </c>
      <c r="D61" s="25">
        <v>8</v>
      </c>
      <c r="E61" s="5">
        <v>30</v>
      </c>
      <c r="F61" s="5">
        <v>273</v>
      </c>
      <c r="G61" s="5">
        <v>0.1</v>
      </c>
    </row>
    <row r="62" spans="1:7">
      <c r="A62" s="23" t="s">
        <v>83</v>
      </c>
      <c r="B62" s="26" t="s">
        <v>4</v>
      </c>
      <c r="C62" s="26">
        <v>130</v>
      </c>
      <c r="D62" s="25">
        <v>8</v>
      </c>
      <c r="E62" s="5">
        <v>36</v>
      </c>
      <c r="F62" s="5">
        <v>638</v>
      </c>
      <c r="G62" s="5">
        <v>0.1</v>
      </c>
    </row>
    <row r="63" spans="1:7">
      <c r="A63" s="23" t="s">
        <v>84</v>
      </c>
      <c r="B63" s="26" t="s">
        <v>167</v>
      </c>
      <c r="C63" s="26">
        <v>150</v>
      </c>
      <c r="D63" s="25">
        <v>8</v>
      </c>
      <c r="E63" s="5">
        <v>41</v>
      </c>
      <c r="F63" s="5">
        <v>937</v>
      </c>
      <c r="G63" s="5">
        <v>0.1</v>
      </c>
    </row>
    <row r="64" spans="1:7">
      <c r="A64" s="23" t="s">
        <v>85</v>
      </c>
      <c r="B64" s="26" t="s">
        <v>167</v>
      </c>
      <c r="C64" s="26">
        <v>160</v>
      </c>
      <c r="D64" s="25">
        <v>8</v>
      </c>
      <c r="E64" s="5">
        <v>41</v>
      </c>
      <c r="F64" s="5">
        <v>937</v>
      </c>
      <c r="G64" s="5">
        <v>0.1</v>
      </c>
    </row>
    <row r="65" spans="1:7">
      <c r="A65" s="23" t="s">
        <v>86</v>
      </c>
      <c r="B65" s="26" t="s">
        <v>10</v>
      </c>
      <c r="C65" s="26">
        <v>230</v>
      </c>
      <c r="D65" s="25">
        <v>8</v>
      </c>
      <c r="E65" s="5">
        <v>55</v>
      </c>
      <c r="F65" s="5">
        <v>2212</v>
      </c>
      <c r="G65" s="5">
        <v>0.2</v>
      </c>
    </row>
    <row r="66" spans="1:7">
      <c r="A66" s="23" t="s">
        <v>87</v>
      </c>
      <c r="B66" s="26" t="s">
        <v>8</v>
      </c>
      <c r="C66" s="26">
        <v>90</v>
      </c>
      <c r="D66" s="25">
        <v>8</v>
      </c>
      <c r="E66" s="5">
        <v>24</v>
      </c>
      <c r="F66" s="5">
        <v>189</v>
      </c>
      <c r="G66" s="5">
        <v>0.1</v>
      </c>
    </row>
    <row r="67" spans="1:7">
      <c r="A67" s="23" t="s">
        <v>88</v>
      </c>
      <c r="B67" s="26" t="s">
        <v>8</v>
      </c>
      <c r="C67" s="26">
        <v>100</v>
      </c>
      <c r="D67" s="25">
        <v>8</v>
      </c>
      <c r="E67" s="5">
        <v>24</v>
      </c>
      <c r="F67" s="5">
        <v>189</v>
      </c>
      <c r="G67" s="5">
        <v>0.1</v>
      </c>
    </row>
    <row r="68" spans="1:7">
      <c r="A68" s="23" t="s">
        <v>89</v>
      </c>
      <c r="B68" s="26" t="s">
        <v>8</v>
      </c>
      <c r="C68" s="26">
        <v>100</v>
      </c>
      <c r="D68" s="25">
        <v>8</v>
      </c>
      <c r="E68" s="5">
        <v>24</v>
      </c>
      <c r="F68" s="5">
        <v>189</v>
      </c>
      <c r="G68" s="5">
        <v>0.1</v>
      </c>
    </row>
    <row r="69" spans="1:7">
      <c r="A69" s="23" t="s">
        <v>90</v>
      </c>
      <c r="B69" s="26" t="s">
        <v>4</v>
      </c>
      <c r="C69" s="26">
        <v>120</v>
      </c>
      <c r="D69" s="25">
        <v>8</v>
      </c>
      <c r="E69" s="5">
        <v>36</v>
      </c>
      <c r="F69" s="5">
        <v>638</v>
      </c>
      <c r="G69" s="5">
        <v>0.1</v>
      </c>
    </row>
    <row r="70" spans="1:7">
      <c r="A70" s="23" t="s">
        <v>91</v>
      </c>
      <c r="B70" s="26" t="s">
        <v>4</v>
      </c>
      <c r="C70" s="26">
        <v>130</v>
      </c>
      <c r="D70" s="25">
        <v>8</v>
      </c>
      <c r="E70" s="5">
        <v>36</v>
      </c>
      <c r="F70" s="5">
        <v>638</v>
      </c>
      <c r="G70" s="5">
        <v>0.1</v>
      </c>
    </row>
    <row r="71" spans="1:7">
      <c r="A71" s="23" t="s">
        <v>92</v>
      </c>
      <c r="B71" s="26" t="s">
        <v>167</v>
      </c>
      <c r="C71" s="26">
        <v>150</v>
      </c>
      <c r="D71" s="25">
        <v>8</v>
      </c>
      <c r="E71" s="5">
        <v>41</v>
      </c>
      <c r="F71" s="5">
        <v>937</v>
      </c>
      <c r="G71" s="5">
        <v>0.1</v>
      </c>
    </row>
    <row r="72" spans="1:7">
      <c r="A72" s="23" t="s">
        <v>93</v>
      </c>
      <c r="B72" s="26" t="s">
        <v>8</v>
      </c>
      <c r="C72" s="26">
        <v>90</v>
      </c>
      <c r="D72" s="25">
        <v>8</v>
      </c>
      <c r="E72" s="5">
        <v>24</v>
      </c>
      <c r="F72" s="5">
        <v>189</v>
      </c>
      <c r="G72" s="5">
        <v>0.1</v>
      </c>
    </row>
    <row r="73" spans="1:7">
      <c r="A73" s="23" t="s">
        <v>94</v>
      </c>
      <c r="B73" s="26" t="s">
        <v>6</v>
      </c>
      <c r="C73" s="26">
        <v>110</v>
      </c>
      <c r="D73" s="25">
        <v>8</v>
      </c>
      <c r="E73" s="5">
        <v>30</v>
      </c>
      <c r="F73" s="5">
        <v>273</v>
      </c>
      <c r="G73" s="5">
        <v>0.1</v>
      </c>
    </row>
    <row r="74" spans="1:7">
      <c r="A74" s="23" t="s">
        <v>95</v>
      </c>
      <c r="B74" s="26" t="s">
        <v>6</v>
      </c>
      <c r="C74" s="26">
        <v>110</v>
      </c>
      <c r="D74" s="25">
        <v>8</v>
      </c>
      <c r="E74" s="5">
        <v>30</v>
      </c>
      <c r="F74" s="5">
        <v>273</v>
      </c>
      <c r="G74" s="5">
        <v>0.1</v>
      </c>
    </row>
    <row r="75" spans="1:7">
      <c r="A75" s="23" t="s">
        <v>96</v>
      </c>
      <c r="B75" s="26" t="s">
        <v>4</v>
      </c>
      <c r="C75" s="26">
        <v>130</v>
      </c>
      <c r="D75" s="25">
        <v>8</v>
      </c>
      <c r="E75" s="5">
        <v>36</v>
      </c>
      <c r="F75" s="5">
        <v>638</v>
      </c>
      <c r="G75" s="5">
        <v>0.1</v>
      </c>
    </row>
    <row r="76" spans="1:7">
      <c r="A76" s="23" t="s">
        <v>97</v>
      </c>
      <c r="B76" s="26" t="s">
        <v>4</v>
      </c>
      <c r="C76" s="26">
        <v>130</v>
      </c>
      <c r="D76" s="25">
        <v>8</v>
      </c>
      <c r="E76" s="5">
        <v>36</v>
      </c>
      <c r="F76" s="5">
        <v>638</v>
      </c>
      <c r="G76" s="5">
        <v>0.1</v>
      </c>
    </row>
    <row r="77" spans="1:7">
      <c r="A77" s="23" t="s">
        <v>98</v>
      </c>
      <c r="B77" s="26" t="s">
        <v>5</v>
      </c>
      <c r="C77" s="26" t="s">
        <v>168</v>
      </c>
      <c r="D77" s="25">
        <v>8</v>
      </c>
      <c r="E77" s="5">
        <v>46</v>
      </c>
      <c r="F77" s="5">
        <v>1275</v>
      </c>
      <c r="G77" s="5">
        <v>0.2</v>
      </c>
    </row>
    <row r="78" spans="1:7">
      <c r="A78" s="23" t="s">
        <v>99</v>
      </c>
      <c r="B78" s="26" t="s">
        <v>5</v>
      </c>
      <c r="C78" s="26">
        <v>180</v>
      </c>
      <c r="D78" s="25">
        <v>12</v>
      </c>
      <c r="E78" s="5">
        <v>46</v>
      </c>
      <c r="F78" s="5">
        <v>1275</v>
      </c>
      <c r="G78" s="5">
        <v>0.3</v>
      </c>
    </row>
    <row r="79" spans="1:7">
      <c r="A79" s="23" t="s">
        <v>100</v>
      </c>
      <c r="B79" s="26" t="s">
        <v>5</v>
      </c>
      <c r="C79" s="26">
        <v>180</v>
      </c>
      <c r="D79" s="25">
        <v>12</v>
      </c>
      <c r="E79" s="5">
        <v>46</v>
      </c>
      <c r="F79" s="5">
        <v>1275</v>
      </c>
      <c r="G79" s="5">
        <v>0.3</v>
      </c>
    </row>
    <row r="80" spans="1:7">
      <c r="A80" s="23" t="s">
        <v>101</v>
      </c>
      <c r="B80" s="26" t="s">
        <v>8</v>
      </c>
      <c r="C80" s="26">
        <v>90</v>
      </c>
      <c r="D80" s="25">
        <v>8</v>
      </c>
      <c r="E80" s="5">
        <v>24</v>
      </c>
      <c r="F80" s="5">
        <v>189</v>
      </c>
      <c r="G80" s="5">
        <v>0.1</v>
      </c>
    </row>
    <row r="81" spans="1:7">
      <c r="A81" s="23" t="s">
        <v>102</v>
      </c>
      <c r="B81" s="26" t="s">
        <v>6</v>
      </c>
      <c r="C81" s="26">
        <v>110</v>
      </c>
      <c r="D81" s="25">
        <v>8</v>
      </c>
      <c r="E81" s="5">
        <v>30</v>
      </c>
      <c r="F81" s="5">
        <v>273</v>
      </c>
      <c r="G81" s="5">
        <v>0.1</v>
      </c>
    </row>
    <row r="82" spans="1:7">
      <c r="A82" s="23" t="s">
        <v>103</v>
      </c>
      <c r="B82" s="26" t="s">
        <v>6</v>
      </c>
      <c r="C82" s="26">
        <v>110</v>
      </c>
      <c r="D82" s="25">
        <v>12</v>
      </c>
      <c r="E82" s="5">
        <v>30</v>
      </c>
      <c r="F82" s="5">
        <v>273</v>
      </c>
      <c r="G82" s="5">
        <v>0.2</v>
      </c>
    </row>
    <row r="83" spans="1:7">
      <c r="A83" s="23" t="s">
        <v>104</v>
      </c>
      <c r="B83" s="26" t="s">
        <v>4</v>
      </c>
      <c r="C83" s="26">
        <v>130</v>
      </c>
      <c r="D83" s="25">
        <v>12</v>
      </c>
      <c r="E83" s="5">
        <v>36</v>
      </c>
      <c r="F83" s="5">
        <v>638</v>
      </c>
      <c r="G83" s="5">
        <v>0.2</v>
      </c>
    </row>
    <row r="84" spans="1:7">
      <c r="A84" s="23" t="s">
        <v>105</v>
      </c>
      <c r="B84" s="26" t="s">
        <v>167</v>
      </c>
      <c r="C84" s="26">
        <v>150</v>
      </c>
      <c r="D84" s="25">
        <v>12</v>
      </c>
      <c r="E84" s="5">
        <v>41</v>
      </c>
      <c r="F84" s="5">
        <v>937</v>
      </c>
      <c r="G84" s="5">
        <v>0.2</v>
      </c>
    </row>
    <row r="85" spans="1:7">
      <c r="A85" s="23" t="s">
        <v>106</v>
      </c>
      <c r="B85" s="26" t="s">
        <v>5</v>
      </c>
      <c r="C85" s="26">
        <v>170</v>
      </c>
      <c r="D85" s="25">
        <v>12</v>
      </c>
      <c r="E85" s="5">
        <v>46</v>
      </c>
      <c r="F85" s="5">
        <v>1275</v>
      </c>
      <c r="G85" s="5">
        <v>0.3</v>
      </c>
    </row>
    <row r="86" spans="1:7">
      <c r="A86" s="23" t="s">
        <v>107</v>
      </c>
      <c r="B86" s="26" t="s">
        <v>10</v>
      </c>
      <c r="C86" s="26">
        <v>200</v>
      </c>
      <c r="D86" s="25">
        <v>12</v>
      </c>
      <c r="E86" s="5">
        <v>55</v>
      </c>
      <c r="F86" s="5">
        <v>2212</v>
      </c>
      <c r="G86" s="5">
        <v>0.4</v>
      </c>
    </row>
    <row r="87" spans="1:7">
      <c r="A87" s="23" t="s">
        <v>108</v>
      </c>
      <c r="B87" s="26" t="s">
        <v>10</v>
      </c>
      <c r="C87" s="26">
        <v>220</v>
      </c>
      <c r="D87" s="25">
        <v>12</v>
      </c>
      <c r="E87" s="5">
        <v>55</v>
      </c>
      <c r="F87" s="5">
        <v>2212</v>
      </c>
      <c r="G87" s="5">
        <v>0.4</v>
      </c>
    </row>
    <row r="88" spans="1:7">
      <c r="A88" s="23" t="s">
        <v>109</v>
      </c>
      <c r="B88" s="26" t="s">
        <v>8</v>
      </c>
      <c r="C88" s="26">
        <v>90</v>
      </c>
      <c r="D88" s="25">
        <v>12</v>
      </c>
      <c r="E88" s="5">
        <v>24</v>
      </c>
      <c r="F88" s="5">
        <v>189</v>
      </c>
      <c r="G88" s="5">
        <v>0.2</v>
      </c>
    </row>
    <row r="89" spans="1:7">
      <c r="A89" s="23" t="s">
        <v>110</v>
      </c>
      <c r="B89" s="26" t="s">
        <v>6</v>
      </c>
      <c r="C89" s="26">
        <v>110</v>
      </c>
      <c r="D89" s="25">
        <v>12</v>
      </c>
      <c r="E89" s="5">
        <v>30</v>
      </c>
      <c r="F89" s="5">
        <v>273</v>
      </c>
      <c r="G89" s="5">
        <v>0.2</v>
      </c>
    </row>
    <row r="90" spans="1:7">
      <c r="A90" s="23" t="s">
        <v>111</v>
      </c>
      <c r="B90" s="26" t="s">
        <v>4</v>
      </c>
      <c r="C90" s="26">
        <v>120</v>
      </c>
      <c r="D90" s="25">
        <v>12</v>
      </c>
      <c r="E90" s="5">
        <v>36</v>
      </c>
      <c r="F90" s="5">
        <v>638</v>
      </c>
      <c r="G90" s="5">
        <v>0.2</v>
      </c>
    </row>
    <row r="91" spans="1:7">
      <c r="A91" s="23" t="s">
        <v>112</v>
      </c>
      <c r="B91" s="26" t="s">
        <v>167</v>
      </c>
      <c r="C91" s="26">
        <v>140</v>
      </c>
      <c r="D91" s="25">
        <v>12</v>
      </c>
      <c r="E91" s="5">
        <v>41</v>
      </c>
      <c r="F91" s="5">
        <v>937</v>
      </c>
      <c r="G91" s="5">
        <v>0.2</v>
      </c>
    </row>
    <row r="92" spans="1:7">
      <c r="A92" s="23" t="s">
        <v>113</v>
      </c>
      <c r="B92" s="26" t="s">
        <v>5</v>
      </c>
      <c r="C92" s="26">
        <v>160</v>
      </c>
      <c r="D92" s="25">
        <v>12</v>
      </c>
      <c r="E92" s="5">
        <v>46</v>
      </c>
      <c r="F92" s="5">
        <v>1275</v>
      </c>
      <c r="G92" s="5">
        <v>0.3</v>
      </c>
    </row>
    <row r="93" spans="1:7">
      <c r="A93" s="23" t="s">
        <v>114</v>
      </c>
      <c r="B93" s="26" t="s">
        <v>10</v>
      </c>
      <c r="C93" s="26">
        <v>190</v>
      </c>
      <c r="D93" s="25">
        <v>12</v>
      </c>
      <c r="E93" s="5">
        <v>55</v>
      </c>
      <c r="F93" s="5">
        <v>2212</v>
      </c>
      <c r="G93" s="5">
        <v>0.4</v>
      </c>
    </row>
    <row r="94" spans="1:7">
      <c r="A94" s="23" t="s">
        <v>115</v>
      </c>
      <c r="B94" s="26" t="s">
        <v>10</v>
      </c>
      <c r="C94" s="26">
        <v>230</v>
      </c>
      <c r="D94" s="25">
        <v>12</v>
      </c>
      <c r="E94" s="5">
        <v>55</v>
      </c>
      <c r="F94" s="5">
        <v>2212</v>
      </c>
      <c r="G94" s="5">
        <v>0.4</v>
      </c>
    </row>
    <row r="95" spans="1:7">
      <c r="A95" s="23" t="s">
        <v>116</v>
      </c>
      <c r="B95" s="26" t="s">
        <v>6</v>
      </c>
      <c r="C95" s="26">
        <v>120</v>
      </c>
      <c r="D95" s="25">
        <v>12</v>
      </c>
      <c r="E95" s="5">
        <v>30</v>
      </c>
      <c r="F95" s="5">
        <v>273</v>
      </c>
      <c r="G95" s="5">
        <v>0.2</v>
      </c>
    </row>
    <row r="96" spans="1:7">
      <c r="A96" s="23" t="s">
        <v>117</v>
      </c>
      <c r="B96" s="26" t="s">
        <v>4</v>
      </c>
      <c r="C96" s="26">
        <v>130</v>
      </c>
      <c r="D96" s="25">
        <v>12</v>
      </c>
      <c r="E96" s="5">
        <v>36</v>
      </c>
      <c r="F96" s="5">
        <v>638</v>
      </c>
      <c r="G96" s="5">
        <v>0.2</v>
      </c>
    </row>
    <row r="97" spans="1:7">
      <c r="A97" s="23" t="s">
        <v>118</v>
      </c>
      <c r="B97" s="26" t="s">
        <v>167</v>
      </c>
      <c r="C97" s="26">
        <v>150</v>
      </c>
      <c r="D97" s="25">
        <v>16</v>
      </c>
      <c r="E97" s="5">
        <v>41</v>
      </c>
      <c r="F97" s="5">
        <v>937</v>
      </c>
      <c r="G97" s="5">
        <v>0.3</v>
      </c>
    </row>
    <row r="98" spans="1:7">
      <c r="A98" s="23" t="s">
        <v>119</v>
      </c>
      <c r="B98" s="26" t="s">
        <v>5</v>
      </c>
      <c r="C98" s="26">
        <v>180</v>
      </c>
      <c r="D98" s="25">
        <v>16</v>
      </c>
      <c r="E98" s="5">
        <v>46</v>
      </c>
      <c r="F98" s="5">
        <v>1275</v>
      </c>
      <c r="G98" s="5">
        <v>0.4</v>
      </c>
    </row>
    <row r="99" spans="1:7">
      <c r="A99" s="23" t="s">
        <v>120</v>
      </c>
      <c r="B99" s="26" t="s">
        <v>10</v>
      </c>
      <c r="C99" s="26">
        <v>200</v>
      </c>
      <c r="D99" s="25">
        <v>16</v>
      </c>
      <c r="E99" s="5">
        <v>55</v>
      </c>
      <c r="F99" s="5">
        <v>2212</v>
      </c>
      <c r="G99" s="5">
        <v>0.5</v>
      </c>
    </row>
    <row r="100" spans="1:7">
      <c r="A100" s="23" t="s">
        <v>121</v>
      </c>
      <c r="B100" s="26" t="s">
        <v>169</v>
      </c>
      <c r="C100" s="26">
        <v>250</v>
      </c>
      <c r="D100" s="25">
        <v>16</v>
      </c>
      <c r="E100" s="5">
        <v>65</v>
      </c>
      <c r="F100" s="5">
        <v>3540</v>
      </c>
      <c r="G100" s="5">
        <v>0.5</v>
      </c>
    </row>
    <row r="101" spans="1:7">
      <c r="A101" s="23" t="s">
        <v>122</v>
      </c>
      <c r="B101" s="26" t="s">
        <v>169</v>
      </c>
      <c r="C101" s="26">
        <v>270</v>
      </c>
      <c r="D101" s="25">
        <v>16</v>
      </c>
      <c r="E101" s="5">
        <v>65</v>
      </c>
      <c r="F101" s="5">
        <v>3540</v>
      </c>
      <c r="G101" s="5">
        <v>0.5</v>
      </c>
    </row>
    <row r="102" spans="1:7">
      <c r="A102" s="23" t="s">
        <v>123</v>
      </c>
      <c r="B102" s="26" t="s">
        <v>6</v>
      </c>
      <c r="C102" s="26">
        <v>100</v>
      </c>
      <c r="D102" s="25">
        <v>12</v>
      </c>
      <c r="E102" s="5">
        <v>30</v>
      </c>
      <c r="F102" s="5">
        <v>273</v>
      </c>
      <c r="G102" s="5">
        <v>0.2</v>
      </c>
    </row>
    <row r="103" spans="1:7">
      <c r="A103" s="23" t="s">
        <v>124</v>
      </c>
      <c r="B103" s="26" t="s">
        <v>6</v>
      </c>
      <c r="C103" s="26">
        <v>120</v>
      </c>
      <c r="D103" s="25">
        <v>16</v>
      </c>
      <c r="E103" s="5">
        <v>30</v>
      </c>
      <c r="F103" s="5">
        <v>273</v>
      </c>
      <c r="G103" s="5">
        <v>0.3</v>
      </c>
    </row>
    <row r="104" spans="1:7">
      <c r="A104" s="23" t="s">
        <v>125</v>
      </c>
      <c r="B104" s="26" t="s">
        <v>4</v>
      </c>
      <c r="C104" s="26">
        <v>130</v>
      </c>
      <c r="D104" s="25">
        <v>16</v>
      </c>
      <c r="E104" s="5">
        <v>36</v>
      </c>
      <c r="F104" s="5">
        <v>638</v>
      </c>
      <c r="G104" s="5">
        <v>0.3</v>
      </c>
    </row>
    <row r="105" spans="1:7">
      <c r="A105" s="23" t="s">
        <v>126</v>
      </c>
      <c r="B105" s="26" t="s">
        <v>5</v>
      </c>
      <c r="C105" s="26">
        <v>160</v>
      </c>
      <c r="D105" s="25">
        <v>16</v>
      </c>
      <c r="E105" s="5">
        <v>46</v>
      </c>
      <c r="F105" s="5">
        <v>1275</v>
      </c>
      <c r="G105" s="5">
        <v>0.3</v>
      </c>
    </row>
    <row r="106" spans="1:7">
      <c r="A106" s="23" t="s">
        <v>127</v>
      </c>
      <c r="B106" s="26" t="s">
        <v>5</v>
      </c>
      <c r="C106" s="26">
        <v>190</v>
      </c>
      <c r="D106" s="25">
        <v>16</v>
      </c>
      <c r="E106" s="5">
        <v>46</v>
      </c>
      <c r="F106" s="5">
        <v>1275</v>
      </c>
      <c r="G106" s="5">
        <v>0.4</v>
      </c>
    </row>
    <row r="107" spans="1:7">
      <c r="A107" s="23" t="s">
        <v>128</v>
      </c>
      <c r="B107" s="26" t="s">
        <v>10</v>
      </c>
      <c r="C107" s="26">
        <v>220</v>
      </c>
      <c r="D107" s="25">
        <v>16</v>
      </c>
      <c r="E107" s="5">
        <v>55</v>
      </c>
      <c r="F107" s="5">
        <v>2212</v>
      </c>
      <c r="G107" s="5">
        <v>0.5</v>
      </c>
    </row>
    <row r="108" spans="1:7">
      <c r="A108" s="23" t="s">
        <v>129</v>
      </c>
      <c r="B108" s="26" t="s">
        <v>6</v>
      </c>
      <c r="C108" s="26">
        <v>100</v>
      </c>
      <c r="D108" s="25">
        <v>16</v>
      </c>
      <c r="E108" s="5">
        <v>30</v>
      </c>
      <c r="F108" s="5">
        <v>273</v>
      </c>
      <c r="G108" s="5">
        <v>0.3</v>
      </c>
    </row>
    <row r="109" spans="1:7">
      <c r="A109" s="23" t="s">
        <v>130</v>
      </c>
      <c r="B109" s="26" t="s">
        <v>4</v>
      </c>
      <c r="C109" s="26">
        <v>120</v>
      </c>
      <c r="D109" s="25">
        <v>16</v>
      </c>
      <c r="E109" s="5">
        <v>36</v>
      </c>
      <c r="F109" s="5">
        <v>638</v>
      </c>
      <c r="G109" s="5">
        <v>0.3</v>
      </c>
    </row>
    <row r="110" spans="1:7">
      <c r="A110" s="23" t="s">
        <v>131</v>
      </c>
      <c r="B110" s="26" t="s">
        <v>167</v>
      </c>
      <c r="C110" s="26">
        <v>150</v>
      </c>
      <c r="D110" s="25">
        <v>16</v>
      </c>
      <c r="E110" s="5">
        <v>41</v>
      </c>
      <c r="F110" s="5">
        <v>937</v>
      </c>
      <c r="G110" s="5">
        <v>0.3</v>
      </c>
    </row>
    <row r="111" spans="1:7">
      <c r="A111" s="23" t="s">
        <v>132</v>
      </c>
      <c r="B111" s="26" t="s">
        <v>5</v>
      </c>
      <c r="C111" s="26">
        <v>170</v>
      </c>
      <c r="D111" s="25">
        <v>16</v>
      </c>
      <c r="E111" s="5">
        <v>46</v>
      </c>
      <c r="F111" s="5">
        <v>1275</v>
      </c>
      <c r="G111" s="5">
        <v>0.4</v>
      </c>
    </row>
    <row r="112" spans="1:7">
      <c r="A112" s="23" t="s">
        <v>133</v>
      </c>
      <c r="B112" s="26" t="s">
        <v>10</v>
      </c>
      <c r="C112" s="26">
        <v>210</v>
      </c>
      <c r="D112" s="25">
        <v>16</v>
      </c>
      <c r="E112" s="5">
        <v>55</v>
      </c>
      <c r="F112" s="5">
        <v>2212</v>
      </c>
      <c r="G112" s="5">
        <v>0.5</v>
      </c>
    </row>
    <row r="113" spans="1:7">
      <c r="A113" s="23" t="s">
        <v>134</v>
      </c>
      <c r="B113" s="26" t="s">
        <v>169</v>
      </c>
      <c r="C113" s="26">
        <v>240</v>
      </c>
      <c r="D113" s="25">
        <v>16</v>
      </c>
      <c r="E113" s="5">
        <v>65</v>
      </c>
      <c r="F113" s="5">
        <v>3540</v>
      </c>
      <c r="G113" s="5">
        <v>0.5</v>
      </c>
    </row>
    <row r="114" spans="1:7">
      <c r="A114" s="23" t="s">
        <v>135</v>
      </c>
      <c r="B114" s="26" t="s">
        <v>170</v>
      </c>
      <c r="C114" s="26">
        <v>290</v>
      </c>
      <c r="D114" s="25">
        <v>16</v>
      </c>
      <c r="E114" s="5">
        <v>75</v>
      </c>
      <c r="F114" s="5">
        <v>5337</v>
      </c>
      <c r="G114" s="5">
        <v>0.6</v>
      </c>
    </row>
    <row r="115" spans="1:7">
      <c r="A115" s="23" t="s">
        <v>136</v>
      </c>
      <c r="B115" s="26" t="s">
        <v>6</v>
      </c>
      <c r="C115" s="26">
        <v>100</v>
      </c>
      <c r="D115" s="25">
        <v>16</v>
      </c>
      <c r="E115" s="5">
        <v>30</v>
      </c>
      <c r="F115" s="5">
        <v>273</v>
      </c>
      <c r="G115" s="5">
        <v>0.3</v>
      </c>
    </row>
    <row r="116" spans="1:7">
      <c r="A116" s="23" t="s">
        <v>137</v>
      </c>
      <c r="B116" s="26" t="s">
        <v>4</v>
      </c>
      <c r="C116" s="26">
        <v>130</v>
      </c>
      <c r="D116" s="25">
        <v>20</v>
      </c>
      <c r="E116" s="5">
        <v>36</v>
      </c>
      <c r="F116" s="5">
        <v>638</v>
      </c>
      <c r="G116" s="5">
        <v>0.4</v>
      </c>
    </row>
    <row r="117" spans="1:7">
      <c r="A117" s="23" t="s">
        <v>138</v>
      </c>
      <c r="B117" s="26" t="s">
        <v>5</v>
      </c>
      <c r="C117" s="26">
        <v>170</v>
      </c>
      <c r="D117" s="25">
        <v>20</v>
      </c>
      <c r="E117" s="5">
        <v>46</v>
      </c>
      <c r="F117" s="5">
        <v>1275</v>
      </c>
      <c r="G117" s="5">
        <v>0.4</v>
      </c>
    </row>
    <row r="118" spans="1:7">
      <c r="A118" s="23" t="s">
        <v>139</v>
      </c>
      <c r="B118" s="26" t="s">
        <v>10</v>
      </c>
      <c r="C118" s="26">
        <v>190</v>
      </c>
      <c r="D118" s="25">
        <v>20</v>
      </c>
      <c r="E118" s="5">
        <v>55</v>
      </c>
      <c r="F118" s="5">
        <v>2212</v>
      </c>
      <c r="G118" s="5">
        <v>0.5</v>
      </c>
    </row>
    <row r="119" spans="1:7">
      <c r="A119" s="23" t="s">
        <v>140</v>
      </c>
      <c r="B119" s="26" t="s">
        <v>169</v>
      </c>
      <c r="C119" s="26">
        <v>230</v>
      </c>
      <c r="D119" s="25">
        <v>20</v>
      </c>
      <c r="E119" s="5">
        <v>65</v>
      </c>
      <c r="F119" s="5">
        <v>3540</v>
      </c>
      <c r="G119" s="5">
        <v>0.6</v>
      </c>
    </row>
    <row r="120" spans="1:7">
      <c r="A120" s="23" t="s">
        <v>141</v>
      </c>
      <c r="B120" s="26" t="s">
        <v>170</v>
      </c>
      <c r="C120" s="26">
        <v>280</v>
      </c>
      <c r="D120" s="25">
        <v>20</v>
      </c>
      <c r="E120" s="5">
        <v>75</v>
      </c>
      <c r="F120" s="5">
        <v>5337</v>
      </c>
      <c r="G120" s="5">
        <v>0.6</v>
      </c>
    </row>
    <row r="121" spans="1:7">
      <c r="A121" s="23" t="s">
        <v>142</v>
      </c>
      <c r="B121" s="26" t="s">
        <v>4</v>
      </c>
      <c r="C121" s="26">
        <v>120</v>
      </c>
      <c r="D121" s="25">
        <v>20</v>
      </c>
      <c r="E121" s="5">
        <v>36</v>
      </c>
      <c r="F121" s="5">
        <v>638</v>
      </c>
      <c r="G121" s="5">
        <v>0.4</v>
      </c>
    </row>
    <row r="122" spans="1:7">
      <c r="A122" s="23" t="s">
        <v>143</v>
      </c>
      <c r="B122" s="26" t="s">
        <v>167</v>
      </c>
      <c r="C122" s="26">
        <v>130</v>
      </c>
      <c r="D122" s="25">
        <v>20</v>
      </c>
      <c r="E122" s="5">
        <v>41</v>
      </c>
      <c r="F122" s="5">
        <v>937</v>
      </c>
      <c r="G122" s="5">
        <v>0.4</v>
      </c>
    </row>
    <row r="123" spans="1:7">
      <c r="A123" s="23" t="s">
        <v>144</v>
      </c>
      <c r="B123" s="26" t="s">
        <v>10</v>
      </c>
      <c r="C123" s="26">
        <v>190</v>
      </c>
      <c r="D123" s="25">
        <v>20</v>
      </c>
      <c r="E123" s="5">
        <v>55</v>
      </c>
      <c r="F123" s="5">
        <v>2212</v>
      </c>
      <c r="G123" s="5">
        <v>0.5</v>
      </c>
    </row>
    <row r="124" spans="1:7">
      <c r="A124" s="23" t="s">
        <v>145</v>
      </c>
      <c r="B124" s="26" t="s">
        <v>10</v>
      </c>
      <c r="C124" s="26">
        <v>200</v>
      </c>
      <c r="D124" s="25">
        <v>20</v>
      </c>
      <c r="E124" s="5">
        <v>55</v>
      </c>
      <c r="F124" s="5">
        <v>2212</v>
      </c>
      <c r="G124" s="5">
        <v>0.5</v>
      </c>
    </row>
    <row r="125" spans="1:7">
      <c r="A125" s="23" t="s">
        <v>146</v>
      </c>
      <c r="B125" s="26" t="s">
        <v>170</v>
      </c>
      <c r="C125" s="26">
        <v>250</v>
      </c>
      <c r="D125" s="25">
        <v>20</v>
      </c>
      <c r="E125" s="5">
        <v>75</v>
      </c>
      <c r="F125" s="5">
        <v>5337</v>
      </c>
      <c r="G125" s="5">
        <v>0.6</v>
      </c>
    </row>
    <row r="126" spans="1:7">
      <c r="A126" s="23" t="s">
        <v>147</v>
      </c>
      <c r="B126" s="26" t="s">
        <v>9</v>
      </c>
      <c r="C126" s="26">
        <v>280</v>
      </c>
      <c r="D126" s="25">
        <v>20</v>
      </c>
      <c r="E126" s="5">
        <v>80</v>
      </c>
      <c r="F126" s="5">
        <v>6830</v>
      </c>
      <c r="G126" s="5">
        <v>0.6</v>
      </c>
    </row>
    <row r="127" spans="1:7">
      <c r="A127" s="23" t="s">
        <v>148</v>
      </c>
      <c r="B127" s="26" t="s">
        <v>4</v>
      </c>
      <c r="C127" s="26">
        <v>110</v>
      </c>
      <c r="D127" s="25">
        <v>24</v>
      </c>
      <c r="E127" s="5">
        <v>36</v>
      </c>
      <c r="F127" s="5">
        <v>638</v>
      </c>
      <c r="G127" s="5">
        <v>0.4</v>
      </c>
    </row>
    <row r="128" spans="1:7">
      <c r="A128" s="23" t="s">
        <v>149</v>
      </c>
      <c r="B128" s="26" t="s">
        <v>167</v>
      </c>
      <c r="C128" s="26">
        <v>140</v>
      </c>
      <c r="D128" s="25">
        <v>24</v>
      </c>
      <c r="E128" s="5">
        <v>41</v>
      </c>
      <c r="F128" s="5">
        <v>937</v>
      </c>
      <c r="G128" s="5">
        <v>0.5</v>
      </c>
    </row>
    <row r="129" spans="1:7">
      <c r="A129" s="23" t="s">
        <v>150</v>
      </c>
      <c r="B129" s="26" t="s">
        <v>10</v>
      </c>
      <c r="C129" s="26">
        <v>190</v>
      </c>
      <c r="D129" s="25">
        <v>24</v>
      </c>
      <c r="E129" s="5">
        <v>55</v>
      </c>
      <c r="F129" s="5">
        <v>2212</v>
      </c>
      <c r="G129" s="5">
        <v>0.6</v>
      </c>
    </row>
    <row r="130" spans="1:7">
      <c r="A130" s="23" t="s">
        <v>151</v>
      </c>
      <c r="B130" s="26" t="s">
        <v>169</v>
      </c>
      <c r="C130" s="26">
        <v>220</v>
      </c>
      <c r="D130" s="25">
        <v>24</v>
      </c>
      <c r="E130" s="5">
        <v>65</v>
      </c>
      <c r="F130" s="5">
        <v>3540</v>
      </c>
      <c r="G130" s="5">
        <v>0.6</v>
      </c>
    </row>
    <row r="131" spans="1:7">
      <c r="A131" s="23" t="s">
        <v>152</v>
      </c>
      <c r="B131" s="26" t="s">
        <v>167</v>
      </c>
      <c r="C131" s="26">
        <v>120</v>
      </c>
      <c r="D131" s="25">
        <v>24</v>
      </c>
      <c r="E131" s="5">
        <v>41</v>
      </c>
      <c r="F131" s="5">
        <v>937</v>
      </c>
      <c r="G131" s="5">
        <v>0.5</v>
      </c>
    </row>
    <row r="132" spans="1:7">
      <c r="A132" s="23" t="s">
        <v>153</v>
      </c>
      <c r="B132" s="26" t="s">
        <v>5</v>
      </c>
      <c r="C132" s="26">
        <v>150</v>
      </c>
      <c r="D132" s="25">
        <v>24</v>
      </c>
      <c r="E132" s="5">
        <v>46</v>
      </c>
      <c r="F132" s="5">
        <v>1275</v>
      </c>
      <c r="G132" s="5">
        <v>0.5</v>
      </c>
    </row>
    <row r="133" spans="1:7">
      <c r="A133" s="23" t="s">
        <v>154</v>
      </c>
      <c r="B133" s="26" t="s">
        <v>10</v>
      </c>
      <c r="C133" s="26">
        <v>190</v>
      </c>
      <c r="D133" s="25">
        <v>24</v>
      </c>
      <c r="E133" s="5">
        <v>55</v>
      </c>
      <c r="F133" s="5">
        <v>2212</v>
      </c>
      <c r="G133" s="5">
        <v>0.6</v>
      </c>
    </row>
    <row r="134" spans="1:7">
      <c r="A134" s="23" t="s">
        <v>155</v>
      </c>
      <c r="B134" s="26" t="s">
        <v>169</v>
      </c>
      <c r="C134" s="26">
        <v>230</v>
      </c>
      <c r="D134" s="25">
        <v>24</v>
      </c>
      <c r="E134" s="5">
        <v>65</v>
      </c>
      <c r="F134" s="5">
        <v>3540</v>
      </c>
      <c r="G134" s="5">
        <v>0.6</v>
      </c>
    </row>
    <row r="135" spans="1:7">
      <c r="A135" s="23" t="s">
        <v>156</v>
      </c>
      <c r="B135" s="26" t="s">
        <v>167</v>
      </c>
      <c r="C135" s="26">
        <v>120</v>
      </c>
      <c r="D135" s="25">
        <v>28</v>
      </c>
      <c r="E135" s="5">
        <v>41</v>
      </c>
      <c r="F135" s="5">
        <v>937</v>
      </c>
      <c r="G135" s="5">
        <v>0.7</v>
      </c>
    </row>
    <row r="136" spans="1:7">
      <c r="A136" s="23" t="s">
        <v>157</v>
      </c>
      <c r="B136" s="26" t="s">
        <v>5</v>
      </c>
      <c r="C136" s="26">
        <v>140</v>
      </c>
      <c r="D136" s="25">
        <v>28</v>
      </c>
      <c r="E136" s="5">
        <v>46</v>
      </c>
      <c r="F136" s="5">
        <v>1275</v>
      </c>
      <c r="G136" s="5">
        <v>0.7</v>
      </c>
    </row>
    <row r="137" spans="1:7">
      <c r="A137" s="23" t="s">
        <v>156</v>
      </c>
      <c r="B137" s="26" t="s">
        <v>169</v>
      </c>
      <c r="C137" s="26">
        <v>210</v>
      </c>
      <c r="D137" s="25">
        <v>28</v>
      </c>
      <c r="E137" s="5">
        <v>65</v>
      </c>
      <c r="F137" s="5">
        <v>3540</v>
      </c>
      <c r="G137" s="5">
        <v>0.7</v>
      </c>
    </row>
    <row r="138" spans="1:7">
      <c r="A138" s="23" t="s">
        <v>158</v>
      </c>
      <c r="B138" s="26" t="s">
        <v>9</v>
      </c>
      <c r="C138" s="26">
        <v>250</v>
      </c>
      <c r="D138" s="25">
        <v>28</v>
      </c>
      <c r="E138" s="5">
        <v>80</v>
      </c>
      <c r="F138" s="5">
        <v>6830</v>
      </c>
      <c r="G138" s="5">
        <v>0.8</v>
      </c>
    </row>
    <row r="139" spans="1:7">
      <c r="A139" s="23" t="s">
        <v>159</v>
      </c>
      <c r="B139" s="26" t="s">
        <v>10</v>
      </c>
      <c r="C139" s="26">
        <v>200</v>
      </c>
      <c r="D139" s="25">
        <v>32</v>
      </c>
      <c r="E139" s="5">
        <v>55</v>
      </c>
      <c r="F139" s="5">
        <v>2212</v>
      </c>
      <c r="G139" s="5">
        <v>0.7</v>
      </c>
    </row>
    <row r="140" spans="1:7">
      <c r="A140" s="23" t="s">
        <v>160</v>
      </c>
      <c r="B140" s="26" t="s">
        <v>170</v>
      </c>
      <c r="C140" s="26">
        <v>250</v>
      </c>
      <c r="D140" s="25">
        <v>32</v>
      </c>
      <c r="E140" s="5">
        <v>75</v>
      </c>
      <c r="F140" s="5">
        <v>5337</v>
      </c>
      <c r="G140" s="5">
        <v>0.8</v>
      </c>
    </row>
    <row r="141" spans="1:7">
      <c r="A141" s="23" t="s">
        <v>161</v>
      </c>
      <c r="B141" s="26" t="s">
        <v>9</v>
      </c>
      <c r="C141" s="26">
        <v>250</v>
      </c>
      <c r="D141" s="25">
        <v>32</v>
      </c>
      <c r="E141" s="5">
        <v>80</v>
      </c>
      <c r="F141" s="5">
        <v>6830</v>
      </c>
      <c r="G141" s="5">
        <v>0.8</v>
      </c>
    </row>
  </sheetData>
  <autoFilter ref="A1:F14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1"/>
  <sheetViews>
    <sheetView topLeftCell="A7" workbookViewId="0">
      <selection activeCell="B57" sqref="B57"/>
    </sheetView>
  </sheetViews>
  <sheetFormatPr defaultRowHeight="12.75"/>
  <cols>
    <col min="1" max="8" width="16.85546875" customWidth="1"/>
  </cols>
  <sheetData>
    <row r="1" spans="1:8" ht="63.75">
      <c r="A1" s="19" t="s">
        <v>176</v>
      </c>
      <c r="B1" s="4" t="s">
        <v>177</v>
      </c>
      <c r="C1" s="4" t="s">
        <v>178</v>
      </c>
      <c r="D1" s="24" t="s">
        <v>164</v>
      </c>
      <c r="E1" s="24" t="s">
        <v>179</v>
      </c>
      <c r="F1" s="24" t="s">
        <v>180</v>
      </c>
      <c r="G1" s="11" t="s">
        <v>20</v>
      </c>
      <c r="H1" s="24" t="s">
        <v>173</v>
      </c>
    </row>
    <row r="2" spans="1:8">
      <c r="A2" s="11" t="s">
        <v>181</v>
      </c>
      <c r="B2" s="28">
        <v>0.5</v>
      </c>
      <c r="C2" s="15">
        <f>CEILING(B2*25.4,1)</f>
        <v>13</v>
      </c>
      <c r="D2" s="15">
        <v>4</v>
      </c>
      <c r="E2" s="29">
        <v>0.875</v>
      </c>
      <c r="F2" s="15">
        <f>CEILING(E2*25.4,1)</f>
        <v>23</v>
      </c>
      <c r="G2" s="15">
        <v>117</v>
      </c>
      <c r="H2" s="5"/>
    </row>
    <row r="3" spans="1:8">
      <c r="A3" s="11" t="s">
        <v>182</v>
      </c>
      <c r="B3" s="28">
        <v>0.5</v>
      </c>
      <c r="C3" s="15">
        <f>CEILING(B3*25.4,1)</f>
        <v>13</v>
      </c>
      <c r="D3" s="15">
        <v>4</v>
      </c>
      <c r="E3" s="29">
        <v>0.875</v>
      </c>
      <c r="F3" s="15">
        <f>CEILING(E3*25.4,1)</f>
        <v>23</v>
      </c>
      <c r="G3" s="15">
        <v>117</v>
      </c>
      <c r="H3" s="5"/>
    </row>
    <row r="4" spans="1:8">
      <c r="A4" s="11" t="s">
        <v>183</v>
      </c>
      <c r="B4" s="28">
        <v>0.5</v>
      </c>
      <c r="C4" s="15">
        <f t="shared" ref="C4:C67" si="0">CEILING(B4*25.4,1)</f>
        <v>13</v>
      </c>
      <c r="D4" s="15">
        <v>4</v>
      </c>
      <c r="E4" s="29">
        <v>0.875</v>
      </c>
      <c r="F4" s="15">
        <f>CEILING(E4*25.4,1)</f>
        <v>23</v>
      </c>
      <c r="G4" s="15">
        <v>117</v>
      </c>
      <c r="H4" s="5"/>
    </row>
    <row r="5" spans="1:8">
      <c r="A5" s="11" t="s">
        <v>184</v>
      </c>
      <c r="B5" s="28">
        <v>0.5</v>
      </c>
      <c r="C5" s="15">
        <f t="shared" si="0"/>
        <v>13</v>
      </c>
      <c r="D5" s="15">
        <v>4</v>
      </c>
      <c r="E5" s="29">
        <v>0.875</v>
      </c>
      <c r="F5" s="15">
        <f>CEILING(E5*25.4,1)</f>
        <v>23</v>
      </c>
      <c r="G5" s="15">
        <v>117</v>
      </c>
      <c r="H5" s="5"/>
    </row>
    <row r="6" spans="1:8">
      <c r="A6" s="11" t="s">
        <v>185</v>
      </c>
      <c r="B6" s="28">
        <v>0.625</v>
      </c>
      <c r="C6" s="15">
        <f t="shared" si="0"/>
        <v>16</v>
      </c>
      <c r="D6" s="15">
        <v>4</v>
      </c>
      <c r="E6" s="29">
        <v>1.0625</v>
      </c>
      <c r="F6" s="15">
        <f>CEILING(E6*25.4,1)</f>
        <v>27</v>
      </c>
      <c r="G6" s="15">
        <v>228</v>
      </c>
      <c r="H6" s="5"/>
    </row>
    <row r="7" spans="1:8">
      <c r="A7" s="11" t="s">
        <v>186</v>
      </c>
      <c r="B7" s="28">
        <v>0.625</v>
      </c>
      <c r="C7" s="15">
        <f t="shared" si="0"/>
        <v>16</v>
      </c>
      <c r="D7" s="15">
        <v>4</v>
      </c>
      <c r="E7" s="29">
        <v>1.0625</v>
      </c>
      <c r="F7" s="15">
        <f>CEILING(E7*25.4,1)</f>
        <v>27</v>
      </c>
      <c r="G7" s="15">
        <v>228</v>
      </c>
      <c r="H7" s="5"/>
    </row>
    <row r="8" spans="1:8">
      <c r="A8" s="11" t="s">
        <v>187</v>
      </c>
      <c r="B8" s="28">
        <v>0.625</v>
      </c>
      <c r="C8" s="15">
        <f t="shared" si="0"/>
        <v>16</v>
      </c>
      <c r="D8" s="15">
        <v>4</v>
      </c>
      <c r="E8" s="29">
        <v>1.0625</v>
      </c>
      <c r="F8" s="15">
        <f>CEILING(E8*25.4,1)</f>
        <v>27</v>
      </c>
      <c r="G8" s="15">
        <v>228</v>
      </c>
      <c r="H8" s="5"/>
    </row>
    <row r="9" spans="1:8">
      <c r="A9" s="11" t="s">
        <v>188</v>
      </c>
      <c r="B9" s="28">
        <v>0.625</v>
      </c>
      <c r="C9" s="15">
        <f t="shared" si="0"/>
        <v>16</v>
      </c>
      <c r="D9" s="15">
        <v>8</v>
      </c>
      <c r="E9" s="29">
        <v>1.0625</v>
      </c>
      <c r="F9" s="15">
        <f>CEILING(E9*25.4,1)</f>
        <v>27</v>
      </c>
      <c r="G9" s="15">
        <v>228</v>
      </c>
      <c r="H9" s="5"/>
    </row>
    <row r="10" spans="1:8">
      <c r="A10" s="11" t="s">
        <v>189</v>
      </c>
      <c r="B10" s="28">
        <v>0.75</v>
      </c>
      <c r="C10" s="15">
        <f t="shared" si="0"/>
        <v>20</v>
      </c>
      <c r="D10" s="15">
        <v>8</v>
      </c>
      <c r="E10" s="29">
        <v>1.25</v>
      </c>
      <c r="F10" s="15">
        <f>CEILING(E10*25.4,1)</f>
        <v>32</v>
      </c>
      <c r="G10" s="15">
        <v>399</v>
      </c>
      <c r="H10" s="5"/>
    </row>
    <row r="11" spans="1:8">
      <c r="A11" s="11" t="s">
        <v>190</v>
      </c>
      <c r="B11" s="28">
        <v>0.75</v>
      </c>
      <c r="C11" s="15">
        <f t="shared" si="0"/>
        <v>20</v>
      </c>
      <c r="D11" s="15">
        <v>8</v>
      </c>
      <c r="E11" s="29">
        <v>1.25</v>
      </c>
      <c r="F11" s="15">
        <f>CEILING(E11*25.4,1)</f>
        <v>32</v>
      </c>
      <c r="G11" s="15">
        <v>399</v>
      </c>
      <c r="H11" s="5"/>
    </row>
    <row r="12" spans="1:8">
      <c r="A12" s="11" t="s">
        <v>191</v>
      </c>
      <c r="B12" s="28">
        <v>0.875</v>
      </c>
      <c r="C12" s="15">
        <f t="shared" si="0"/>
        <v>23</v>
      </c>
      <c r="D12" s="15">
        <v>12</v>
      </c>
      <c r="E12" s="29">
        <v>1.4375</v>
      </c>
      <c r="F12" s="15">
        <f>CEILING(E12*25.4,1)</f>
        <v>37</v>
      </c>
      <c r="G12" s="15">
        <v>636</v>
      </c>
      <c r="H12" s="5"/>
    </row>
    <row r="13" spans="1:8">
      <c r="A13" s="11" t="s">
        <v>192</v>
      </c>
      <c r="B13" s="28">
        <v>0.875</v>
      </c>
      <c r="C13" s="15">
        <f t="shared" si="0"/>
        <v>23</v>
      </c>
      <c r="D13" s="15">
        <v>12</v>
      </c>
      <c r="E13" s="29">
        <v>1.4375</v>
      </c>
      <c r="F13" s="15">
        <f>CEILING(E13*25.4,1)</f>
        <v>37</v>
      </c>
      <c r="G13" s="15">
        <v>636</v>
      </c>
      <c r="H13" s="5"/>
    </row>
    <row r="14" spans="1:8">
      <c r="A14" s="11" t="s">
        <v>193</v>
      </c>
      <c r="B14" s="28">
        <v>1</v>
      </c>
      <c r="C14" s="15">
        <f t="shared" si="0"/>
        <v>26</v>
      </c>
      <c r="D14" s="15">
        <v>12</v>
      </c>
      <c r="E14" s="29">
        <v>1.625</v>
      </c>
      <c r="F14" s="15">
        <f>CEILING(E14*25.4,1)</f>
        <v>42</v>
      </c>
      <c r="G14" s="15">
        <v>948</v>
      </c>
      <c r="H14" s="5"/>
    </row>
    <row r="15" spans="1:8">
      <c r="A15" s="11" t="s">
        <v>194</v>
      </c>
      <c r="B15" s="28">
        <v>1</v>
      </c>
      <c r="C15" s="15">
        <f t="shared" si="0"/>
        <v>26</v>
      </c>
      <c r="D15" s="15">
        <v>16</v>
      </c>
      <c r="E15" s="29">
        <v>1.625</v>
      </c>
      <c r="F15" s="15">
        <f>CEILING(E15*25.4,1)</f>
        <v>42</v>
      </c>
      <c r="G15" s="15">
        <v>948</v>
      </c>
      <c r="H15" s="5"/>
    </row>
    <row r="16" spans="1:8">
      <c r="A16" s="11" t="s">
        <v>195</v>
      </c>
      <c r="B16" s="28">
        <v>1.125</v>
      </c>
      <c r="C16" s="15">
        <f t="shared" si="0"/>
        <v>29</v>
      </c>
      <c r="D16" s="15">
        <v>16</v>
      </c>
      <c r="E16" s="29">
        <v>1.8125</v>
      </c>
      <c r="F16" s="15">
        <f>CEILING(E16*25.4,1)</f>
        <v>47</v>
      </c>
      <c r="G16" s="15">
        <v>1376</v>
      </c>
      <c r="H16" s="5"/>
    </row>
    <row r="17" spans="1:8">
      <c r="A17" s="11" t="s">
        <v>196</v>
      </c>
      <c r="B17" s="28">
        <v>1.125</v>
      </c>
      <c r="C17" s="15">
        <f t="shared" si="0"/>
        <v>29</v>
      </c>
      <c r="D17" s="15">
        <v>20</v>
      </c>
      <c r="E17" s="29">
        <v>1.8125</v>
      </c>
      <c r="F17" s="15">
        <f>CEILING(E17*25.4,1)</f>
        <v>47</v>
      </c>
      <c r="G17" s="15">
        <v>1376</v>
      </c>
      <c r="H17" s="5"/>
    </row>
    <row r="18" spans="1:8">
      <c r="A18" s="11" t="s">
        <v>349</v>
      </c>
      <c r="B18" s="28">
        <v>1.25</v>
      </c>
      <c r="C18" s="15">
        <f t="shared" si="0"/>
        <v>32</v>
      </c>
      <c r="D18" s="15">
        <v>20</v>
      </c>
      <c r="E18" s="29">
        <v>2</v>
      </c>
      <c r="F18" s="15">
        <f>CEILING(E18*25.4,1)</f>
        <v>51</v>
      </c>
      <c r="G18" s="15">
        <v>1920</v>
      </c>
      <c r="H18" s="5"/>
    </row>
    <row r="19" spans="1:8">
      <c r="A19" s="11" t="s">
        <v>197</v>
      </c>
      <c r="B19" s="28">
        <v>1.25</v>
      </c>
      <c r="C19" s="15">
        <f t="shared" si="0"/>
        <v>32</v>
      </c>
      <c r="D19" s="15">
        <v>24</v>
      </c>
      <c r="E19" s="29">
        <v>2</v>
      </c>
      <c r="F19" s="15">
        <f>CEILING(E19*25.4,1)</f>
        <v>51</v>
      </c>
      <c r="G19" s="15">
        <v>1920</v>
      </c>
      <c r="H19" s="5"/>
    </row>
    <row r="20" spans="1:8">
      <c r="A20" s="11" t="s">
        <v>198</v>
      </c>
      <c r="B20" s="28">
        <v>1.25</v>
      </c>
      <c r="C20" s="15">
        <f t="shared" si="0"/>
        <v>32</v>
      </c>
      <c r="D20" s="15">
        <v>28</v>
      </c>
      <c r="E20" s="29">
        <v>2</v>
      </c>
      <c r="F20" s="15">
        <f>CEILING(E20*25.4,1)</f>
        <v>51</v>
      </c>
      <c r="G20" s="15">
        <v>1920</v>
      </c>
      <c r="H20" s="5"/>
    </row>
    <row r="21" spans="1:8">
      <c r="A21" s="11" t="s">
        <v>199</v>
      </c>
      <c r="B21" s="28">
        <v>1.5</v>
      </c>
      <c r="C21" s="15">
        <f t="shared" si="0"/>
        <v>39</v>
      </c>
      <c r="D21" s="15">
        <v>28</v>
      </c>
      <c r="E21" s="29">
        <v>2.375</v>
      </c>
      <c r="F21" s="15">
        <f>CEILING(E21*25.4,1)</f>
        <v>61</v>
      </c>
      <c r="G21" s="15">
        <v>3398</v>
      </c>
      <c r="H21" s="5"/>
    </row>
    <row r="22" spans="1:8">
      <c r="A22" s="11" t="s">
        <v>200</v>
      </c>
      <c r="B22" s="28">
        <v>1.5</v>
      </c>
      <c r="C22" s="15">
        <f t="shared" si="0"/>
        <v>39</v>
      </c>
      <c r="D22" s="15">
        <v>32</v>
      </c>
      <c r="E22" s="29">
        <v>2.375</v>
      </c>
      <c r="F22" s="15">
        <f>CEILING(E22*25.4,1)</f>
        <v>61</v>
      </c>
      <c r="G22" s="15">
        <v>3398</v>
      </c>
      <c r="H22" s="5"/>
    </row>
    <row r="23" spans="1:8">
      <c r="A23" s="11" t="s">
        <v>201</v>
      </c>
      <c r="B23" s="28">
        <v>1.5</v>
      </c>
      <c r="C23" s="15">
        <f t="shared" si="0"/>
        <v>39</v>
      </c>
      <c r="D23" s="15">
        <v>32</v>
      </c>
      <c r="E23" s="29">
        <v>2.375</v>
      </c>
      <c r="F23" s="15">
        <f>CEILING(E23*25.4,1)</f>
        <v>61</v>
      </c>
      <c r="G23" s="15">
        <v>3398</v>
      </c>
      <c r="H23" s="5"/>
    </row>
    <row r="24" spans="1:8">
      <c r="A24" s="11" t="s">
        <v>202</v>
      </c>
      <c r="B24" s="28">
        <v>1.5</v>
      </c>
      <c r="C24" s="15">
        <f t="shared" si="0"/>
        <v>39</v>
      </c>
      <c r="D24" s="15">
        <v>32</v>
      </c>
      <c r="E24" s="29">
        <v>2.375</v>
      </c>
      <c r="F24" s="15">
        <f>CEILING(E24*25.4,1)</f>
        <v>61</v>
      </c>
      <c r="G24" s="15">
        <v>3398</v>
      </c>
      <c r="H24" s="5"/>
    </row>
    <row r="25" spans="1:8">
      <c r="A25" s="11" t="s">
        <v>203</v>
      </c>
      <c r="B25" s="28">
        <v>1.5</v>
      </c>
      <c r="C25" s="15">
        <f t="shared" si="0"/>
        <v>39</v>
      </c>
      <c r="D25" s="15">
        <v>36</v>
      </c>
      <c r="E25" s="29">
        <v>2.375</v>
      </c>
      <c r="F25" s="15">
        <f>CEILING(E25*25.4,1)</f>
        <v>61</v>
      </c>
      <c r="G25" s="15">
        <v>3398</v>
      </c>
      <c r="H25" s="5"/>
    </row>
    <row r="26" spans="1:8">
      <c r="A26" s="11" t="s">
        <v>204</v>
      </c>
      <c r="B26" s="28">
        <v>1.5</v>
      </c>
      <c r="C26" s="15">
        <f t="shared" si="0"/>
        <v>39</v>
      </c>
      <c r="D26" s="15">
        <v>36</v>
      </c>
      <c r="E26" s="29">
        <v>2.375</v>
      </c>
      <c r="F26" s="15">
        <f>CEILING(E26*25.4,1)</f>
        <v>61</v>
      </c>
      <c r="G26" s="15">
        <v>3398</v>
      </c>
      <c r="H26" s="5"/>
    </row>
    <row r="27" spans="1:8">
      <c r="A27" s="11" t="s">
        <v>205</v>
      </c>
      <c r="B27" s="28">
        <v>1.5</v>
      </c>
      <c r="C27" s="15">
        <f t="shared" si="0"/>
        <v>39</v>
      </c>
      <c r="D27" s="15">
        <v>40</v>
      </c>
      <c r="E27" s="29">
        <v>2.375</v>
      </c>
      <c r="F27" s="15">
        <f>CEILING(E27*25.4,1)</f>
        <v>61</v>
      </c>
      <c r="G27" s="15">
        <v>3398</v>
      </c>
      <c r="H27" s="5"/>
    </row>
    <row r="28" spans="1:8">
      <c r="A28" s="11" t="s">
        <v>206</v>
      </c>
      <c r="B28" s="28">
        <v>1.5</v>
      </c>
      <c r="C28" s="15">
        <f t="shared" si="0"/>
        <v>39</v>
      </c>
      <c r="D28" s="15">
        <v>40</v>
      </c>
      <c r="E28" s="29">
        <v>2.375</v>
      </c>
      <c r="F28" s="15">
        <f>CEILING(E28*25.4,1)</f>
        <v>61</v>
      </c>
      <c r="G28" s="15">
        <v>3398</v>
      </c>
      <c r="H28" s="5"/>
    </row>
    <row r="29" spans="1:8">
      <c r="A29" s="11" t="s">
        <v>207</v>
      </c>
      <c r="B29" s="28">
        <v>1.5</v>
      </c>
      <c r="C29" s="15">
        <f t="shared" si="0"/>
        <v>39</v>
      </c>
      <c r="D29" s="15">
        <v>44</v>
      </c>
      <c r="E29" s="29">
        <v>2.375</v>
      </c>
      <c r="F29" s="15">
        <f>CEILING(E29*25.4,1)</f>
        <v>61</v>
      </c>
      <c r="G29" s="15">
        <v>3398</v>
      </c>
      <c r="H29" s="5"/>
    </row>
    <row r="30" spans="1:8">
      <c r="A30" s="11" t="s">
        <v>208</v>
      </c>
      <c r="B30" s="28">
        <v>1.75</v>
      </c>
      <c r="C30" s="15">
        <f t="shared" si="0"/>
        <v>45</v>
      </c>
      <c r="D30" s="15">
        <v>44</v>
      </c>
      <c r="E30" s="29">
        <v>2.75</v>
      </c>
      <c r="F30" s="15">
        <f>CEILING(E30*25.4,1)</f>
        <v>70</v>
      </c>
      <c r="G30" s="15">
        <v>5484</v>
      </c>
      <c r="H30" s="5"/>
    </row>
    <row r="31" spans="1:8">
      <c r="A31" s="11" t="s">
        <v>209</v>
      </c>
      <c r="B31" s="28">
        <v>1.75</v>
      </c>
      <c r="C31" s="15">
        <f t="shared" si="0"/>
        <v>45</v>
      </c>
      <c r="D31" s="15">
        <v>44</v>
      </c>
      <c r="E31" s="29">
        <v>2.75</v>
      </c>
      <c r="F31" s="15">
        <f>CEILING(E31*25.4,1)</f>
        <v>70</v>
      </c>
      <c r="G31" s="15">
        <v>5484</v>
      </c>
      <c r="H31" s="5"/>
    </row>
    <row r="32" spans="1:8">
      <c r="A32" s="11" t="s">
        <v>210</v>
      </c>
      <c r="B32" s="28">
        <v>1.75</v>
      </c>
      <c r="C32" s="15">
        <f t="shared" si="0"/>
        <v>45</v>
      </c>
      <c r="D32" s="15">
        <v>44</v>
      </c>
      <c r="E32" s="29">
        <v>2.75</v>
      </c>
      <c r="F32" s="15">
        <f>CEILING(E32*25.4,1)</f>
        <v>70</v>
      </c>
      <c r="G32" s="15">
        <v>5484</v>
      </c>
      <c r="H32" s="5"/>
    </row>
    <row r="33" spans="1:8">
      <c r="A33" s="11" t="s">
        <v>211</v>
      </c>
      <c r="B33" s="28">
        <v>1.75</v>
      </c>
      <c r="C33" s="15">
        <f t="shared" si="0"/>
        <v>45</v>
      </c>
      <c r="D33" s="15">
        <v>48</v>
      </c>
      <c r="E33" s="29">
        <v>2.75</v>
      </c>
      <c r="F33" s="15">
        <f>CEILING(E33*25.4,1)</f>
        <v>70</v>
      </c>
      <c r="G33" s="15">
        <v>5484</v>
      </c>
      <c r="H33" s="5"/>
    </row>
    <row r="34" spans="1:8">
      <c r="A34" s="11" t="s">
        <v>212</v>
      </c>
      <c r="B34" s="28">
        <v>1.75</v>
      </c>
      <c r="C34" s="15">
        <f t="shared" si="0"/>
        <v>45</v>
      </c>
      <c r="D34" s="15">
        <v>48</v>
      </c>
      <c r="E34" s="29">
        <v>2.75</v>
      </c>
      <c r="F34" s="15">
        <f>CEILING(E34*25.4,1)</f>
        <v>70</v>
      </c>
      <c r="G34" s="15">
        <v>5484</v>
      </c>
      <c r="H34" s="5"/>
    </row>
    <row r="35" spans="1:8">
      <c r="A35" s="11" t="s">
        <v>213</v>
      </c>
      <c r="B35" s="28">
        <v>1.75</v>
      </c>
      <c r="C35" s="15">
        <f t="shared" si="0"/>
        <v>45</v>
      </c>
      <c r="D35" s="15">
        <v>52</v>
      </c>
      <c r="E35" s="29">
        <v>2.75</v>
      </c>
      <c r="F35" s="15">
        <f>CEILING(E35*25.4,1)</f>
        <v>70</v>
      </c>
      <c r="G35" s="15">
        <v>5484</v>
      </c>
      <c r="H35" s="5"/>
    </row>
    <row r="36" spans="1:8">
      <c r="A36" s="4" t="s">
        <v>249</v>
      </c>
      <c r="B36" s="28">
        <v>0.5</v>
      </c>
      <c r="C36" s="15">
        <f t="shared" si="0"/>
        <v>13</v>
      </c>
      <c r="D36" s="15">
        <v>4</v>
      </c>
      <c r="E36" s="29">
        <v>0.875</v>
      </c>
      <c r="F36" s="15">
        <f>CEILING(E36*25.4,1)</f>
        <v>23</v>
      </c>
      <c r="G36" s="15">
        <v>117</v>
      </c>
      <c r="H36" s="5"/>
    </row>
    <row r="37" spans="1:8">
      <c r="A37" s="11" t="s">
        <v>214</v>
      </c>
      <c r="B37" s="28">
        <v>0.625</v>
      </c>
      <c r="C37" s="15">
        <f t="shared" si="0"/>
        <v>16</v>
      </c>
      <c r="D37" s="15">
        <v>4</v>
      </c>
      <c r="E37" s="29">
        <v>1.0625</v>
      </c>
      <c r="F37" s="15">
        <f>CEILING(E37*25.4,1)</f>
        <v>27</v>
      </c>
      <c r="G37" s="15">
        <v>228</v>
      </c>
      <c r="H37" s="5"/>
    </row>
    <row r="38" spans="1:8">
      <c r="A38" s="11" t="s">
        <v>215</v>
      </c>
      <c r="B38" s="28">
        <v>0.625</v>
      </c>
      <c r="C38" s="15">
        <f t="shared" si="0"/>
        <v>16</v>
      </c>
      <c r="D38" s="15">
        <v>4</v>
      </c>
      <c r="E38" s="29">
        <v>1.0625</v>
      </c>
      <c r="F38" s="15">
        <f>CEILING(E38*25.4,1)</f>
        <v>27</v>
      </c>
      <c r="G38" s="15">
        <v>228</v>
      </c>
      <c r="H38" s="5"/>
    </row>
    <row r="39" spans="1:8">
      <c r="A39" s="11" t="s">
        <v>216</v>
      </c>
      <c r="B39" s="28">
        <v>0.75</v>
      </c>
      <c r="C39" s="15">
        <f t="shared" si="0"/>
        <v>20</v>
      </c>
      <c r="D39" s="15">
        <v>4</v>
      </c>
      <c r="E39" s="29">
        <v>1.25</v>
      </c>
      <c r="F39" s="15">
        <f>CEILING(E39*25.4,1)</f>
        <v>32</v>
      </c>
      <c r="G39" s="15">
        <v>399</v>
      </c>
      <c r="H39" s="5"/>
    </row>
    <row r="40" spans="1:8">
      <c r="A40" s="11" t="s">
        <v>217</v>
      </c>
      <c r="B40" s="28">
        <v>0.625</v>
      </c>
      <c r="C40" s="15">
        <f t="shared" si="0"/>
        <v>16</v>
      </c>
      <c r="D40" s="15">
        <v>8</v>
      </c>
      <c r="E40" s="29">
        <v>1.0625</v>
      </c>
      <c r="F40" s="15">
        <f>CEILING(E40*25.4,1)</f>
        <v>27</v>
      </c>
      <c r="G40" s="15">
        <v>228</v>
      </c>
      <c r="H40" s="5"/>
    </row>
    <row r="41" spans="1:8">
      <c r="A41" s="11" t="s">
        <v>218</v>
      </c>
      <c r="B41" s="28">
        <v>0.75</v>
      </c>
      <c r="C41" s="15">
        <f t="shared" si="0"/>
        <v>20</v>
      </c>
      <c r="D41" s="15">
        <v>8</v>
      </c>
      <c r="E41" s="29">
        <v>1.25</v>
      </c>
      <c r="F41" s="15">
        <f>CEILING(E41*25.4,1)</f>
        <v>32</v>
      </c>
      <c r="G41" s="15">
        <v>399</v>
      </c>
      <c r="H41" s="5"/>
    </row>
    <row r="42" spans="1:8">
      <c r="A42" s="11" t="s">
        <v>219</v>
      </c>
      <c r="B42" s="28">
        <v>0.75</v>
      </c>
      <c r="C42" s="15">
        <f t="shared" si="0"/>
        <v>20</v>
      </c>
      <c r="D42" s="15">
        <v>8</v>
      </c>
      <c r="E42" s="29">
        <v>1.25</v>
      </c>
      <c r="F42" s="15">
        <f>CEILING(E42*25.4,1)</f>
        <v>32</v>
      </c>
      <c r="G42" s="15">
        <v>399</v>
      </c>
      <c r="H42" s="5"/>
    </row>
    <row r="43" spans="1:8">
      <c r="A43" s="11" t="s">
        <v>220</v>
      </c>
      <c r="B43" s="28">
        <v>0.75</v>
      </c>
      <c r="C43" s="15">
        <f t="shared" si="0"/>
        <v>20</v>
      </c>
      <c r="D43" s="15">
        <v>8</v>
      </c>
      <c r="E43" s="29">
        <v>1.25</v>
      </c>
      <c r="F43" s="15">
        <f>CEILING(E43*25.4,1)</f>
        <v>32</v>
      </c>
      <c r="G43" s="15">
        <v>399</v>
      </c>
      <c r="H43" s="5"/>
    </row>
    <row r="44" spans="1:8">
      <c r="A44" s="11" t="s">
        <v>221</v>
      </c>
      <c r="B44" s="28">
        <v>0.75</v>
      </c>
      <c r="C44" s="15">
        <f t="shared" si="0"/>
        <v>20</v>
      </c>
      <c r="D44" s="15">
        <v>12</v>
      </c>
      <c r="E44" s="29">
        <v>1.25</v>
      </c>
      <c r="F44" s="15">
        <f>CEILING(E44*25.4,1)</f>
        <v>32</v>
      </c>
      <c r="G44" s="15">
        <v>399</v>
      </c>
      <c r="H44" s="5"/>
    </row>
    <row r="45" spans="1:8">
      <c r="A45" s="11" t="s">
        <v>222</v>
      </c>
      <c r="B45" s="28">
        <v>0.875</v>
      </c>
      <c r="C45" s="15">
        <f t="shared" si="0"/>
        <v>23</v>
      </c>
      <c r="D45" s="15">
        <v>12</v>
      </c>
      <c r="E45" s="29">
        <v>1.4375</v>
      </c>
      <c r="F45" s="15">
        <f>CEILING(E45*25.4,1)</f>
        <v>37</v>
      </c>
      <c r="G45" s="15">
        <v>636</v>
      </c>
      <c r="H45" s="5"/>
    </row>
    <row r="46" spans="1:8">
      <c r="A46" s="11" t="s">
        <v>223</v>
      </c>
      <c r="B46" s="28">
        <v>1</v>
      </c>
      <c r="C46" s="15">
        <f t="shared" si="0"/>
        <v>26</v>
      </c>
      <c r="D46" s="15">
        <v>16</v>
      </c>
      <c r="E46" s="29">
        <v>1.625</v>
      </c>
      <c r="F46" s="15">
        <f>CEILING(E46*25.4,1)</f>
        <v>42</v>
      </c>
      <c r="G46" s="15">
        <v>948</v>
      </c>
      <c r="H46" s="5"/>
    </row>
    <row r="47" spans="1:8">
      <c r="A47" s="11" t="s">
        <v>224</v>
      </c>
      <c r="B47" s="28">
        <v>1.125</v>
      </c>
      <c r="C47" s="15">
        <f t="shared" si="0"/>
        <v>29</v>
      </c>
      <c r="D47" s="15">
        <v>16</v>
      </c>
      <c r="E47" s="29">
        <v>1.8125</v>
      </c>
      <c r="F47" s="15">
        <f>CEILING(E47*25.4,1)</f>
        <v>47</v>
      </c>
      <c r="G47" s="15">
        <v>1376</v>
      </c>
      <c r="H47" s="5"/>
    </row>
    <row r="48" spans="1:8">
      <c r="A48" s="11" t="s">
        <v>225</v>
      </c>
      <c r="B48" s="28">
        <v>1.125</v>
      </c>
      <c r="C48" s="15">
        <f t="shared" si="0"/>
        <v>29</v>
      </c>
      <c r="D48" s="15">
        <v>20</v>
      </c>
      <c r="E48" s="29">
        <v>1.8125</v>
      </c>
      <c r="F48" s="15">
        <f>CEILING(E48*25.4,1)</f>
        <v>47</v>
      </c>
      <c r="G48" s="15">
        <v>1376</v>
      </c>
      <c r="H48" s="5"/>
    </row>
    <row r="49" spans="1:8">
      <c r="A49" s="11" t="s">
        <v>226</v>
      </c>
      <c r="B49" s="28">
        <v>1.25</v>
      </c>
      <c r="C49" s="15">
        <f t="shared" si="0"/>
        <v>32</v>
      </c>
      <c r="D49" s="15">
        <v>20</v>
      </c>
      <c r="E49" s="29">
        <v>2</v>
      </c>
      <c r="F49" s="15">
        <f>CEILING(E49*25.4,1)</f>
        <v>51</v>
      </c>
      <c r="G49" s="15">
        <v>1920</v>
      </c>
      <c r="H49" s="5"/>
    </row>
    <row r="50" spans="1:8">
      <c r="A50" s="11" t="s">
        <v>227</v>
      </c>
      <c r="B50" s="28">
        <v>1.25</v>
      </c>
      <c r="C50" s="15">
        <f t="shared" si="0"/>
        <v>32</v>
      </c>
      <c r="D50" s="15">
        <v>24</v>
      </c>
      <c r="E50" s="29">
        <v>2</v>
      </c>
      <c r="F50" s="15">
        <f>CEILING(E50*25.4,1)</f>
        <v>51</v>
      </c>
      <c r="G50" s="15">
        <v>1920</v>
      </c>
      <c r="H50" s="5"/>
    </row>
    <row r="51" spans="1:8">
      <c r="A51" s="11" t="s">
        <v>228</v>
      </c>
      <c r="B51" s="28">
        <v>1.25</v>
      </c>
      <c r="C51" s="15">
        <f t="shared" si="0"/>
        <v>32</v>
      </c>
      <c r="D51" s="15">
        <v>24</v>
      </c>
      <c r="E51" s="29">
        <v>2</v>
      </c>
      <c r="F51" s="15">
        <f>CEILING(E51*25.4,1)</f>
        <v>51</v>
      </c>
      <c r="G51" s="15">
        <v>1920</v>
      </c>
      <c r="H51" s="5"/>
    </row>
    <row r="52" spans="1:8">
      <c r="A52" s="11" t="s">
        <v>229</v>
      </c>
      <c r="B52" s="28">
        <v>1.5</v>
      </c>
      <c r="C52" s="15">
        <f t="shared" si="0"/>
        <v>39</v>
      </c>
      <c r="D52" s="15">
        <v>24</v>
      </c>
      <c r="E52" s="29">
        <v>2.375</v>
      </c>
      <c r="F52" s="15">
        <f>CEILING(E52*25.4,1)</f>
        <v>61</v>
      </c>
      <c r="G52" s="15">
        <v>3398</v>
      </c>
      <c r="H52" s="5"/>
    </row>
    <row r="53" spans="1:8">
      <c r="A53" s="11" t="s">
        <v>230</v>
      </c>
      <c r="B53" s="28">
        <v>1.625</v>
      </c>
      <c r="C53" s="15">
        <f t="shared" si="0"/>
        <v>42</v>
      </c>
      <c r="D53" s="15">
        <v>28</v>
      </c>
      <c r="E53" s="29">
        <v>2.5625</v>
      </c>
      <c r="F53" s="15">
        <f>CEILING(E53*25.4,1)</f>
        <v>66</v>
      </c>
      <c r="G53" s="15">
        <v>4355</v>
      </c>
      <c r="H53" s="5"/>
    </row>
    <row r="54" spans="1:8">
      <c r="A54" s="11" t="s">
        <v>231</v>
      </c>
      <c r="B54" s="28">
        <v>1.75</v>
      </c>
      <c r="C54" s="15">
        <f t="shared" si="0"/>
        <v>45</v>
      </c>
      <c r="D54" s="15">
        <v>28</v>
      </c>
      <c r="E54" s="29">
        <v>2.75</v>
      </c>
      <c r="F54" s="15">
        <f>CEILING(E54*25.4,1)</f>
        <v>70</v>
      </c>
      <c r="G54" s="15">
        <v>5484</v>
      </c>
      <c r="H54" s="5"/>
    </row>
    <row r="55" spans="1:8">
      <c r="A55" s="11" t="s">
        <v>232</v>
      </c>
      <c r="B55" s="28">
        <v>1.875</v>
      </c>
      <c r="C55" s="15">
        <f t="shared" si="0"/>
        <v>48</v>
      </c>
      <c r="D55" s="15">
        <v>28</v>
      </c>
      <c r="E55" s="29">
        <v>2.9375</v>
      </c>
      <c r="F55" s="15">
        <f>CEILING(E55*25.4,1)</f>
        <v>75</v>
      </c>
      <c r="G55" s="15">
        <v>6786</v>
      </c>
      <c r="H55" s="5"/>
    </row>
    <row r="56" spans="1:8">
      <c r="A56" s="11" t="s">
        <v>233</v>
      </c>
      <c r="B56" s="28">
        <v>1.875</v>
      </c>
      <c r="C56" s="15">
        <f t="shared" si="0"/>
        <v>48</v>
      </c>
      <c r="D56" s="15">
        <v>28</v>
      </c>
      <c r="E56" s="29">
        <v>2.9375</v>
      </c>
      <c r="F56" s="15">
        <f>CEILING(E56*25.4,1)</f>
        <v>75</v>
      </c>
      <c r="G56" s="15">
        <v>6786</v>
      </c>
      <c r="H56" s="5"/>
    </row>
    <row r="57" spans="1:8">
      <c r="A57" s="11" t="s">
        <v>234</v>
      </c>
      <c r="B57" s="28">
        <v>2</v>
      </c>
      <c r="C57" s="15">
        <f t="shared" si="0"/>
        <v>51</v>
      </c>
      <c r="D57" s="15">
        <v>32</v>
      </c>
      <c r="E57" s="29">
        <v>3.125</v>
      </c>
      <c r="F57" s="15">
        <f>CEILING(E57*25.4,1)</f>
        <v>80</v>
      </c>
      <c r="G57" s="15">
        <v>8286</v>
      </c>
      <c r="H57" s="5"/>
    </row>
    <row r="58" spans="1:8">
      <c r="A58" s="11" t="s">
        <v>235</v>
      </c>
      <c r="B58" s="28">
        <v>1.5</v>
      </c>
      <c r="C58" s="15">
        <f t="shared" si="0"/>
        <v>39</v>
      </c>
      <c r="D58" s="15">
        <v>32</v>
      </c>
      <c r="E58" s="29">
        <v>2.375</v>
      </c>
      <c r="F58" s="15">
        <f>CEILING(E58*25.4,1)</f>
        <v>61</v>
      </c>
      <c r="G58" s="15">
        <v>3398</v>
      </c>
      <c r="H58" s="5"/>
    </row>
    <row r="59" spans="1:8">
      <c r="A59" s="11" t="s">
        <v>236</v>
      </c>
      <c r="B59" s="28">
        <v>1.625</v>
      </c>
      <c r="C59" s="15">
        <f t="shared" si="0"/>
        <v>42</v>
      </c>
      <c r="D59" s="15">
        <v>32</v>
      </c>
      <c r="E59" s="29">
        <v>2.5625</v>
      </c>
      <c r="F59" s="15">
        <f>CEILING(E59*25.4,1)</f>
        <v>66</v>
      </c>
      <c r="G59" s="15">
        <v>4355</v>
      </c>
      <c r="H59" s="5"/>
    </row>
    <row r="60" spans="1:8">
      <c r="A60" s="11" t="s">
        <v>237</v>
      </c>
      <c r="B60" s="28">
        <v>1.625</v>
      </c>
      <c r="C60" s="15">
        <f t="shared" si="0"/>
        <v>42</v>
      </c>
      <c r="D60" s="15">
        <v>32</v>
      </c>
      <c r="E60" s="29">
        <v>2.5625</v>
      </c>
      <c r="F60" s="15">
        <f>CEILING(E60*25.4,1)</f>
        <v>66</v>
      </c>
      <c r="G60" s="15">
        <v>4355</v>
      </c>
      <c r="H60" s="5"/>
    </row>
    <row r="61" spans="1:8">
      <c r="A61" s="11" t="s">
        <v>238</v>
      </c>
      <c r="B61" s="28">
        <v>1.75</v>
      </c>
      <c r="C61" s="15">
        <f t="shared" si="0"/>
        <v>45</v>
      </c>
      <c r="D61" s="15">
        <v>32</v>
      </c>
      <c r="E61" s="29">
        <v>2.75</v>
      </c>
      <c r="F61" s="15">
        <f>CEILING(E61*25.4,1)</f>
        <v>70</v>
      </c>
      <c r="G61" s="15">
        <v>5484</v>
      </c>
      <c r="H61" s="5"/>
    </row>
    <row r="62" spans="1:8">
      <c r="A62" s="11" t="s">
        <v>239</v>
      </c>
      <c r="B62" s="28">
        <v>1.875</v>
      </c>
      <c r="C62" s="15">
        <f t="shared" si="0"/>
        <v>48</v>
      </c>
      <c r="D62" s="15">
        <v>28</v>
      </c>
      <c r="E62" s="29">
        <v>2.9375</v>
      </c>
      <c r="F62" s="15">
        <f>CEILING(E62*25.4,1)</f>
        <v>75</v>
      </c>
      <c r="G62" s="15">
        <v>6786</v>
      </c>
      <c r="H62" s="5"/>
    </row>
    <row r="63" spans="1:8">
      <c r="A63" s="11" t="s">
        <v>240</v>
      </c>
      <c r="B63" s="28">
        <v>1.875</v>
      </c>
      <c r="C63" s="15">
        <f t="shared" si="0"/>
        <v>48</v>
      </c>
      <c r="D63" s="15">
        <v>32</v>
      </c>
      <c r="E63" s="29">
        <v>2.9375</v>
      </c>
      <c r="F63" s="15">
        <f>CEILING(E63*25.4,1)</f>
        <v>75</v>
      </c>
      <c r="G63" s="15">
        <v>6786</v>
      </c>
      <c r="H63" s="5"/>
    </row>
    <row r="64" spans="1:8">
      <c r="A64" s="11" t="s">
        <v>241</v>
      </c>
      <c r="B64" s="28">
        <v>2</v>
      </c>
      <c r="C64" s="15">
        <f t="shared" si="0"/>
        <v>51</v>
      </c>
      <c r="D64" s="15">
        <v>32</v>
      </c>
      <c r="E64" s="29">
        <v>3.125</v>
      </c>
      <c r="F64" s="15">
        <f>CEILING(E64*25.4,1)</f>
        <v>80</v>
      </c>
      <c r="G64" s="15">
        <v>8286</v>
      </c>
      <c r="H64" s="5"/>
    </row>
    <row r="65" spans="1:8">
      <c r="A65" s="11" t="s">
        <v>242</v>
      </c>
      <c r="B65" s="28">
        <v>2</v>
      </c>
      <c r="C65" s="15">
        <f t="shared" si="0"/>
        <v>51</v>
      </c>
      <c r="D65" s="15">
        <v>32</v>
      </c>
      <c r="E65" s="29">
        <v>3.125</v>
      </c>
      <c r="F65" s="15">
        <f>CEILING(E65*25.4,1)</f>
        <v>80</v>
      </c>
      <c r="G65" s="15">
        <v>8286</v>
      </c>
      <c r="H65" s="5"/>
    </row>
    <row r="66" spans="1:8">
      <c r="A66" s="11" t="s">
        <v>243</v>
      </c>
      <c r="B66" s="28">
        <v>2.25</v>
      </c>
      <c r="C66" s="15">
        <f t="shared" si="0"/>
        <v>58</v>
      </c>
      <c r="D66" s="15">
        <v>28</v>
      </c>
      <c r="E66" s="29">
        <v>3.5</v>
      </c>
      <c r="F66" s="15">
        <f>CEILING(E66*25.4,1)</f>
        <v>89</v>
      </c>
      <c r="G66" s="15">
        <v>11907</v>
      </c>
      <c r="H66" s="5"/>
    </row>
    <row r="67" spans="1:8">
      <c r="A67" s="11" t="s">
        <v>244</v>
      </c>
      <c r="B67" s="28">
        <v>2.25</v>
      </c>
      <c r="C67" s="15">
        <f t="shared" si="0"/>
        <v>58</v>
      </c>
      <c r="D67" s="15">
        <v>28</v>
      </c>
      <c r="E67" s="29">
        <v>3.5</v>
      </c>
      <c r="F67" s="15">
        <f>CEILING(E67*25.4,1)</f>
        <v>89</v>
      </c>
      <c r="G67" s="15">
        <v>11907</v>
      </c>
      <c r="H67" s="5"/>
    </row>
    <row r="68" spans="1:8">
      <c r="A68" s="11" t="s">
        <v>245</v>
      </c>
      <c r="B68" s="28">
        <v>2.25</v>
      </c>
      <c r="C68" s="15">
        <f t="shared" ref="C68:C131" si="1">CEILING(B68*25.4,1)</f>
        <v>58</v>
      </c>
      <c r="D68" s="15">
        <v>32</v>
      </c>
      <c r="E68" s="29">
        <v>3.5</v>
      </c>
      <c r="F68" s="15">
        <f>CEILING(E68*25.4,1)</f>
        <v>89</v>
      </c>
      <c r="G68" s="15">
        <v>11907</v>
      </c>
      <c r="H68" s="5"/>
    </row>
    <row r="69" spans="1:8">
      <c r="A69" s="11" t="s">
        <v>246</v>
      </c>
      <c r="B69" s="28">
        <v>2.25</v>
      </c>
      <c r="C69" s="15">
        <f t="shared" si="1"/>
        <v>58</v>
      </c>
      <c r="D69" s="15">
        <v>32</v>
      </c>
      <c r="E69" s="29">
        <v>3.5</v>
      </c>
      <c r="F69" s="15">
        <f>CEILING(E69*25.4,1)</f>
        <v>89</v>
      </c>
      <c r="G69" s="15">
        <v>11907</v>
      </c>
      <c r="H69" s="5"/>
    </row>
    <row r="70" spans="1:8">
      <c r="A70" s="11" t="s">
        <v>247</v>
      </c>
      <c r="B70" s="28">
        <v>0.5</v>
      </c>
      <c r="C70" s="15">
        <f t="shared" si="1"/>
        <v>13</v>
      </c>
      <c r="D70" s="15">
        <v>4</v>
      </c>
      <c r="E70" s="29">
        <v>0.875</v>
      </c>
      <c r="F70" s="15">
        <f>CEILING(E70*25.4,1)</f>
        <v>23</v>
      </c>
      <c r="G70" s="15">
        <v>117</v>
      </c>
      <c r="H70" s="5"/>
    </row>
    <row r="71" spans="1:8">
      <c r="A71" s="11" t="s">
        <v>248</v>
      </c>
      <c r="B71" s="28">
        <v>0.625</v>
      </c>
      <c r="C71" s="15">
        <f t="shared" si="1"/>
        <v>16</v>
      </c>
      <c r="D71" s="15">
        <v>4</v>
      </c>
      <c r="E71" s="29">
        <v>1.0625</v>
      </c>
      <c r="F71" s="15">
        <f>CEILING(E71*25.4,1)</f>
        <v>27</v>
      </c>
      <c r="G71" s="15">
        <v>228</v>
      </c>
      <c r="H71" s="5"/>
    </row>
    <row r="72" spans="1:8">
      <c r="A72" s="11" t="s">
        <v>249</v>
      </c>
      <c r="B72" s="28">
        <v>0.625</v>
      </c>
      <c r="C72" s="15">
        <f t="shared" si="1"/>
        <v>16</v>
      </c>
      <c r="D72" s="15">
        <v>4</v>
      </c>
      <c r="E72" s="29">
        <v>1.0625</v>
      </c>
      <c r="F72" s="15">
        <f>CEILING(E72*25.4,1)</f>
        <v>27</v>
      </c>
      <c r="G72" s="15">
        <v>228</v>
      </c>
      <c r="H72" s="5"/>
    </row>
    <row r="73" spans="1:8">
      <c r="A73" s="11" t="s">
        <v>250</v>
      </c>
      <c r="B73" s="28">
        <v>0.625</v>
      </c>
      <c r="C73" s="15">
        <f t="shared" si="1"/>
        <v>16</v>
      </c>
      <c r="D73" s="15">
        <v>4</v>
      </c>
      <c r="E73" s="29">
        <v>1.0625</v>
      </c>
      <c r="F73" s="15">
        <f>CEILING(E73*25.4,1)</f>
        <v>27</v>
      </c>
      <c r="G73" s="15">
        <v>228</v>
      </c>
      <c r="H73" s="5"/>
    </row>
    <row r="74" spans="1:8">
      <c r="A74" s="11" t="s">
        <v>251</v>
      </c>
      <c r="B74" s="28">
        <v>0.75</v>
      </c>
      <c r="C74" s="15">
        <f t="shared" si="1"/>
        <v>20</v>
      </c>
      <c r="D74" s="15">
        <v>4</v>
      </c>
      <c r="E74" s="29">
        <v>1.25</v>
      </c>
      <c r="F74" s="15">
        <f>CEILING(E74*25.4,1)</f>
        <v>32</v>
      </c>
      <c r="G74" s="15">
        <v>399</v>
      </c>
      <c r="H74" s="5"/>
    </row>
    <row r="75" spans="1:8">
      <c r="A75" s="11" t="s">
        <v>252</v>
      </c>
      <c r="B75" s="28">
        <v>0.625</v>
      </c>
      <c r="C75" s="15">
        <f t="shared" si="1"/>
        <v>16</v>
      </c>
      <c r="D75" s="15">
        <v>8</v>
      </c>
      <c r="E75" s="29">
        <v>1.0625</v>
      </c>
      <c r="F75" s="15">
        <f>CEILING(E75*25.4,1)</f>
        <v>27</v>
      </c>
      <c r="G75" s="15">
        <v>228</v>
      </c>
      <c r="H75" s="5"/>
    </row>
    <row r="76" spans="1:8">
      <c r="A76" s="11" t="s">
        <v>253</v>
      </c>
      <c r="B76" s="28">
        <v>0.75</v>
      </c>
      <c r="C76" s="15">
        <f t="shared" si="1"/>
        <v>20</v>
      </c>
      <c r="D76" s="15">
        <v>8</v>
      </c>
      <c r="E76" s="29">
        <v>1.25</v>
      </c>
      <c r="F76" s="15">
        <f>CEILING(E76*25.4,1)</f>
        <v>32</v>
      </c>
      <c r="G76" s="15">
        <v>399</v>
      </c>
      <c r="H76" s="5"/>
    </row>
    <row r="77" spans="1:8">
      <c r="A77" s="11" t="s">
        <v>254</v>
      </c>
      <c r="B77" s="28">
        <v>0.75</v>
      </c>
      <c r="C77" s="15">
        <f t="shared" si="1"/>
        <v>20</v>
      </c>
      <c r="D77" s="15">
        <v>8</v>
      </c>
      <c r="E77" s="29">
        <v>1.25</v>
      </c>
      <c r="F77" s="15">
        <f>CEILING(E77*25.4,1)</f>
        <v>32</v>
      </c>
      <c r="G77" s="15">
        <v>399</v>
      </c>
      <c r="H77" s="5"/>
    </row>
    <row r="78" spans="1:8">
      <c r="A78" s="11" t="s">
        <v>255</v>
      </c>
      <c r="B78" s="28">
        <v>0.875</v>
      </c>
      <c r="C78" s="15">
        <f t="shared" si="1"/>
        <v>23</v>
      </c>
      <c r="D78" s="15">
        <v>8</v>
      </c>
      <c r="E78" s="29">
        <v>1.4375</v>
      </c>
      <c r="F78" s="15">
        <f>CEILING(E78*25.4,1)</f>
        <v>37</v>
      </c>
      <c r="G78" s="15">
        <v>636</v>
      </c>
      <c r="H78" s="5"/>
    </row>
    <row r="79" spans="1:8">
      <c r="A79" s="11" t="s">
        <v>256</v>
      </c>
      <c r="B79" s="28">
        <v>0.875</v>
      </c>
      <c r="C79" s="15">
        <f t="shared" si="1"/>
        <v>23</v>
      </c>
      <c r="D79" s="15">
        <v>8</v>
      </c>
      <c r="E79" s="29">
        <v>1.4375</v>
      </c>
      <c r="F79" s="15">
        <f>CEILING(E79*25.4,1)</f>
        <v>37</v>
      </c>
      <c r="G79" s="15">
        <v>636</v>
      </c>
      <c r="H79" s="5"/>
    </row>
    <row r="80" spans="1:8">
      <c r="A80" s="11" t="s">
        <v>257</v>
      </c>
      <c r="B80" s="28">
        <v>1</v>
      </c>
      <c r="C80" s="15">
        <f t="shared" si="1"/>
        <v>26</v>
      </c>
      <c r="D80" s="15">
        <v>8</v>
      </c>
      <c r="E80" s="29">
        <v>1.625</v>
      </c>
      <c r="F80" s="15">
        <f>CEILING(E80*25.4,1)</f>
        <v>42</v>
      </c>
      <c r="G80" s="15">
        <v>948</v>
      </c>
      <c r="H80" s="5"/>
    </row>
    <row r="81" spans="1:8">
      <c r="A81" s="11" t="s">
        <v>258</v>
      </c>
      <c r="B81" s="28">
        <v>1</v>
      </c>
      <c r="C81" s="15">
        <f t="shared" si="1"/>
        <v>26</v>
      </c>
      <c r="D81" s="15">
        <v>12</v>
      </c>
      <c r="E81" s="29">
        <v>1.625</v>
      </c>
      <c r="F81" s="15">
        <f>CEILING(E81*25.4,1)</f>
        <v>42</v>
      </c>
      <c r="G81" s="15">
        <v>948</v>
      </c>
      <c r="H81" s="5"/>
    </row>
    <row r="82" spans="1:8">
      <c r="A82" s="11" t="s">
        <v>259</v>
      </c>
      <c r="B82" s="28">
        <v>1.125</v>
      </c>
      <c r="C82" s="15">
        <f t="shared" si="1"/>
        <v>29</v>
      </c>
      <c r="D82" s="15">
        <v>12</v>
      </c>
      <c r="E82" s="29">
        <v>1.8125</v>
      </c>
      <c r="F82" s="15">
        <f>CEILING(E82*25.4,1)</f>
        <v>47</v>
      </c>
      <c r="G82" s="15">
        <v>1376</v>
      </c>
      <c r="H82" s="5"/>
    </row>
    <row r="83" spans="1:8">
      <c r="A83" s="11" t="s">
        <v>260</v>
      </c>
      <c r="B83" s="28">
        <v>1.25</v>
      </c>
      <c r="C83" s="15">
        <f t="shared" si="1"/>
        <v>32</v>
      </c>
      <c r="D83" s="15">
        <v>16</v>
      </c>
      <c r="E83" s="29">
        <v>2</v>
      </c>
      <c r="F83" s="15">
        <f>CEILING(E83*25.4,1)</f>
        <v>51</v>
      </c>
      <c r="G83" s="15">
        <v>1920</v>
      </c>
      <c r="H83" s="5"/>
    </row>
    <row r="84" spans="1:8">
      <c r="A84" s="11" t="s">
        <v>261</v>
      </c>
      <c r="B84" s="28">
        <v>1.25</v>
      </c>
      <c r="C84" s="15">
        <f t="shared" si="1"/>
        <v>32</v>
      </c>
      <c r="D84" s="15">
        <v>20</v>
      </c>
      <c r="E84" s="29">
        <v>2</v>
      </c>
      <c r="F84" s="15">
        <f>CEILING(E84*25.4,1)</f>
        <v>51</v>
      </c>
      <c r="G84" s="15">
        <v>1920</v>
      </c>
      <c r="H84" s="5"/>
    </row>
    <row r="85" spans="1:8">
      <c r="A85" s="11" t="s">
        <v>262</v>
      </c>
      <c r="B85" s="28">
        <v>1.375</v>
      </c>
      <c r="C85" s="15">
        <f t="shared" si="1"/>
        <v>35</v>
      </c>
      <c r="D85" s="15">
        <v>20</v>
      </c>
      <c r="E85" s="29">
        <v>2.1875</v>
      </c>
      <c r="F85" s="15">
        <f>CEILING(E85*25.4,1)</f>
        <v>56</v>
      </c>
      <c r="G85" s="15">
        <v>2588</v>
      </c>
      <c r="H85" s="5"/>
    </row>
    <row r="86" spans="1:8">
      <c r="A86" s="11" t="s">
        <v>263</v>
      </c>
      <c r="B86" s="28">
        <v>1.5</v>
      </c>
      <c r="C86" s="15">
        <f t="shared" si="1"/>
        <v>39</v>
      </c>
      <c r="D86" s="15">
        <v>20</v>
      </c>
      <c r="E86" s="29">
        <v>2.375</v>
      </c>
      <c r="F86" s="15">
        <f>CEILING(E86*25.4,1)</f>
        <v>61</v>
      </c>
      <c r="G86" s="15">
        <v>3398</v>
      </c>
      <c r="H86" s="5"/>
    </row>
    <row r="87" spans="1:8">
      <c r="A87" s="11" t="s">
        <v>264</v>
      </c>
      <c r="B87" s="28">
        <v>1.625</v>
      </c>
      <c r="C87" s="15">
        <f t="shared" si="1"/>
        <v>42</v>
      </c>
      <c r="D87" s="15">
        <v>20</v>
      </c>
      <c r="E87" s="29">
        <v>2.5625</v>
      </c>
      <c r="F87" s="15">
        <f>CEILING(E87*25.4,1)</f>
        <v>66</v>
      </c>
      <c r="G87" s="15">
        <v>4355</v>
      </c>
      <c r="H87" s="5"/>
    </row>
    <row r="88" spans="1:8">
      <c r="A88" s="11" t="s">
        <v>265</v>
      </c>
      <c r="B88" s="28">
        <v>1.625</v>
      </c>
      <c r="C88" s="15">
        <f t="shared" si="1"/>
        <v>42</v>
      </c>
      <c r="D88" s="15">
        <v>24</v>
      </c>
      <c r="E88" s="29">
        <v>2.5625</v>
      </c>
      <c r="F88" s="15">
        <f>CEILING(E88*25.4,1)</f>
        <v>66</v>
      </c>
      <c r="G88" s="15">
        <v>4355</v>
      </c>
      <c r="H88" s="5"/>
    </row>
    <row r="89" spans="1:8">
      <c r="A89" s="11" t="s">
        <v>266</v>
      </c>
      <c r="B89" s="28">
        <v>1.875</v>
      </c>
      <c r="C89" s="15">
        <f t="shared" si="1"/>
        <v>48</v>
      </c>
      <c r="D89" s="15">
        <v>24</v>
      </c>
      <c r="E89" s="29">
        <v>2.9375</v>
      </c>
      <c r="F89" s="15">
        <f>CEILING(E89*25.4,1)</f>
        <v>75</v>
      </c>
      <c r="G89" s="15">
        <v>6786</v>
      </c>
      <c r="H89" s="5"/>
    </row>
    <row r="90" spans="1:8">
      <c r="A90" s="11" t="s">
        <v>267</v>
      </c>
      <c r="B90" s="28">
        <v>1.875</v>
      </c>
      <c r="C90" s="15">
        <f t="shared" si="1"/>
        <v>48</v>
      </c>
      <c r="D90" s="15">
        <v>28</v>
      </c>
      <c r="E90" s="29">
        <v>2.9375</v>
      </c>
      <c r="F90" s="15">
        <f>CEILING(E90*25.4,1)</f>
        <v>75</v>
      </c>
      <c r="G90" s="15">
        <v>6786</v>
      </c>
      <c r="H90" s="5"/>
    </row>
    <row r="91" spans="1:8">
      <c r="A91" s="11" t="s">
        <v>268</v>
      </c>
      <c r="B91" s="28">
        <v>2</v>
      </c>
      <c r="C91" s="15">
        <f t="shared" si="1"/>
        <v>51</v>
      </c>
      <c r="D91" s="15">
        <v>28</v>
      </c>
      <c r="E91" s="29">
        <v>3.125</v>
      </c>
      <c r="F91" s="15">
        <f>CEILING(E91*25.4,1)</f>
        <v>80</v>
      </c>
      <c r="G91" s="15">
        <v>8286</v>
      </c>
      <c r="H91" s="5"/>
    </row>
    <row r="92" spans="1:8">
      <c r="A92" s="11" t="s">
        <v>269</v>
      </c>
      <c r="B92" s="28">
        <v>2</v>
      </c>
      <c r="C92" s="15">
        <f t="shared" si="1"/>
        <v>51</v>
      </c>
      <c r="D92" s="15">
        <v>28</v>
      </c>
      <c r="E92" s="29">
        <v>3.125</v>
      </c>
      <c r="F92" s="15">
        <f>CEILING(E92*25.4,1)</f>
        <v>80</v>
      </c>
      <c r="G92" s="15">
        <v>8286</v>
      </c>
      <c r="H92" s="5"/>
    </row>
    <row r="93" spans="1:8">
      <c r="A93" s="11" t="s">
        <v>270</v>
      </c>
      <c r="B93" s="28">
        <v>2.25</v>
      </c>
      <c r="C93" s="15">
        <f t="shared" si="1"/>
        <v>58</v>
      </c>
      <c r="D93" s="15">
        <v>28</v>
      </c>
      <c r="E93" s="29">
        <v>3.5</v>
      </c>
      <c r="F93" s="15">
        <f>CEILING(E93*25.4,1)</f>
        <v>89</v>
      </c>
      <c r="G93" s="15">
        <v>11907</v>
      </c>
      <c r="H93" s="5"/>
    </row>
    <row r="94" spans="1:8">
      <c r="A94" s="11" t="s">
        <v>271</v>
      </c>
      <c r="B94" s="28">
        <v>2.25</v>
      </c>
      <c r="C94" s="15">
        <f t="shared" si="1"/>
        <v>58</v>
      </c>
      <c r="D94" s="15">
        <v>28</v>
      </c>
      <c r="E94" s="29">
        <v>3.5</v>
      </c>
      <c r="F94" s="15">
        <f>CEILING(E94*25.4,1)</f>
        <v>89</v>
      </c>
      <c r="G94" s="15">
        <v>11907</v>
      </c>
      <c r="H94" s="5"/>
    </row>
    <row r="95" spans="1:8">
      <c r="A95" s="11" t="s">
        <v>272</v>
      </c>
      <c r="B95" s="28">
        <v>2.5</v>
      </c>
      <c r="C95" s="15">
        <f t="shared" si="1"/>
        <v>64</v>
      </c>
      <c r="D95" s="15">
        <v>28</v>
      </c>
      <c r="E95" s="29">
        <v>3.875</v>
      </c>
      <c r="F95" s="15">
        <f>CEILING(E95*25.4,1)</f>
        <v>99</v>
      </c>
      <c r="G95" s="15">
        <v>14887</v>
      </c>
      <c r="H95" s="5"/>
    </row>
    <row r="96" spans="1:8">
      <c r="A96" s="11" t="s">
        <v>273</v>
      </c>
      <c r="B96" s="28">
        <v>2.25</v>
      </c>
      <c r="C96" s="15">
        <f t="shared" si="1"/>
        <v>58</v>
      </c>
      <c r="D96" s="15">
        <v>28</v>
      </c>
      <c r="E96" s="29">
        <v>3.5</v>
      </c>
      <c r="F96" s="15">
        <f>CEILING(E96*25.4,1)</f>
        <v>89</v>
      </c>
      <c r="G96" s="15">
        <v>11907</v>
      </c>
      <c r="H96" s="5"/>
    </row>
    <row r="97" spans="1:8">
      <c r="A97" s="11" t="s">
        <v>274</v>
      </c>
      <c r="B97" s="28">
        <v>2.25</v>
      </c>
      <c r="C97" s="15">
        <f t="shared" si="1"/>
        <v>58</v>
      </c>
      <c r="D97" s="15">
        <v>32</v>
      </c>
      <c r="E97" s="29">
        <v>3.5</v>
      </c>
      <c r="F97" s="15">
        <f>CEILING(E97*25.4,1)</f>
        <v>89</v>
      </c>
      <c r="G97" s="15">
        <v>11907</v>
      </c>
      <c r="H97" s="5"/>
    </row>
    <row r="98" spans="1:8">
      <c r="A98" s="11" t="s">
        <v>275</v>
      </c>
      <c r="B98" s="28">
        <v>2.5</v>
      </c>
      <c r="C98" s="15">
        <f t="shared" si="1"/>
        <v>64</v>
      </c>
      <c r="D98" s="15">
        <v>28</v>
      </c>
      <c r="E98" s="29">
        <v>3.875</v>
      </c>
      <c r="F98" s="15">
        <f>CEILING(E98*25.4,1)</f>
        <v>99</v>
      </c>
      <c r="G98" s="15">
        <v>14887</v>
      </c>
      <c r="H98" s="5"/>
    </row>
    <row r="99" spans="1:8">
      <c r="A99" s="11" t="s">
        <v>276</v>
      </c>
      <c r="B99" s="28">
        <v>2.5</v>
      </c>
      <c r="C99" s="15">
        <f t="shared" si="1"/>
        <v>64</v>
      </c>
      <c r="D99" s="15">
        <v>32</v>
      </c>
      <c r="E99" s="29">
        <v>3.875</v>
      </c>
      <c r="F99" s="15">
        <f>CEILING(E99*25.4,1)</f>
        <v>99</v>
      </c>
      <c r="G99" s="15">
        <v>14887</v>
      </c>
      <c r="H99" s="5"/>
    </row>
    <row r="100" spans="1:8">
      <c r="A100" s="11" t="s">
        <v>277</v>
      </c>
      <c r="B100" s="28">
        <v>2.5</v>
      </c>
      <c r="C100" s="15">
        <f t="shared" si="1"/>
        <v>64</v>
      </c>
      <c r="D100" s="15">
        <v>32</v>
      </c>
      <c r="E100" s="29">
        <v>3.875</v>
      </c>
      <c r="F100" s="15">
        <f>CEILING(E100*25.4,1)</f>
        <v>99</v>
      </c>
      <c r="G100" s="15">
        <v>14887</v>
      </c>
      <c r="H100" s="5"/>
    </row>
    <row r="101" spans="1:8">
      <c r="A101" s="11" t="s">
        <v>278</v>
      </c>
      <c r="B101" s="28">
        <v>2.75</v>
      </c>
      <c r="C101" s="15">
        <f t="shared" si="1"/>
        <v>70</v>
      </c>
      <c r="D101" s="15">
        <v>32</v>
      </c>
      <c r="E101" s="29">
        <v>4.25</v>
      </c>
      <c r="F101" s="15">
        <f>CEILING(E101*25.4,1)</f>
        <v>108</v>
      </c>
      <c r="G101" s="15">
        <v>19931</v>
      </c>
      <c r="H101" s="5"/>
    </row>
    <row r="102" spans="1:8">
      <c r="A102" s="11" t="s">
        <v>279</v>
      </c>
      <c r="B102" s="28">
        <v>3</v>
      </c>
      <c r="C102" s="15">
        <f t="shared" si="1"/>
        <v>77</v>
      </c>
      <c r="D102" s="15">
        <v>28</v>
      </c>
      <c r="E102" s="29">
        <v>4.625</v>
      </c>
      <c r="F102" s="15">
        <f>CEILING(E102*25.4,1)</f>
        <v>118</v>
      </c>
      <c r="G102" s="15">
        <v>26003</v>
      </c>
      <c r="H102" s="5"/>
    </row>
    <row r="103" spans="1:8">
      <c r="A103" s="11" t="s">
        <v>280</v>
      </c>
      <c r="B103" s="28">
        <v>3</v>
      </c>
      <c r="C103" s="15">
        <f t="shared" si="1"/>
        <v>77</v>
      </c>
      <c r="D103" s="15">
        <v>32</v>
      </c>
      <c r="E103" s="29">
        <v>4.625</v>
      </c>
      <c r="F103" s="15">
        <f>CEILING(E103*25.4,1)</f>
        <v>118</v>
      </c>
      <c r="G103" s="15">
        <v>26003</v>
      </c>
      <c r="H103" s="5"/>
    </row>
    <row r="104" spans="1:8">
      <c r="A104" s="11" t="s">
        <v>281</v>
      </c>
      <c r="B104" s="28">
        <v>3</v>
      </c>
      <c r="C104" s="15">
        <f t="shared" si="1"/>
        <v>77</v>
      </c>
      <c r="D104" s="15">
        <v>32</v>
      </c>
      <c r="E104" s="29">
        <v>4.625</v>
      </c>
      <c r="F104" s="15">
        <f>CEILING(E104*25.4,1)</f>
        <v>118</v>
      </c>
      <c r="G104" s="15">
        <v>26003</v>
      </c>
      <c r="H104" s="5"/>
    </row>
    <row r="105" spans="1:8">
      <c r="A105" s="11" t="s">
        <v>282</v>
      </c>
      <c r="B105" s="28">
        <v>3.25</v>
      </c>
      <c r="C105" s="15">
        <f t="shared" si="1"/>
        <v>83</v>
      </c>
      <c r="D105" s="15">
        <v>32</v>
      </c>
      <c r="E105" s="29">
        <v>5</v>
      </c>
      <c r="F105" s="15">
        <f>CEILING(E105*25.4,1)</f>
        <v>127</v>
      </c>
      <c r="G105" s="15">
        <v>32938</v>
      </c>
      <c r="H105" s="5"/>
    </row>
    <row r="106" spans="1:8">
      <c r="A106" s="11" t="s">
        <v>283</v>
      </c>
      <c r="B106" s="28">
        <v>3.25</v>
      </c>
      <c r="C106" s="15">
        <f t="shared" si="1"/>
        <v>83</v>
      </c>
      <c r="D106" s="15">
        <v>32</v>
      </c>
      <c r="E106" s="29">
        <v>5</v>
      </c>
      <c r="F106" s="15">
        <f>CEILING(E106*25.4,1)</f>
        <v>127</v>
      </c>
      <c r="G106" s="15">
        <v>32938</v>
      </c>
      <c r="H106" s="5"/>
    </row>
    <row r="107" spans="1:8">
      <c r="A107" s="11" t="s">
        <v>284</v>
      </c>
      <c r="B107" s="28">
        <v>3.5</v>
      </c>
      <c r="C107" s="15">
        <f t="shared" si="1"/>
        <v>89</v>
      </c>
      <c r="D107" s="15">
        <v>28</v>
      </c>
      <c r="E107" s="29">
        <v>5.375</v>
      </c>
      <c r="F107" s="15">
        <f>CEILING(E107*25.4,1)</f>
        <v>137</v>
      </c>
      <c r="G107" s="15">
        <v>41605</v>
      </c>
      <c r="H107" s="5"/>
    </row>
    <row r="108" spans="1:8">
      <c r="A108" s="11" t="s">
        <v>285</v>
      </c>
      <c r="B108" s="28">
        <v>0.75</v>
      </c>
      <c r="C108" s="15">
        <f t="shared" si="1"/>
        <v>20</v>
      </c>
      <c r="D108" s="15">
        <v>4</v>
      </c>
      <c r="E108" s="29">
        <v>1.25</v>
      </c>
      <c r="F108" s="15">
        <f>CEILING(E108*25.4,1)</f>
        <v>32</v>
      </c>
      <c r="G108" s="15">
        <v>399</v>
      </c>
      <c r="H108" s="5"/>
    </row>
    <row r="109" spans="1:8">
      <c r="A109" s="11" t="s">
        <v>286</v>
      </c>
      <c r="B109" s="28">
        <v>0.75</v>
      </c>
      <c r="C109" s="15">
        <f t="shared" si="1"/>
        <v>20</v>
      </c>
      <c r="D109" s="15">
        <v>4</v>
      </c>
      <c r="E109" s="29">
        <v>1.25</v>
      </c>
      <c r="F109" s="15">
        <f>CEILING(E109*25.4,1)</f>
        <v>32</v>
      </c>
      <c r="G109" s="15">
        <v>399</v>
      </c>
      <c r="H109" s="5"/>
    </row>
    <row r="110" spans="1:8">
      <c r="A110" s="11" t="s">
        <v>287</v>
      </c>
      <c r="B110" s="28">
        <v>0.875</v>
      </c>
      <c r="C110" s="15">
        <f t="shared" si="1"/>
        <v>23</v>
      </c>
      <c r="D110" s="15">
        <v>4</v>
      </c>
      <c r="E110" s="29">
        <v>1.4375</v>
      </c>
      <c r="F110" s="15">
        <f>CEILING(E110*25.4,1)</f>
        <v>37</v>
      </c>
      <c r="G110" s="15">
        <v>636</v>
      </c>
      <c r="H110" s="5"/>
    </row>
    <row r="111" spans="1:8">
      <c r="A111" s="11" t="s">
        <v>288</v>
      </c>
      <c r="B111" s="28">
        <v>0.875</v>
      </c>
      <c r="C111" s="15">
        <f t="shared" si="1"/>
        <v>23</v>
      </c>
      <c r="D111" s="15">
        <v>4</v>
      </c>
      <c r="E111" s="29">
        <v>1.4375</v>
      </c>
      <c r="F111" s="15">
        <f>CEILING(E111*25.4,1)</f>
        <v>37</v>
      </c>
      <c r="G111" s="15">
        <v>636</v>
      </c>
      <c r="H111" s="5"/>
    </row>
    <row r="112" spans="1:8">
      <c r="A112" s="11" t="s">
        <v>289</v>
      </c>
      <c r="B112" s="28">
        <v>1</v>
      </c>
      <c r="C112" s="15">
        <f t="shared" si="1"/>
        <v>26</v>
      </c>
      <c r="D112" s="15">
        <v>4</v>
      </c>
      <c r="E112" s="29">
        <v>1.625</v>
      </c>
      <c r="F112" s="15">
        <f>CEILING(E112*25.4,1)</f>
        <v>42</v>
      </c>
      <c r="G112" s="15">
        <v>948</v>
      </c>
      <c r="H112" s="5"/>
    </row>
    <row r="113" spans="1:8">
      <c r="A113" s="11" t="s">
        <v>290</v>
      </c>
      <c r="B113" s="28">
        <v>0.875</v>
      </c>
      <c r="C113" s="15">
        <f t="shared" si="1"/>
        <v>23</v>
      </c>
      <c r="D113" s="15">
        <v>8</v>
      </c>
      <c r="E113" s="29">
        <v>1.4375</v>
      </c>
      <c r="F113" s="15">
        <f>CEILING(E113*25.4,1)</f>
        <v>37</v>
      </c>
      <c r="G113" s="15">
        <v>636</v>
      </c>
      <c r="H113" s="5"/>
    </row>
    <row r="114" spans="1:8">
      <c r="A114" s="11" t="s">
        <v>291</v>
      </c>
      <c r="B114" s="28">
        <v>1</v>
      </c>
      <c r="C114" s="15">
        <f t="shared" si="1"/>
        <v>26</v>
      </c>
      <c r="D114" s="15">
        <v>8</v>
      </c>
      <c r="E114" s="29">
        <v>1.625</v>
      </c>
      <c r="F114" s="15">
        <f>CEILING(E114*25.4,1)</f>
        <v>42</v>
      </c>
      <c r="G114" s="15">
        <v>948</v>
      </c>
      <c r="H114" s="5"/>
    </row>
    <row r="115" spans="1:8">
      <c r="A115" s="11" t="s">
        <v>292</v>
      </c>
      <c r="B115" s="28">
        <v>0.875</v>
      </c>
      <c r="C115" s="15">
        <f t="shared" si="1"/>
        <v>23</v>
      </c>
      <c r="D115" s="15">
        <v>8</v>
      </c>
      <c r="E115" s="29">
        <v>1.4375</v>
      </c>
      <c r="F115" s="15">
        <f>CEILING(E115*25.4,1)</f>
        <v>37</v>
      </c>
      <c r="G115" s="15">
        <v>636</v>
      </c>
      <c r="H115" s="5"/>
    </row>
    <row r="116" spans="1:8">
      <c r="A116" s="11" t="s">
        <v>293</v>
      </c>
      <c r="B116" s="28">
        <v>1.125</v>
      </c>
      <c r="C116" s="15">
        <f t="shared" si="1"/>
        <v>29</v>
      </c>
      <c r="D116" s="15">
        <v>8</v>
      </c>
      <c r="E116" s="29">
        <v>1.8125</v>
      </c>
      <c r="F116" s="15">
        <f>CEILING(E116*25.4,1)</f>
        <v>47</v>
      </c>
      <c r="G116" s="15">
        <v>1376</v>
      </c>
      <c r="H116" s="5"/>
    </row>
    <row r="117" spans="1:8">
      <c r="A117" s="11" t="s">
        <v>294</v>
      </c>
      <c r="B117" s="28">
        <v>1.25</v>
      </c>
      <c r="C117" s="15">
        <f t="shared" si="1"/>
        <v>32</v>
      </c>
      <c r="D117" s="15">
        <v>8</v>
      </c>
      <c r="E117" s="29">
        <v>2</v>
      </c>
      <c r="F117" s="15">
        <f>CEILING(E117*25.4,1)</f>
        <v>51</v>
      </c>
      <c r="G117" s="15">
        <v>1920</v>
      </c>
      <c r="H117" s="5"/>
    </row>
    <row r="118" spans="1:8">
      <c r="A118" s="11" t="s">
        <v>295</v>
      </c>
      <c r="B118" s="28">
        <v>1.125</v>
      </c>
      <c r="C118" s="15">
        <f t="shared" si="1"/>
        <v>29</v>
      </c>
      <c r="D118" s="15">
        <v>12</v>
      </c>
      <c r="E118" s="29">
        <v>1.8125</v>
      </c>
      <c r="F118" s="15">
        <f>CEILING(E118*25.4,1)</f>
        <v>47</v>
      </c>
      <c r="G118" s="15">
        <v>1376</v>
      </c>
      <c r="H118" s="5"/>
    </row>
    <row r="119" spans="1:8">
      <c r="A119" s="11" t="s">
        <v>296</v>
      </c>
      <c r="B119" s="28">
        <v>1.375</v>
      </c>
      <c r="C119" s="15">
        <f t="shared" si="1"/>
        <v>35</v>
      </c>
      <c r="D119" s="15">
        <v>12</v>
      </c>
      <c r="E119" s="29">
        <v>2.1875</v>
      </c>
      <c r="F119" s="15">
        <f>CEILING(E119*25.4,1)</f>
        <v>56</v>
      </c>
      <c r="G119" s="15">
        <v>2588</v>
      </c>
      <c r="H119" s="5"/>
    </row>
    <row r="120" spans="1:8">
      <c r="A120" s="11" t="s">
        <v>297</v>
      </c>
      <c r="B120" s="28">
        <v>1.375</v>
      </c>
      <c r="C120" s="15">
        <f t="shared" si="1"/>
        <v>35</v>
      </c>
      <c r="D120" s="15">
        <v>16</v>
      </c>
      <c r="E120" s="29">
        <v>2.1875</v>
      </c>
      <c r="F120" s="15">
        <f>CEILING(E120*25.4,1)</f>
        <v>56</v>
      </c>
      <c r="G120" s="15">
        <v>2588</v>
      </c>
      <c r="H120" s="5"/>
    </row>
    <row r="121" spans="1:8">
      <c r="A121" s="11" t="s">
        <v>298</v>
      </c>
      <c r="B121" s="28">
        <v>1.375</v>
      </c>
      <c r="C121" s="15">
        <f t="shared" si="1"/>
        <v>35</v>
      </c>
      <c r="D121" s="15">
        <v>20</v>
      </c>
      <c r="E121" s="29">
        <v>2.1875</v>
      </c>
      <c r="F121" s="15">
        <f>CEILING(E121*25.4,1)</f>
        <v>56</v>
      </c>
      <c r="G121" s="15">
        <v>2588</v>
      </c>
      <c r="H121" s="5"/>
    </row>
    <row r="122" spans="1:8">
      <c r="A122" s="11" t="s">
        <v>299</v>
      </c>
      <c r="B122" s="28">
        <v>1.5</v>
      </c>
      <c r="C122" s="15">
        <f t="shared" si="1"/>
        <v>39</v>
      </c>
      <c r="D122" s="15">
        <v>20</v>
      </c>
      <c r="E122" s="29">
        <v>2.375</v>
      </c>
      <c r="F122" s="15">
        <f>CEILING(E122*25.4,1)</f>
        <v>61</v>
      </c>
      <c r="G122" s="15">
        <v>3398</v>
      </c>
      <c r="H122" s="5"/>
    </row>
    <row r="123" spans="1:8">
      <c r="A123" s="11" t="s">
        <v>300</v>
      </c>
      <c r="B123" s="28">
        <v>1.625</v>
      </c>
      <c r="C123" s="15">
        <f t="shared" si="1"/>
        <v>42</v>
      </c>
      <c r="D123" s="15">
        <v>20</v>
      </c>
      <c r="E123" s="29">
        <v>2.5625</v>
      </c>
      <c r="F123" s="15">
        <f>CEILING(E123*25.4,1)</f>
        <v>66</v>
      </c>
      <c r="G123" s="15">
        <v>4355</v>
      </c>
      <c r="H123" s="5"/>
    </row>
    <row r="124" spans="1:8">
      <c r="A124" s="11" t="s">
        <v>301</v>
      </c>
      <c r="B124" s="28">
        <v>1.875</v>
      </c>
      <c r="C124" s="15">
        <f t="shared" si="1"/>
        <v>48</v>
      </c>
      <c r="D124" s="15">
        <v>20</v>
      </c>
      <c r="E124" s="29">
        <v>2.9375</v>
      </c>
      <c r="F124" s="15">
        <f>CEILING(E124*25.4,1)</f>
        <v>75</v>
      </c>
      <c r="G124" s="15">
        <v>6786</v>
      </c>
      <c r="H124" s="5"/>
    </row>
    <row r="125" spans="1:8">
      <c r="A125" s="11" t="s">
        <v>302</v>
      </c>
      <c r="B125" s="28">
        <v>2</v>
      </c>
      <c r="C125" s="15">
        <f t="shared" si="1"/>
        <v>51</v>
      </c>
      <c r="D125" s="15">
        <v>20</v>
      </c>
      <c r="E125" s="29">
        <v>3.125</v>
      </c>
      <c r="F125" s="15">
        <f>CEILING(E125*25.4,1)</f>
        <v>80</v>
      </c>
      <c r="G125" s="15">
        <v>8286</v>
      </c>
      <c r="H125" s="5"/>
    </row>
    <row r="126" spans="1:8">
      <c r="A126" s="11" t="s">
        <v>303</v>
      </c>
      <c r="B126" s="28">
        <v>2.5</v>
      </c>
      <c r="C126" s="15">
        <f t="shared" si="1"/>
        <v>64</v>
      </c>
      <c r="D126" s="15">
        <v>20</v>
      </c>
      <c r="E126" s="29">
        <v>3.875</v>
      </c>
      <c r="F126" s="15">
        <f>CEILING(E126*25.4,1)</f>
        <v>99</v>
      </c>
      <c r="G126" s="15">
        <v>14887</v>
      </c>
      <c r="H126" s="5"/>
    </row>
    <row r="127" spans="1:8">
      <c r="A127" s="11" t="s">
        <v>304</v>
      </c>
      <c r="B127" s="28">
        <v>2.75</v>
      </c>
      <c r="C127" s="15">
        <f t="shared" si="1"/>
        <v>70</v>
      </c>
      <c r="D127" s="15">
        <v>20</v>
      </c>
      <c r="E127" s="29">
        <v>4.25</v>
      </c>
      <c r="F127" s="15">
        <f>CEILING(E127*25.4,1)</f>
        <v>108</v>
      </c>
      <c r="G127" s="15">
        <v>19931</v>
      </c>
      <c r="H127" s="5"/>
    </row>
    <row r="128" spans="1:8">
      <c r="A128" s="11" t="s">
        <v>305</v>
      </c>
      <c r="B128" s="28">
        <v>3</v>
      </c>
      <c r="C128" s="15">
        <f t="shared" si="1"/>
        <v>77</v>
      </c>
      <c r="D128" s="15">
        <v>20</v>
      </c>
      <c r="E128" s="29">
        <v>4.625</v>
      </c>
      <c r="F128" s="15">
        <f>CEILING(E128*25.4,1)</f>
        <v>118</v>
      </c>
      <c r="G128" s="15">
        <v>26003</v>
      </c>
      <c r="H128" s="5"/>
    </row>
    <row r="129" spans="1:8">
      <c r="A129" s="11" t="s">
        <v>306</v>
      </c>
      <c r="B129" s="28">
        <v>3</v>
      </c>
      <c r="C129" s="15">
        <f t="shared" si="1"/>
        <v>77</v>
      </c>
      <c r="D129" s="15">
        <v>20</v>
      </c>
      <c r="E129" s="29">
        <v>4.625</v>
      </c>
      <c r="F129" s="15">
        <f>CEILING(E129*25.4,1)</f>
        <v>118</v>
      </c>
      <c r="G129" s="15">
        <v>26003</v>
      </c>
      <c r="H129" s="5"/>
    </row>
    <row r="130" spans="1:8">
      <c r="A130" s="11" t="s">
        <v>307</v>
      </c>
      <c r="B130" s="28">
        <v>3.25</v>
      </c>
      <c r="C130" s="15">
        <f t="shared" si="1"/>
        <v>83</v>
      </c>
      <c r="D130" s="15">
        <v>20</v>
      </c>
      <c r="E130" s="29">
        <v>5</v>
      </c>
      <c r="F130" s="15">
        <f>CEILING(E130*25.4,1)</f>
        <v>127</v>
      </c>
      <c r="G130" s="15">
        <v>32938</v>
      </c>
      <c r="H130" s="5"/>
    </row>
    <row r="131" spans="1:8">
      <c r="A131" s="11" t="s">
        <v>308</v>
      </c>
      <c r="B131" s="28">
        <v>3.5</v>
      </c>
      <c r="C131" s="15">
        <f t="shared" si="1"/>
        <v>89</v>
      </c>
      <c r="D131" s="15">
        <v>20</v>
      </c>
      <c r="E131" s="29">
        <v>5.375</v>
      </c>
      <c r="F131" s="15">
        <f>CEILING(E131*25.4,1)</f>
        <v>137</v>
      </c>
      <c r="G131" s="15">
        <v>41605</v>
      </c>
      <c r="H131" s="5"/>
    </row>
    <row r="132" spans="1:8">
      <c r="A132" s="11" t="s">
        <v>309</v>
      </c>
      <c r="B132" s="28">
        <v>3.5</v>
      </c>
      <c r="C132" s="15">
        <f t="shared" ref="C132:C171" si="2">CEILING(B132*25.4,1)</f>
        <v>89</v>
      </c>
      <c r="D132" s="15">
        <v>20</v>
      </c>
      <c r="E132" s="29">
        <v>5.375</v>
      </c>
      <c r="F132" s="15">
        <f>CEILING(E132*25.4,1)</f>
        <v>137</v>
      </c>
      <c r="G132" s="15">
        <v>41605</v>
      </c>
      <c r="H132" s="5"/>
    </row>
    <row r="133" spans="1:8">
      <c r="A133" s="11" t="s">
        <v>310</v>
      </c>
      <c r="B133" s="28">
        <v>3.5</v>
      </c>
      <c r="C133" s="15">
        <f t="shared" si="2"/>
        <v>89</v>
      </c>
      <c r="D133" s="15">
        <v>20</v>
      </c>
      <c r="E133" s="29">
        <v>5.375</v>
      </c>
      <c r="F133" s="15">
        <f>CEILING(E133*25.4,1)</f>
        <v>137</v>
      </c>
      <c r="G133" s="15">
        <v>41605</v>
      </c>
      <c r="H133" s="5"/>
    </row>
    <row r="134" spans="1:8">
      <c r="A134" s="11" t="s">
        <v>311</v>
      </c>
      <c r="B134" s="28">
        <v>3.5</v>
      </c>
      <c r="C134" s="15">
        <f t="shared" si="2"/>
        <v>89</v>
      </c>
      <c r="D134" s="15">
        <v>24</v>
      </c>
      <c r="E134" s="29">
        <v>5.375</v>
      </c>
      <c r="F134" s="15">
        <f>CEILING(E134*25.4,1)</f>
        <v>137</v>
      </c>
      <c r="G134" s="15">
        <v>41605</v>
      </c>
      <c r="H134" s="5"/>
    </row>
    <row r="135" spans="1:8">
      <c r="A135" s="11" t="s">
        <v>312</v>
      </c>
      <c r="B135" s="28">
        <v>3.5</v>
      </c>
      <c r="C135" s="15">
        <f t="shared" si="2"/>
        <v>89</v>
      </c>
      <c r="D135" s="15">
        <v>24</v>
      </c>
      <c r="E135" s="29">
        <v>5.375</v>
      </c>
      <c r="F135" s="15">
        <f>CEILING(E135*25.4,1)</f>
        <v>137</v>
      </c>
      <c r="G135" s="15">
        <v>41605</v>
      </c>
      <c r="H135" s="5"/>
    </row>
    <row r="136" spans="1:8">
      <c r="A136" s="11" t="s">
        <v>313</v>
      </c>
      <c r="B136" s="28">
        <v>3.75</v>
      </c>
      <c r="C136" s="15">
        <f t="shared" si="2"/>
        <v>96</v>
      </c>
      <c r="D136" s="15">
        <v>24</v>
      </c>
      <c r="E136" s="29">
        <v>5.75</v>
      </c>
      <c r="F136" s="15">
        <f>CEILING(E136*25.4,1)</f>
        <v>147</v>
      </c>
      <c r="G136" s="15">
        <v>51327</v>
      </c>
      <c r="H136" s="5"/>
    </row>
    <row r="137" spans="1:8">
      <c r="A137" s="11" t="s">
        <v>314</v>
      </c>
      <c r="B137" s="28">
        <v>4</v>
      </c>
      <c r="C137" s="15">
        <f t="shared" si="2"/>
        <v>102</v>
      </c>
      <c r="D137" s="15">
        <v>24</v>
      </c>
      <c r="E137" s="29">
        <v>6.125</v>
      </c>
      <c r="F137" s="15">
        <f>CEILING(E137*25.4,1)</f>
        <v>156</v>
      </c>
      <c r="G137" s="15">
        <v>62455</v>
      </c>
      <c r="H137" s="5"/>
    </row>
    <row r="138" spans="1:8">
      <c r="A138" s="11" t="s">
        <v>315</v>
      </c>
      <c r="B138" s="28">
        <v>4</v>
      </c>
      <c r="C138" s="15">
        <f t="shared" si="2"/>
        <v>102</v>
      </c>
      <c r="D138" s="15">
        <v>24</v>
      </c>
      <c r="E138" s="29">
        <v>6.125</v>
      </c>
      <c r="F138" s="15">
        <f>CEILING(E138*25.4,1)</f>
        <v>156</v>
      </c>
      <c r="G138" s="15">
        <v>62455</v>
      </c>
      <c r="H138" s="5"/>
    </row>
    <row r="139" spans="1:8">
      <c r="A139" s="11" t="s">
        <v>316</v>
      </c>
      <c r="B139" s="28">
        <v>0.75</v>
      </c>
      <c r="C139" s="15">
        <f t="shared" si="2"/>
        <v>20</v>
      </c>
      <c r="D139" s="15">
        <v>4</v>
      </c>
      <c r="E139" s="29">
        <v>1.25</v>
      </c>
      <c r="F139" s="15">
        <f>CEILING(E139*25.4,1)</f>
        <v>32</v>
      </c>
      <c r="G139" s="15">
        <v>399</v>
      </c>
      <c r="H139" s="5"/>
    </row>
    <row r="140" spans="1:8">
      <c r="A140" s="11" t="s">
        <v>317</v>
      </c>
      <c r="B140" s="28">
        <v>0.75</v>
      </c>
      <c r="C140" s="15">
        <f t="shared" si="2"/>
        <v>20</v>
      </c>
      <c r="D140" s="15">
        <v>4</v>
      </c>
      <c r="E140" s="29">
        <v>1.25</v>
      </c>
      <c r="F140" s="15">
        <f>CEILING(E140*25.4,1)</f>
        <v>32</v>
      </c>
      <c r="G140" s="15">
        <v>399</v>
      </c>
      <c r="H140" s="5"/>
    </row>
    <row r="141" spans="1:8">
      <c r="A141" s="11" t="s">
        <v>318</v>
      </c>
      <c r="B141" s="28">
        <v>0.875</v>
      </c>
      <c r="C141" s="15">
        <f t="shared" si="2"/>
        <v>23</v>
      </c>
      <c r="D141" s="15">
        <v>4</v>
      </c>
      <c r="E141" s="29">
        <v>1.4375</v>
      </c>
      <c r="F141" s="15">
        <f>CEILING(E141*25.4,1)</f>
        <v>37</v>
      </c>
      <c r="G141" s="15">
        <v>636</v>
      </c>
      <c r="H141" s="5"/>
    </row>
    <row r="142" spans="1:8">
      <c r="A142" s="11" t="s">
        <v>319</v>
      </c>
      <c r="B142" s="28">
        <v>0.875</v>
      </c>
      <c r="C142" s="15">
        <f t="shared" si="2"/>
        <v>23</v>
      </c>
      <c r="D142" s="15">
        <v>4</v>
      </c>
      <c r="E142" s="29">
        <v>1.4375</v>
      </c>
      <c r="F142" s="15">
        <f>CEILING(E142*25.4,1)</f>
        <v>37</v>
      </c>
      <c r="G142" s="15">
        <v>636</v>
      </c>
      <c r="H142" s="5"/>
    </row>
    <row r="143" spans="1:8">
      <c r="A143" s="11" t="s">
        <v>320</v>
      </c>
      <c r="B143" s="28">
        <v>1</v>
      </c>
      <c r="C143" s="15">
        <f t="shared" si="2"/>
        <v>26</v>
      </c>
      <c r="D143" s="15">
        <v>4</v>
      </c>
      <c r="E143" s="29">
        <v>1.625</v>
      </c>
      <c r="F143" s="15">
        <f>CEILING(E143*25.4,1)</f>
        <v>42</v>
      </c>
      <c r="G143" s="15">
        <v>948</v>
      </c>
      <c r="H143" s="5"/>
    </row>
    <row r="144" spans="1:8">
      <c r="A144" s="11" t="s">
        <v>321</v>
      </c>
      <c r="B144" s="28">
        <v>0.875</v>
      </c>
      <c r="C144" s="15">
        <f t="shared" si="2"/>
        <v>23</v>
      </c>
      <c r="D144" s="15">
        <v>8</v>
      </c>
      <c r="E144" s="29">
        <v>1.4375</v>
      </c>
      <c r="F144" s="15">
        <f>CEILING(E144*25.4,1)</f>
        <v>37</v>
      </c>
      <c r="G144" s="15">
        <v>636</v>
      </c>
      <c r="H144" s="5"/>
    </row>
    <row r="145" spans="1:8">
      <c r="A145" s="11" t="s">
        <v>322</v>
      </c>
      <c r="B145" s="28">
        <v>1</v>
      </c>
      <c r="C145" s="15">
        <f t="shared" si="2"/>
        <v>26</v>
      </c>
      <c r="D145" s="15">
        <v>8</v>
      </c>
      <c r="E145" s="29">
        <v>1.625</v>
      </c>
      <c r="F145" s="15">
        <f>CEILING(E145*25.4,1)</f>
        <v>42</v>
      </c>
      <c r="G145" s="15">
        <v>948</v>
      </c>
      <c r="H145" s="5"/>
    </row>
    <row r="146" spans="1:8">
      <c r="A146" s="11" t="s">
        <v>323</v>
      </c>
      <c r="B146" s="28">
        <v>1.125</v>
      </c>
      <c r="C146" s="15">
        <f t="shared" si="2"/>
        <v>29</v>
      </c>
      <c r="D146" s="15">
        <v>8</v>
      </c>
      <c r="E146" s="29">
        <v>1.8125</v>
      </c>
      <c r="F146" s="15">
        <f>CEILING(E146*25.4,1)</f>
        <v>47</v>
      </c>
      <c r="G146" s="15">
        <v>1376</v>
      </c>
      <c r="H146" s="5"/>
    </row>
    <row r="147" spans="1:8">
      <c r="A147" s="11" t="s">
        <v>324</v>
      </c>
      <c r="B147" s="28">
        <v>1.25</v>
      </c>
      <c r="C147" s="15">
        <f t="shared" si="2"/>
        <v>32</v>
      </c>
      <c r="D147" s="15">
        <v>8</v>
      </c>
      <c r="E147" s="29">
        <v>2</v>
      </c>
      <c r="F147" s="15">
        <f>CEILING(E147*25.4,1)</f>
        <v>51</v>
      </c>
      <c r="G147" s="15">
        <v>1920</v>
      </c>
      <c r="H147" s="5"/>
    </row>
    <row r="148" spans="1:8">
      <c r="A148" s="11" t="s">
        <v>325</v>
      </c>
      <c r="B148" s="28">
        <v>1.5</v>
      </c>
      <c r="C148" s="15">
        <f t="shared" si="2"/>
        <v>39</v>
      </c>
      <c r="D148" s="15">
        <v>8</v>
      </c>
      <c r="E148" s="29">
        <v>2.375</v>
      </c>
      <c r="F148" s="15">
        <f>CEILING(E148*25.4,1)</f>
        <v>61</v>
      </c>
      <c r="G148" s="15">
        <v>3398</v>
      </c>
      <c r="H148" s="5"/>
    </row>
    <row r="149" spans="1:8">
      <c r="A149" s="11" t="s">
        <v>326</v>
      </c>
      <c r="B149" s="28">
        <v>1.375</v>
      </c>
      <c r="C149" s="15">
        <f t="shared" si="2"/>
        <v>35</v>
      </c>
      <c r="D149" s="15">
        <v>12</v>
      </c>
      <c r="E149" s="29">
        <v>2.1875</v>
      </c>
      <c r="F149" s="15">
        <f>CEILING(E149*25.4,1)</f>
        <v>56</v>
      </c>
      <c r="G149" s="15">
        <v>2588</v>
      </c>
      <c r="H149" s="5"/>
    </row>
    <row r="150" spans="1:8">
      <c r="A150" s="11" t="s">
        <v>327</v>
      </c>
      <c r="B150" s="28">
        <v>1.625</v>
      </c>
      <c r="C150" s="15">
        <f t="shared" si="2"/>
        <v>42</v>
      </c>
      <c r="D150" s="15">
        <v>12</v>
      </c>
      <c r="E150" s="29">
        <v>2.5625</v>
      </c>
      <c r="F150" s="15">
        <f>CEILING(E150*25.4,1)</f>
        <v>66</v>
      </c>
      <c r="G150" s="15">
        <v>4355</v>
      </c>
      <c r="H150" s="5"/>
    </row>
    <row r="151" spans="1:8">
      <c r="A151" s="11" t="s">
        <v>328</v>
      </c>
      <c r="B151" s="28">
        <v>1.875</v>
      </c>
      <c r="C151" s="15">
        <f t="shared" si="2"/>
        <v>48</v>
      </c>
      <c r="D151" s="15">
        <v>12</v>
      </c>
      <c r="E151" s="29">
        <v>2.9375</v>
      </c>
      <c r="F151" s="15">
        <f>CEILING(E151*25.4,1)</f>
        <v>75</v>
      </c>
      <c r="G151" s="15">
        <v>6786</v>
      </c>
      <c r="H151" s="5"/>
    </row>
    <row r="152" spans="1:8">
      <c r="A152" s="11" t="s">
        <v>329</v>
      </c>
      <c r="B152" s="28">
        <v>2</v>
      </c>
      <c r="C152" s="15">
        <f t="shared" si="2"/>
        <v>51</v>
      </c>
      <c r="D152" s="15">
        <v>16</v>
      </c>
      <c r="E152" s="29">
        <v>3.125</v>
      </c>
      <c r="F152" s="15">
        <f>CEILING(E152*25.4,1)</f>
        <v>80</v>
      </c>
      <c r="G152" s="15">
        <v>8286</v>
      </c>
      <c r="H152" s="5"/>
    </row>
    <row r="153" spans="1:8">
      <c r="A153" s="11" t="s">
        <v>330</v>
      </c>
      <c r="B153" s="28">
        <v>2.25</v>
      </c>
      <c r="C153" s="15">
        <f t="shared" si="2"/>
        <v>58</v>
      </c>
      <c r="D153" s="15">
        <v>16</v>
      </c>
      <c r="E153" s="29">
        <v>3.5</v>
      </c>
      <c r="F153" s="15">
        <f>CEILING(E153*25.4,1)</f>
        <v>89</v>
      </c>
      <c r="G153" s="15">
        <v>11907</v>
      </c>
      <c r="H153" s="5"/>
    </row>
    <row r="154" spans="1:8">
      <c r="A154" s="11" t="s">
        <v>331</v>
      </c>
      <c r="B154" s="28">
        <v>2.5</v>
      </c>
      <c r="C154" s="15">
        <f t="shared" si="2"/>
        <v>64</v>
      </c>
      <c r="D154" s="15">
        <v>16</v>
      </c>
      <c r="E154" s="29">
        <v>3.875</v>
      </c>
      <c r="F154" s="15">
        <f>CEILING(E154*25.4,1)</f>
        <v>99</v>
      </c>
      <c r="G154" s="15">
        <v>14887</v>
      </c>
      <c r="H154" s="5"/>
    </row>
    <row r="155" spans="1:8">
      <c r="A155" s="11" t="s">
        <v>332</v>
      </c>
      <c r="B155" s="28">
        <v>2.75</v>
      </c>
      <c r="C155" s="15">
        <f t="shared" si="2"/>
        <v>70</v>
      </c>
      <c r="D155" s="15">
        <v>16</v>
      </c>
      <c r="E155" s="29">
        <v>4.25</v>
      </c>
      <c r="F155" s="15">
        <f>CEILING(E155*25.4,1)</f>
        <v>108</v>
      </c>
      <c r="G155" s="15">
        <v>19931</v>
      </c>
      <c r="H155" s="5"/>
    </row>
    <row r="156" spans="1:8">
      <c r="A156" s="11" t="s">
        <v>333</v>
      </c>
      <c r="B156" s="28">
        <v>3</v>
      </c>
      <c r="C156" s="15">
        <f t="shared" si="2"/>
        <v>77</v>
      </c>
      <c r="D156" s="15">
        <v>16</v>
      </c>
      <c r="E156" s="29">
        <v>4.625</v>
      </c>
      <c r="F156" s="15">
        <f>CEILING(E156*25.4,1)</f>
        <v>118</v>
      </c>
      <c r="G156" s="15">
        <v>26003</v>
      </c>
      <c r="H156" s="5"/>
    </row>
    <row r="157" spans="1:8">
      <c r="A157" s="11" t="s">
        <v>334</v>
      </c>
      <c r="B157" s="28">
        <v>3.5</v>
      </c>
      <c r="C157" s="15">
        <f t="shared" si="2"/>
        <v>89</v>
      </c>
      <c r="D157" s="15">
        <v>16</v>
      </c>
      <c r="E157" s="29">
        <v>5.375</v>
      </c>
      <c r="F157" s="15">
        <f>CEILING(E157*25.4,1)</f>
        <v>137</v>
      </c>
      <c r="G157" s="15">
        <v>41605</v>
      </c>
      <c r="H157" s="5"/>
    </row>
    <row r="158" spans="1:8">
      <c r="A158" s="11" t="s">
        <v>335</v>
      </c>
      <c r="B158" s="28">
        <v>0.75</v>
      </c>
      <c r="C158" s="15">
        <f t="shared" si="2"/>
        <v>20</v>
      </c>
      <c r="D158" s="15">
        <v>4</v>
      </c>
      <c r="E158" s="29">
        <v>1.25</v>
      </c>
      <c r="F158" s="15">
        <f>CEILING(E158*25.4,1)</f>
        <v>32</v>
      </c>
      <c r="G158" s="15">
        <v>399</v>
      </c>
      <c r="H158" s="5"/>
    </row>
    <row r="159" spans="1:8">
      <c r="A159" s="11" t="s">
        <v>336</v>
      </c>
      <c r="B159" s="28">
        <v>0.75</v>
      </c>
      <c r="C159" s="15">
        <f t="shared" si="2"/>
        <v>20</v>
      </c>
      <c r="D159" s="15">
        <v>4</v>
      </c>
      <c r="E159" s="29">
        <v>1.25</v>
      </c>
      <c r="F159" s="15">
        <f>CEILING(E159*25.4,1)</f>
        <v>32</v>
      </c>
      <c r="G159" s="15">
        <v>399</v>
      </c>
      <c r="H159" s="5"/>
    </row>
    <row r="160" spans="1:8">
      <c r="A160" s="11" t="s">
        <v>337</v>
      </c>
      <c r="B160" s="28">
        <v>0.875</v>
      </c>
      <c r="C160" s="15">
        <f t="shared" si="2"/>
        <v>23</v>
      </c>
      <c r="D160" s="15">
        <v>4</v>
      </c>
      <c r="E160" s="29">
        <v>1.4375</v>
      </c>
      <c r="F160" s="15">
        <f>CEILING(E160*25.4,1)</f>
        <v>37</v>
      </c>
      <c r="G160" s="15">
        <v>636</v>
      </c>
      <c r="H160" s="5"/>
    </row>
    <row r="161" spans="1:8">
      <c r="A161" s="11" t="s">
        <v>338</v>
      </c>
      <c r="B161" s="28">
        <v>1</v>
      </c>
      <c r="C161" s="15">
        <f t="shared" si="2"/>
        <v>26</v>
      </c>
      <c r="D161" s="15">
        <v>4</v>
      </c>
      <c r="E161" s="29">
        <v>1.625</v>
      </c>
      <c r="F161" s="15">
        <f>CEILING(E161*25.4,1)</f>
        <v>42</v>
      </c>
      <c r="G161" s="15">
        <v>948</v>
      </c>
      <c r="H161" s="5"/>
    </row>
    <row r="162" spans="1:8">
      <c r="A162" s="11" t="s">
        <v>339</v>
      </c>
      <c r="B162" s="28">
        <v>1.125</v>
      </c>
      <c r="C162" s="15">
        <f t="shared" si="2"/>
        <v>29</v>
      </c>
      <c r="D162" s="15">
        <v>4</v>
      </c>
      <c r="E162" s="29">
        <v>1.8125</v>
      </c>
      <c r="F162" s="15">
        <f>CEILING(E162*25.4,1)</f>
        <v>47</v>
      </c>
      <c r="G162" s="15">
        <v>1376</v>
      </c>
      <c r="H162" s="5"/>
    </row>
    <row r="163" spans="1:8">
      <c r="A163" s="11" t="s">
        <v>340</v>
      </c>
      <c r="B163" s="28">
        <v>1</v>
      </c>
      <c r="C163" s="15">
        <f t="shared" si="2"/>
        <v>26</v>
      </c>
      <c r="D163" s="15">
        <v>8</v>
      </c>
      <c r="E163" s="29">
        <v>1.625</v>
      </c>
      <c r="F163" s="15">
        <f>CEILING(E163*25.4,1)</f>
        <v>42</v>
      </c>
      <c r="G163" s="15">
        <v>948</v>
      </c>
      <c r="H163" s="5"/>
    </row>
    <row r="164" spans="1:8">
      <c r="A164" s="11" t="s">
        <v>341</v>
      </c>
      <c r="B164" s="28">
        <v>1.125</v>
      </c>
      <c r="C164" s="15">
        <f t="shared" si="2"/>
        <v>29</v>
      </c>
      <c r="D164" s="15">
        <v>8</v>
      </c>
      <c r="E164" s="29">
        <v>1.8125</v>
      </c>
      <c r="F164" s="15">
        <f>CEILING(E164*25.4,1)</f>
        <v>47</v>
      </c>
      <c r="G164" s="15">
        <v>1376</v>
      </c>
      <c r="H164" s="5"/>
    </row>
    <row r="165" spans="1:8">
      <c r="A165" s="11" t="s">
        <v>342</v>
      </c>
      <c r="B165" s="28">
        <v>1.25</v>
      </c>
      <c r="C165" s="15">
        <f t="shared" si="2"/>
        <v>32</v>
      </c>
      <c r="D165" s="15">
        <v>8</v>
      </c>
      <c r="E165" s="29">
        <v>2</v>
      </c>
      <c r="F165" s="15">
        <f>CEILING(E165*25.4,1)</f>
        <v>51</v>
      </c>
      <c r="G165" s="15">
        <v>1920</v>
      </c>
      <c r="H165" s="5"/>
    </row>
    <row r="166" spans="1:8">
      <c r="A166" s="11" t="s">
        <v>343</v>
      </c>
      <c r="B166" s="28">
        <v>1.25</v>
      </c>
      <c r="C166" s="15">
        <f t="shared" si="2"/>
        <v>32</v>
      </c>
      <c r="D166" s="15">
        <v>8</v>
      </c>
      <c r="E166" s="29">
        <v>2</v>
      </c>
      <c r="F166" s="15">
        <f>CEILING(E166*25.4,1)</f>
        <v>51</v>
      </c>
      <c r="G166" s="15">
        <v>1920</v>
      </c>
      <c r="H166" s="5"/>
    </row>
    <row r="167" spans="1:8">
      <c r="A167" s="11" t="s">
        <v>344</v>
      </c>
      <c r="B167" s="28">
        <v>1.75</v>
      </c>
      <c r="C167" s="15">
        <f t="shared" si="2"/>
        <v>45</v>
      </c>
      <c r="D167" s="15">
        <v>8</v>
      </c>
      <c r="E167" s="29">
        <v>2.75</v>
      </c>
      <c r="F167" s="15">
        <f>CEILING(E167*25.4,1)</f>
        <v>70</v>
      </c>
      <c r="G167" s="15">
        <v>5484</v>
      </c>
      <c r="H167" s="5"/>
    </row>
    <row r="168" spans="1:8">
      <c r="A168" s="11" t="s">
        <v>345</v>
      </c>
      <c r="B168" s="28">
        <v>2</v>
      </c>
      <c r="C168" s="15">
        <f t="shared" si="2"/>
        <v>51</v>
      </c>
      <c r="D168" s="15">
        <v>8</v>
      </c>
      <c r="E168" s="29">
        <v>3.125</v>
      </c>
      <c r="F168" s="15">
        <f>CEILING(E168*25.4,1)</f>
        <v>80</v>
      </c>
      <c r="G168" s="15">
        <v>8286</v>
      </c>
      <c r="H168" s="5"/>
    </row>
    <row r="169" spans="1:8">
      <c r="A169" s="11" t="s">
        <v>346</v>
      </c>
      <c r="B169" s="28">
        <v>2</v>
      </c>
      <c r="C169" s="15">
        <f t="shared" si="2"/>
        <v>51</v>
      </c>
      <c r="D169" s="15">
        <v>12</v>
      </c>
      <c r="E169" s="29">
        <v>3.125</v>
      </c>
      <c r="F169" s="15">
        <f>CEILING(E169*25.4,1)</f>
        <v>80</v>
      </c>
      <c r="G169" s="15">
        <v>8286</v>
      </c>
      <c r="H169" s="5"/>
    </row>
    <row r="170" spans="1:8">
      <c r="A170" s="11" t="s">
        <v>347</v>
      </c>
      <c r="B170" s="28">
        <v>2.5</v>
      </c>
      <c r="C170" s="15">
        <f t="shared" si="2"/>
        <v>64</v>
      </c>
      <c r="D170" s="15">
        <v>12</v>
      </c>
      <c r="E170" s="29">
        <v>3.875</v>
      </c>
      <c r="F170" s="15">
        <f>CEILING(E170*25.4,1)</f>
        <v>99</v>
      </c>
      <c r="G170" s="15">
        <v>14887</v>
      </c>
      <c r="H170" s="5"/>
    </row>
    <row r="171" spans="1:8">
      <c r="A171" s="11" t="s">
        <v>348</v>
      </c>
      <c r="B171" s="28">
        <v>2.75</v>
      </c>
      <c r="C171" s="15">
        <f t="shared" si="2"/>
        <v>70</v>
      </c>
      <c r="D171" s="15">
        <v>12</v>
      </c>
      <c r="E171" s="29">
        <v>4.25</v>
      </c>
      <c r="F171" s="15">
        <f>CEILING(E171*25.4,1)</f>
        <v>108</v>
      </c>
      <c r="G171" s="15">
        <v>19931</v>
      </c>
      <c r="H17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</vt:lpstr>
      <vt:lpstr>БД метрика</vt:lpstr>
      <vt:lpstr>ДБ дюймы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Kramorovskiy Konstantin</cp:lastModifiedBy>
  <dcterms:created xsi:type="dcterms:W3CDTF">1996-10-08T23:32:33Z</dcterms:created>
  <dcterms:modified xsi:type="dcterms:W3CDTF">2016-02-04T10:01:47Z</dcterms:modified>
</cp:coreProperties>
</file>