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6а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D32" i="1" l="1"/>
  <c r="E32" i="1"/>
  <c r="F32" i="1"/>
  <c r="H32" i="1"/>
  <c r="I32" i="1"/>
  <c r="J32" i="1"/>
  <c r="K32" i="1"/>
  <c r="M32" i="1"/>
  <c r="N32" i="1"/>
  <c r="O32" i="1"/>
  <c r="Q32" i="1"/>
  <c r="R32" i="1"/>
  <c r="S32" i="1"/>
  <c r="T32" i="1"/>
  <c r="V32" i="1"/>
  <c r="W32" i="1"/>
  <c r="C32" i="1"/>
  <c r="G32" i="1"/>
  <c r="L4" i="1"/>
  <c r="Y4" i="1" l="1"/>
  <c r="Z4" i="1" s="1"/>
  <c r="AB4" i="1" s="1"/>
  <c r="AE8" i="1"/>
  <c r="AE7" i="1"/>
  <c r="AE6" i="1"/>
  <c r="AE5" i="1"/>
  <c r="AE4" i="1"/>
  <c r="D30" i="1"/>
  <c r="E30" i="1"/>
  <c r="F30" i="1"/>
  <c r="H30" i="1"/>
  <c r="I30" i="1"/>
  <c r="J30" i="1"/>
  <c r="K30" i="1"/>
  <c r="M30" i="1"/>
  <c r="N30" i="1"/>
  <c r="O30" i="1"/>
  <c r="Q30" i="1"/>
  <c r="R30" i="1"/>
  <c r="S30" i="1"/>
  <c r="T30" i="1"/>
  <c r="V30" i="1"/>
  <c r="W30" i="1"/>
  <c r="D31" i="1"/>
  <c r="E31" i="1"/>
  <c r="F31" i="1"/>
  <c r="H31" i="1"/>
  <c r="I31" i="1"/>
  <c r="J31" i="1"/>
  <c r="K31" i="1"/>
  <c r="M31" i="1"/>
  <c r="N31" i="1"/>
  <c r="O31" i="1"/>
  <c r="Q31" i="1"/>
  <c r="R31" i="1"/>
  <c r="S31" i="1"/>
  <c r="T31" i="1"/>
  <c r="V31" i="1"/>
  <c r="W31" i="1"/>
  <c r="D33" i="1"/>
  <c r="E33" i="1"/>
  <c r="F33" i="1"/>
  <c r="H33" i="1"/>
  <c r="I33" i="1"/>
  <c r="J33" i="1"/>
  <c r="K33" i="1"/>
  <c r="M33" i="1"/>
  <c r="N33" i="1"/>
  <c r="O33" i="1"/>
  <c r="Q33" i="1"/>
  <c r="R33" i="1"/>
  <c r="S33" i="1"/>
  <c r="T33" i="1"/>
  <c r="V33" i="1"/>
  <c r="W33" i="1"/>
  <c r="C33" i="1"/>
  <c r="C31" i="1"/>
  <c r="C30" i="1"/>
  <c r="L5" i="1"/>
  <c r="Y5" i="1" s="1"/>
  <c r="Z5" i="1" s="1"/>
  <c r="P5" i="1"/>
  <c r="U5" i="1"/>
  <c r="X5" i="1"/>
  <c r="L6" i="1"/>
  <c r="P6" i="1"/>
  <c r="Y6" i="1" s="1"/>
  <c r="Z6" i="1" s="1"/>
  <c r="U6" i="1"/>
  <c r="X6" i="1"/>
  <c r="L7" i="1"/>
  <c r="P7" i="1"/>
  <c r="U7" i="1"/>
  <c r="X7" i="1"/>
  <c r="L8" i="1"/>
  <c r="P8" i="1"/>
  <c r="U8" i="1"/>
  <c r="X8" i="1"/>
  <c r="L9" i="1"/>
  <c r="P9" i="1"/>
  <c r="U9" i="1"/>
  <c r="X9" i="1"/>
  <c r="L10" i="1"/>
  <c r="Y10" i="1" s="1"/>
  <c r="Z10" i="1" s="1"/>
  <c r="P10" i="1"/>
  <c r="U10" i="1"/>
  <c r="X10" i="1"/>
  <c r="Y11" i="1"/>
  <c r="Z11" i="1" s="1"/>
  <c r="L11" i="1"/>
  <c r="P11" i="1"/>
  <c r="U11" i="1"/>
  <c r="X11" i="1"/>
  <c r="L12" i="1"/>
  <c r="P12" i="1"/>
  <c r="U12" i="1"/>
  <c r="X12" i="1"/>
  <c r="L13" i="1"/>
  <c r="P13" i="1"/>
  <c r="U13" i="1"/>
  <c r="X13" i="1"/>
  <c r="L14" i="1"/>
  <c r="P14" i="1"/>
  <c r="Y14" i="1" s="1"/>
  <c r="Z14" i="1" s="1"/>
  <c r="U14" i="1"/>
  <c r="X14" i="1"/>
  <c r="L15" i="1"/>
  <c r="Y15" i="1" s="1"/>
  <c r="Z15" i="1" s="1"/>
  <c r="P15" i="1"/>
  <c r="U15" i="1"/>
  <c r="X15" i="1"/>
  <c r="L16" i="1"/>
  <c r="P16" i="1"/>
  <c r="U16" i="1"/>
  <c r="X16" i="1"/>
  <c r="L17" i="1"/>
  <c r="P17" i="1"/>
  <c r="U17" i="1"/>
  <c r="X17" i="1"/>
  <c r="L18" i="1"/>
  <c r="P18" i="1"/>
  <c r="U18" i="1"/>
  <c r="X18" i="1"/>
  <c r="L19" i="1"/>
  <c r="P19" i="1"/>
  <c r="U19" i="1"/>
  <c r="X19" i="1"/>
  <c r="L20" i="1"/>
  <c r="P20" i="1"/>
  <c r="U20" i="1"/>
  <c r="X20" i="1"/>
  <c r="L21" i="1"/>
  <c r="P21" i="1"/>
  <c r="U21" i="1"/>
  <c r="X21" i="1"/>
  <c r="L22" i="1"/>
  <c r="Y22" i="1" s="1"/>
  <c r="Z22" i="1" s="1"/>
  <c r="P22" i="1"/>
  <c r="U22" i="1"/>
  <c r="X22" i="1"/>
  <c r="Y23" i="1"/>
  <c r="Z23" i="1" s="1"/>
  <c r="L23" i="1"/>
  <c r="P23" i="1"/>
  <c r="U23" i="1"/>
  <c r="X23" i="1"/>
  <c r="L24" i="1"/>
  <c r="Y24" i="1" s="1"/>
  <c r="Z24" i="1" s="1"/>
  <c r="P24" i="1"/>
  <c r="U24" i="1"/>
  <c r="X24" i="1"/>
  <c r="L25" i="1"/>
  <c r="P25" i="1"/>
  <c r="U25" i="1"/>
  <c r="X25" i="1"/>
  <c r="L26" i="1"/>
  <c r="P26" i="1"/>
  <c r="U26" i="1"/>
  <c r="Y26" i="1" s="1"/>
  <c r="Z26" i="1" s="1"/>
  <c r="X26" i="1"/>
  <c r="L27" i="1"/>
  <c r="L32" i="1" s="1"/>
  <c r="P27" i="1"/>
  <c r="U27" i="1"/>
  <c r="X27" i="1"/>
  <c r="L28" i="1"/>
  <c r="P28" i="1"/>
  <c r="U28" i="1"/>
  <c r="X28" i="1"/>
  <c r="Y28" i="1" s="1"/>
  <c r="Z28" i="1" s="1"/>
  <c r="L29" i="1"/>
  <c r="P29" i="1"/>
  <c r="U29" i="1"/>
  <c r="X29" i="1"/>
  <c r="X4" i="1"/>
  <c r="U4" i="1"/>
  <c r="P4" i="1"/>
  <c r="P32" i="1" l="1"/>
  <c r="Y27" i="1"/>
  <c r="Z27" i="1" s="1"/>
  <c r="AB27" i="1" s="1"/>
  <c r="L30" i="1"/>
  <c r="AM5" i="1" s="1"/>
  <c r="U32" i="1"/>
  <c r="Y29" i="1"/>
  <c r="Z29" i="1" s="1"/>
  <c r="X32" i="1"/>
  <c r="AI8" i="1" s="1"/>
  <c r="Y19" i="1"/>
  <c r="Z19" i="1" s="1"/>
  <c r="U33" i="1"/>
  <c r="AG7" i="1" s="1"/>
  <c r="P33" i="1"/>
  <c r="AG6" i="1" s="1"/>
  <c r="Y17" i="1"/>
  <c r="Z17" i="1" s="1"/>
  <c r="AB17" i="1" s="1"/>
  <c r="Y20" i="1"/>
  <c r="Z20" i="1" s="1"/>
  <c r="AB20" i="1" s="1"/>
  <c r="G30" i="1"/>
  <c r="Y7" i="1"/>
  <c r="Z7" i="1" s="1"/>
  <c r="X31" i="1"/>
  <c r="AK8" i="1" s="1"/>
  <c r="X30" i="1"/>
  <c r="X33" i="1"/>
  <c r="AG8" i="1" s="1"/>
  <c r="U31" i="1"/>
  <c r="AK7" i="1" s="1"/>
  <c r="AI7" i="1"/>
  <c r="U30" i="1"/>
  <c r="P30" i="1"/>
  <c r="P31" i="1"/>
  <c r="AK6" i="1" s="1"/>
  <c r="AI6" i="1"/>
  <c r="Y18" i="1"/>
  <c r="Z18" i="1" s="1"/>
  <c r="AI5" i="1"/>
  <c r="L33" i="1"/>
  <c r="AG5" i="1" s="1"/>
  <c r="L31" i="1"/>
  <c r="AK5" i="1" s="1"/>
  <c r="Y13" i="1"/>
  <c r="Z13" i="1" s="1"/>
  <c r="AB13" i="1" s="1"/>
  <c r="Y16" i="1"/>
  <c r="Z16" i="1" s="1"/>
  <c r="Y12" i="1"/>
  <c r="Z12" i="1" s="1"/>
  <c r="Y21" i="1"/>
  <c r="Z21" i="1" s="1"/>
  <c r="AB21" i="1" s="1"/>
  <c r="Y8" i="1"/>
  <c r="Z8" i="1" s="1"/>
  <c r="Y9" i="1"/>
  <c r="Z9" i="1" s="1"/>
  <c r="AB9" i="1" s="1"/>
  <c r="G33" i="1"/>
  <c r="AI4" i="1"/>
  <c r="G31" i="1"/>
  <c r="AK4" i="1" s="1"/>
  <c r="Y25" i="1"/>
  <c r="Z25" i="1" s="1"/>
  <c r="AB25" i="1" s="1"/>
  <c r="AB29" i="1"/>
  <c r="AB22" i="1"/>
  <c r="AB19" i="1"/>
  <c r="AB6" i="1"/>
  <c r="AB28" i="1"/>
  <c r="AB15" i="1"/>
  <c r="AB24" i="1"/>
  <c r="AB16" i="1"/>
  <c r="AB14" i="1"/>
  <c r="AB11" i="1"/>
  <c r="AB5" i="1"/>
  <c r="AB26" i="1"/>
  <c r="AB23" i="1"/>
  <c r="AB12" i="1"/>
  <c r="AB10" i="1"/>
  <c r="AA28" i="1" l="1"/>
  <c r="Y32" i="1"/>
  <c r="AF8" i="1"/>
  <c r="AH8" i="1" s="1"/>
  <c r="AM8" i="1"/>
  <c r="AL8" i="1"/>
  <c r="AJ8" i="1"/>
  <c r="AM7" i="1"/>
  <c r="AF7" i="1"/>
  <c r="AH7" i="1" s="1"/>
  <c r="AJ7" i="1"/>
  <c r="AF6" i="1"/>
  <c r="AL6" i="1" s="1"/>
  <c r="AM6" i="1"/>
  <c r="AF5" i="1"/>
  <c r="AJ5" i="1" s="1"/>
  <c r="AA18" i="1"/>
  <c r="AA11" i="1"/>
  <c r="AB7" i="1"/>
  <c r="C37" i="1"/>
  <c r="AA10" i="1"/>
  <c r="AB8" i="1"/>
  <c r="AA8" i="1"/>
  <c r="AF4" i="1"/>
  <c r="AJ4" i="1" s="1"/>
  <c r="AM4" i="1"/>
  <c r="AA7" i="1"/>
  <c r="AA4" i="1"/>
  <c r="AA9" i="1"/>
  <c r="AA5" i="1"/>
  <c r="AA21" i="1"/>
  <c r="AA12" i="1"/>
  <c r="AA17" i="1"/>
  <c r="AA23" i="1"/>
  <c r="AA15" i="1"/>
  <c r="AA29" i="1"/>
  <c r="AA25" i="1"/>
  <c r="AA13" i="1"/>
  <c r="AA24" i="1"/>
  <c r="AA20" i="1"/>
  <c r="AA6" i="1"/>
  <c r="AA14" i="1"/>
  <c r="AA22" i="1"/>
  <c r="AA16" i="1"/>
  <c r="AA27" i="1"/>
  <c r="AA26" i="1"/>
  <c r="AB18" i="1"/>
  <c r="C39" i="1"/>
  <c r="C40" i="1"/>
  <c r="C38" i="1"/>
  <c r="AG4" i="1"/>
  <c r="AA19" i="1"/>
  <c r="Y30" i="1"/>
  <c r="Y33" i="1"/>
  <c r="Y31" i="1"/>
  <c r="AH6" i="1" l="1"/>
  <c r="AJ6" i="1"/>
  <c r="AN8" i="1"/>
  <c r="AN6" i="1"/>
  <c r="AL7" i="1"/>
  <c r="AN7" i="1"/>
  <c r="AH5" i="1"/>
  <c r="AN5" i="1"/>
  <c r="AL5" i="1"/>
  <c r="AN4" i="1"/>
  <c r="AL4" i="1"/>
  <c r="C43" i="1"/>
  <c r="AH4" i="1"/>
  <c r="C41" i="1"/>
  <c r="C42" i="1"/>
</calcChain>
</file>

<file path=xl/sharedStrings.xml><?xml version="1.0" encoding="utf-8"?>
<sst xmlns="http://schemas.openxmlformats.org/spreadsheetml/2006/main" count="84" uniqueCount="70">
  <si>
    <t>1 задание.НОД и НОК чисел</t>
  </si>
  <si>
    <t>общий балл</t>
  </si>
  <si>
    <t>2 задание. Сократить дроби</t>
  </si>
  <si>
    <t>3 задание. Сравнить дроби</t>
  </si>
  <si>
    <t>4 задание. Выполнить действия</t>
  </si>
  <si>
    <t>5 задание. Задача</t>
  </si>
  <si>
    <t>всего</t>
  </si>
  <si>
    <t>разложение на множители</t>
  </si>
  <si>
    <t>НОД</t>
  </si>
  <si>
    <t>НОК</t>
  </si>
  <si>
    <t>оформление задания</t>
  </si>
  <si>
    <t>а. сократить</t>
  </si>
  <si>
    <t>б. сократить и решить</t>
  </si>
  <si>
    <t>в. Вынести за скобки, сократь и решить</t>
  </si>
  <si>
    <t>оформление</t>
  </si>
  <si>
    <t>а. приведение к НОЗ и сравнить</t>
  </si>
  <si>
    <t>б. перевести дробь, найти НОЗ и сократить</t>
  </si>
  <si>
    <t>а. привести к НОЗ и сложить</t>
  </si>
  <si>
    <t>б. привести к НОЗ и вычесть</t>
  </si>
  <si>
    <t>в. Найти НОЗ и выполнить действия</t>
  </si>
  <si>
    <t>действия</t>
  </si>
  <si>
    <t>баллы</t>
  </si>
  <si>
    <t>% кач</t>
  </si>
  <si>
    <t>Афанасьев Михаил</t>
  </si>
  <si>
    <t>Багирова Гюнел</t>
  </si>
  <si>
    <t>Балыков Данила</t>
  </si>
  <si>
    <t>Быков Максим</t>
  </si>
  <si>
    <t>Горовой Александр</t>
  </si>
  <si>
    <t>Дзгоев Артур</t>
  </si>
  <si>
    <t>Казакова Екатерина</t>
  </si>
  <si>
    <t>Конищев Николай</t>
  </si>
  <si>
    <t>Копылов Роман</t>
  </si>
  <si>
    <t>Лаурушонис Александр</t>
  </si>
  <si>
    <t>Лосев Сергей</t>
  </si>
  <si>
    <t>Лукьяненко Екатерина</t>
  </si>
  <si>
    <t>Малькова Снежана</t>
  </si>
  <si>
    <t>Мамедов Руслан</t>
  </si>
  <si>
    <t>Морозова Анастасия</t>
  </si>
  <si>
    <t>Мосоровский Станислав</t>
  </si>
  <si>
    <t>Мусаева Айсун</t>
  </si>
  <si>
    <t>Набока Дмитрий</t>
  </si>
  <si>
    <t>Николаев Андрей</t>
  </si>
  <si>
    <t>Пайков Андрей</t>
  </si>
  <si>
    <t>Рудикова Анастасия</t>
  </si>
  <si>
    <t>Северина Елизавета</t>
  </si>
  <si>
    <t>Сидельников Олег</t>
  </si>
  <si>
    <t>Сидорович Карина</t>
  </si>
  <si>
    <t>Тенникова Елизавета</t>
  </si>
  <si>
    <t>Цынько Никита</t>
  </si>
  <si>
    <t>не приступали</t>
  </si>
  <si>
    <t>рейтинг</t>
  </si>
  <si>
    <t>макс. балл</t>
  </si>
  <si>
    <t>от 0% до 29,99%</t>
  </si>
  <si>
    <t>от 30% до 59,99%</t>
  </si>
  <si>
    <t>от 60% до 79,99%</t>
  </si>
  <si>
    <t>от 80% до 100%</t>
  </si>
  <si>
    <t xml:space="preserve">% качества </t>
  </si>
  <si>
    <t>% успеваемости</t>
  </si>
  <si>
    <t>% СОУ</t>
  </si>
  <si>
    <t>№ задания</t>
  </si>
  <si>
    <t>баллы за задание</t>
  </si>
  <si>
    <t>количество участников</t>
  </si>
  <si>
    <t>выполнено верно</t>
  </si>
  <si>
    <t>кол-во</t>
  </si>
  <si>
    <t>%</t>
  </si>
  <si>
    <t>выполнено частично</t>
  </si>
  <si>
    <t>не справились с заданием</t>
  </si>
  <si>
    <t>не приступили к заданию</t>
  </si>
  <si>
    <t>выполнено полностью</t>
  </si>
  <si>
    <t>выполнили неверно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</si>
</sst>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3" fillId="0" borderId="1" xfId="0" applyFont="1" applyFill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textRotation="90" wrapText="1"/>
      <protection hidden="1"/>
    </xf>
    <xf numFmtId="0" fontId="3" fillId="2" borderId="4" xfId="0" applyFont="1" applyFill="1" applyBorder="1" applyAlignment="1" applyProtection="1">
      <alignment textRotation="90" wrapText="1"/>
      <protection hidden="1"/>
    </xf>
    <xf numFmtId="0" fontId="2" fillId="0" borderId="1" xfId="0" applyFont="1" applyFill="1" applyBorder="1" applyAlignment="1" applyProtection="1">
      <alignment horizontal="center" textRotation="90" wrapText="1"/>
      <protection hidden="1"/>
    </xf>
    <xf numFmtId="0" fontId="3" fillId="2" borderId="1" xfId="0" applyFont="1" applyFill="1" applyBorder="1" applyAlignment="1" applyProtection="1">
      <alignment textRotation="90" wrapText="1"/>
      <protection hidden="1"/>
    </xf>
    <xf numFmtId="0" fontId="3" fillId="0" borderId="1" xfId="0" applyFont="1" applyBorder="1" applyAlignment="1" applyProtection="1">
      <alignment textRotation="90"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2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5" borderId="1" xfId="0" applyFont="1" applyFill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center" wrapText="1"/>
      <protection hidden="1"/>
    </xf>
    <xf numFmtId="2" fontId="3" fillId="0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3"/>
  <sheetViews>
    <sheetView tabSelected="1" topLeftCell="B1" zoomScale="80" zoomScaleNormal="80" workbookViewId="0">
      <selection activeCell="G5" sqref="G5"/>
    </sheetView>
  </sheetViews>
  <sheetFormatPr defaultRowHeight="15" x14ac:dyDescent="0.25"/>
  <cols>
    <col min="1" max="1" width="4.28515625" style="3" customWidth="1"/>
    <col min="2" max="2" width="26.7109375" style="3" customWidth="1"/>
    <col min="3" max="3" width="6.140625" style="3" bestFit="1" customWidth="1"/>
    <col min="4" max="9" width="3.7109375" style="3" bestFit="1" customWidth="1"/>
    <col min="10" max="10" width="6.5703125" style="3" bestFit="1" customWidth="1"/>
    <col min="11" max="11" width="3.7109375" style="3" bestFit="1" customWidth="1"/>
    <col min="12" max="12" width="4.140625" style="3" customWidth="1"/>
    <col min="13" max="14" width="6.5703125" style="3" bestFit="1" customWidth="1"/>
    <col min="15" max="15" width="3.7109375" style="3" bestFit="1" customWidth="1"/>
    <col min="16" max="16" width="4.28515625" style="3" customWidth="1"/>
    <col min="17" max="19" width="6.5703125" style="3" bestFit="1" customWidth="1"/>
    <col min="20" max="20" width="3.7109375" style="3" bestFit="1" customWidth="1"/>
    <col min="21" max="21" width="5.140625" style="3" customWidth="1"/>
    <col min="22" max="23" width="3.7109375" style="3" bestFit="1" customWidth="1"/>
    <col min="24" max="24" width="5.5703125" style="3" customWidth="1"/>
    <col min="25" max="25" width="4.5703125" style="3" customWidth="1"/>
    <col min="26" max="26" width="7.42578125" style="3" customWidth="1"/>
    <col min="27" max="27" width="8.42578125" style="3" customWidth="1"/>
    <col min="28" max="28" width="7.7109375" style="3" customWidth="1"/>
    <col min="29" max="31" width="9.140625" style="3"/>
    <col min="32" max="32" width="12.85546875" style="3" customWidth="1"/>
    <col min="33" max="33" width="7.28515625" style="3" bestFit="1" customWidth="1"/>
    <col min="34" max="34" width="8.7109375" style="3" bestFit="1" customWidth="1"/>
    <col min="35" max="35" width="7.28515625" style="3" bestFit="1" customWidth="1"/>
    <col min="36" max="36" width="7" style="3" customWidth="1"/>
    <col min="37" max="16384" width="9.140625" style="3"/>
  </cols>
  <sheetData>
    <row r="1" spans="1:41" ht="41.25" customHeight="1" x14ac:dyDescent="0.25">
      <c r="A1" s="1"/>
      <c r="B1" s="2"/>
      <c r="C1" s="41" t="s">
        <v>0</v>
      </c>
      <c r="D1" s="41"/>
      <c r="E1" s="41"/>
      <c r="F1" s="41"/>
      <c r="H1" s="41" t="s">
        <v>2</v>
      </c>
      <c r="I1" s="41"/>
      <c r="J1" s="41"/>
      <c r="K1" s="41"/>
      <c r="M1" s="41" t="s">
        <v>3</v>
      </c>
      <c r="N1" s="41"/>
      <c r="O1" s="41"/>
      <c r="Q1" s="41" t="s">
        <v>4</v>
      </c>
      <c r="R1" s="41"/>
      <c r="S1" s="41"/>
      <c r="T1" s="41"/>
      <c r="V1" s="41" t="s">
        <v>5</v>
      </c>
      <c r="W1" s="41"/>
      <c r="X1" s="1"/>
      <c r="Y1" s="1"/>
      <c r="Z1" s="4"/>
      <c r="AA1" s="4"/>
      <c r="AB1" s="4"/>
    </row>
    <row r="2" spans="1:41" ht="141.75" customHeight="1" x14ac:dyDescent="0.25">
      <c r="A2" s="2"/>
      <c r="B2" s="2"/>
      <c r="C2" s="5" t="s">
        <v>7</v>
      </c>
      <c r="D2" s="5" t="s">
        <v>8</v>
      </c>
      <c r="E2" s="5" t="s">
        <v>9</v>
      </c>
      <c r="F2" s="5" t="s">
        <v>10</v>
      </c>
      <c r="G2" s="6" t="s">
        <v>1</v>
      </c>
      <c r="H2" s="5" t="s">
        <v>11</v>
      </c>
      <c r="I2" s="5" t="s">
        <v>12</v>
      </c>
      <c r="J2" s="5" t="s">
        <v>13</v>
      </c>
      <c r="K2" s="5" t="s">
        <v>14</v>
      </c>
      <c r="L2" s="6" t="s">
        <v>1</v>
      </c>
      <c r="M2" s="5" t="s">
        <v>15</v>
      </c>
      <c r="N2" s="5" t="s">
        <v>16</v>
      </c>
      <c r="O2" s="5" t="s">
        <v>10</v>
      </c>
      <c r="P2" s="6" t="s">
        <v>1</v>
      </c>
      <c r="Q2" s="5" t="s">
        <v>17</v>
      </c>
      <c r="R2" s="5" t="s">
        <v>18</v>
      </c>
      <c r="S2" s="5" t="s">
        <v>19</v>
      </c>
      <c r="T2" s="5" t="s">
        <v>14</v>
      </c>
      <c r="U2" s="6" t="s">
        <v>1</v>
      </c>
      <c r="V2" s="7" t="s">
        <v>20</v>
      </c>
      <c r="W2" s="5" t="s">
        <v>14</v>
      </c>
      <c r="X2" s="8" t="s">
        <v>1</v>
      </c>
      <c r="Y2" s="9" t="s">
        <v>6</v>
      </c>
      <c r="Z2" s="10"/>
      <c r="AA2" s="10"/>
      <c r="AB2" s="10"/>
      <c r="AD2" s="36"/>
      <c r="AE2" s="36"/>
      <c r="AF2" s="36"/>
      <c r="AG2" s="44" t="s">
        <v>62</v>
      </c>
      <c r="AH2" s="44"/>
      <c r="AI2" s="44" t="s">
        <v>65</v>
      </c>
      <c r="AJ2" s="44"/>
      <c r="AK2" s="42" t="s">
        <v>66</v>
      </c>
      <c r="AL2" s="43"/>
      <c r="AM2" s="42" t="s">
        <v>67</v>
      </c>
      <c r="AN2" s="43"/>
      <c r="AO2" s="35"/>
    </row>
    <row r="3" spans="1:41" s="17" customFormat="1" ht="30" x14ac:dyDescent="0.25">
      <c r="A3" s="11"/>
      <c r="B3" s="11" t="s">
        <v>51</v>
      </c>
      <c r="C3" s="12">
        <v>2</v>
      </c>
      <c r="D3" s="12">
        <v>1</v>
      </c>
      <c r="E3" s="12">
        <v>1</v>
      </c>
      <c r="F3" s="12">
        <v>1</v>
      </c>
      <c r="G3" s="13">
        <v>5</v>
      </c>
      <c r="H3" s="12">
        <v>4</v>
      </c>
      <c r="I3" s="12">
        <v>2</v>
      </c>
      <c r="J3" s="12">
        <v>3</v>
      </c>
      <c r="K3" s="12">
        <v>3</v>
      </c>
      <c r="L3" s="13">
        <v>12</v>
      </c>
      <c r="M3" s="12">
        <v>2</v>
      </c>
      <c r="N3" s="12">
        <v>3</v>
      </c>
      <c r="O3" s="12">
        <v>1</v>
      </c>
      <c r="P3" s="13">
        <v>6</v>
      </c>
      <c r="Q3" s="12">
        <v>2</v>
      </c>
      <c r="R3" s="12">
        <v>2</v>
      </c>
      <c r="S3" s="12">
        <v>2</v>
      </c>
      <c r="T3" s="12">
        <v>3</v>
      </c>
      <c r="U3" s="13">
        <v>9</v>
      </c>
      <c r="V3" s="12">
        <v>2</v>
      </c>
      <c r="W3" s="12">
        <v>1</v>
      </c>
      <c r="X3" s="13">
        <v>3</v>
      </c>
      <c r="Y3" s="13">
        <v>35</v>
      </c>
      <c r="Z3" s="14" t="s">
        <v>22</v>
      </c>
      <c r="AA3" s="15" t="s">
        <v>50</v>
      </c>
      <c r="AB3" s="16" t="s">
        <v>21</v>
      </c>
      <c r="AD3" s="37" t="s">
        <v>59</v>
      </c>
      <c r="AE3" s="37" t="s">
        <v>60</v>
      </c>
      <c r="AF3" s="37" t="s">
        <v>61</v>
      </c>
      <c r="AG3" s="37" t="s">
        <v>63</v>
      </c>
      <c r="AH3" s="37" t="s">
        <v>64</v>
      </c>
      <c r="AI3" s="37" t="s">
        <v>63</v>
      </c>
      <c r="AJ3" s="37" t="s">
        <v>64</v>
      </c>
      <c r="AK3" s="37" t="s">
        <v>63</v>
      </c>
      <c r="AL3" s="37" t="s">
        <v>64</v>
      </c>
      <c r="AM3" s="37" t="s">
        <v>63</v>
      </c>
      <c r="AN3" s="37" t="s">
        <v>64</v>
      </c>
      <c r="AO3" s="34"/>
    </row>
    <row r="4" spans="1:41" x14ac:dyDescent="0.25">
      <c r="A4" s="18">
        <v>1</v>
      </c>
      <c r="B4" s="19" t="s">
        <v>23</v>
      </c>
      <c r="C4" s="18"/>
      <c r="D4" s="18"/>
      <c r="E4" s="18"/>
      <c r="F4" s="18"/>
      <c r="G4" s="20" t="str">
        <f>IF(COUNT(C4:F4),SUM(C4:F4),"")</f>
        <v/>
      </c>
      <c r="H4" s="18"/>
      <c r="I4" s="18"/>
      <c r="J4" s="18"/>
      <c r="K4" s="18"/>
      <c r="L4" s="20" t="str">
        <f>IF(SUM(H4:K4),SUM(H4:K4),"")</f>
        <v/>
      </c>
      <c r="M4" s="18"/>
      <c r="N4" s="18"/>
      <c r="O4" s="18"/>
      <c r="P4" s="20">
        <f>SUM(M4:O4)</f>
        <v>0</v>
      </c>
      <c r="Q4" s="18"/>
      <c r="R4" s="18"/>
      <c r="S4" s="18"/>
      <c r="T4" s="18"/>
      <c r="U4" s="20">
        <f>SUM(Q4:T4)</f>
        <v>0</v>
      </c>
      <c r="V4" s="21"/>
      <c r="W4" s="18"/>
      <c r="X4" s="20">
        <f>SUM(V4:W4)</f>
        <v>0</v>
      </c>
      <c r="Y4" s="18">
        <f>SUM(G4,L4,P4,U4,X4)</f>
        <v>0</v>
      </c>
      <c r="Z4" s="22">
        <f>Y4/$Y$3*100</f>
        <v>0</v>
      </c>
      <c r="AA4" s="23">
        <f>RANK(Z4,$Z$4:$Z$29)</f>
        <v>3</v>
      </c>
      <c r="AB4" s="24">
        <f>(IF(Z4&gt;=90,10,IF(Z4&gt;=80,9,IF(Z4&gt;=70,8,IF(Z4&gt;=60,7,IF(Z4&gt;=50,6,IF(Z4&gt;=40,5,IF(Z4&gt;=30,4,IF(Z4&gt;=20,3,IF(Z4&gt;=10,2,IF(Z4&gt;=1,1,0)))))))))))</f>
        <v>0</v>
      </c>
      <c r="AD4" s="38">
        <v>1</v>
      </c>
      <c r="AE4" s="38">
        <f>G3</f>
        <v>5</v>
      </c>
      <c r="AF4" s="38">
        <f>SUM(G30:G33)</f>
        <v>26</v>
      </c>
      <c r="AG4" s="38">
        <f>G33</f>
        <v>1</v>
      </c>
      <c r="AH4" s="39">
        <f>(AG4/AF4)*100</f>
        <v>3.8461538461538463</v>
      </c>
      <c r="AI4" s="38">
        <f>G32</f>
        <v>1</v>
      </c>
      <c r="AJ4" s="39">
        <f>(AI4/AF4)*100</f>
        <v>3.8461538461538463</v>
      </c>
      <c r="AK4" s="38">
        <f>G31</f>
        <v>0</v>
      </c>
      <c r="AL4" s="39">
        <f>(AK4/AF4)*100</f>
        <v>0</v>
      </c>
      <c r="AM4" s="38">
        <f>G30</f>
        <v>24</v>
      </c>
      <c r="AN4" s="39">
        <f>(AM4/AF4)*100</f>
        <v>92.307692307692307</v>
      </c>
    </row>
    <row r="5" spans="1:41" x14ac:dyDescent="0.25">
      <c r="A5" s="18">
        <v>2</v>
      </c>
      <c r="B5" s="19" t="s">
        <v>24</v>
      </c>
      <c r="C5" s="18">
        <v>2</v>
      </c>
      <c r="D5" s="18">
        <v>1</v>
      </c>
      <c r="E5" s="18">
        <v>1</v>
      </c>
      <c r="F5" s="18">
        <v>1</v>
      </c>
      <c r="G5" s="20">
        <f t="shared" ref="G5:G29" si="0">IF(COUNT(C5:F5),SUM(C5:F5),"")</f>
        <v>5</v>
      </c>
      <c r="H5" s="18"/>
      <c r="I5" s="18"/>
      <c r="J5" s="18"/>
      <c r="K5" s="18"/>
      <c r="L5" s="20">
        <f t="shared" ref="L5:L29" si="1">SUM(H5:K5)</f>
        <v>0</v>
      </c>
      <c r="M5" s="18"/>
      <c r="N5" s="18"/>
      <c r="O5" s="18"/>
      <c r="P5" s="20">
        <f t="shared" ref="P5:P29" si="2">SUM(M5:O5)</f>
        <v>0</v>
      </c>
      <c r="Q5" s="18"/>
      <c r="R5" s="18"/>
      <c r="S5" s="18"/>
      <c r="T5" s="18"/>
      <c r="U5" s="20">
        <f t="shared" ref="U5:U29" si="3">SUM(Q5:T5)</f>
        <v>0</v>
      </c>
      <c r="V5" s="21"/>
      <c r="W5" s="18"/>
      <c r="X5" s="20">
        <f t="shared" ref="X5:X29" si="4">SUM(V5:W5)</f>
        <v>0</v>
      </c>
      <c r="Y5" s="18">
        <f t="shared" ref="Y5:Y29" si="5">SUM(G5,L5,P5,U5,X5)</f>
        <v>5</v>
      </c>
      <c r="Z5" s="22">
        <f t="shared" ref="Z5:Z29" si="6">Y5/$Y$3*100</f>
        <v>14.285714285714285</v>
      </c>
      <c r="AA5" s="23">
        <f t="shared" ref="AA5:AA29" si="7">RANK(Z5,$Z$4:$Z$29)</f>
        <v>1</v>
      </c>
      <c r="AB5" s="24">
        <f t="shared" ref="AB5:AB29" si="8">(IF(Z5&gt;=90,10,IF(Z5&gt;=80,9,IF(Z5&gt;=70,8,IF(Z5&gt;=60,7,IF(Z5&gt;=50,6,IF(Z5&gt;=40,5,IF(Z5&gt;=30,4,IF(Z5&gt;=20,3,IF(Z5&gt;=10,2,IF(Z5&gt;=1,1,0)))))))))))</f>
        <v>2</v>
      </c>
      <c r="AD5" s="38">
        <v>2</v>
      </c>
      <c r="AE5" s="38">
        <f>L3</f>
        <v>12</v>
      </c>
      <c r="AF5" s="38">
        <f>SUM(L30:L33)</f>
        <v>26</v>
      </c>
      <c r="AG5" s="38">
        <f>L33</f>
        <v>0</v>
      </c>
      <c r="AH5" s="39">
        <f t="shared" ref="AH5:AH7" si="9">(AG5/AF5)*100</f>
        <v>0</v>
      </c>
      <c r="AI5" s="38">
        <f>L32</f>
        <v>1</v>
      </c>
      <c r="AJ5" s="39">
        <f t="shared" ref="AJ5:AJ8" si="10">(AI5/AF5)*100</f>
        <v>3.8461538461538463</v>
      </c>
      <c r="AK5" s="38">
        <f>L31</f>
        <v>24</v>
      </c>
      <c r="AL5" s="39">
        <f t="shared" ref="AL5:AL8" si="11">(AK5/AF5)*100</f>
        <v>92.307692307692307</v>
      </c>
      <c r="AM5" s="38">
        <f>L30</f>
        <v>1</v>
      </c>
      <c r="AN5" s="39">
        <f t="shared" ref="AN5:AN8" si="12">(AM5/AF5)*100</f>
        <v>3.8461538461538463</v>
      </c>
    </row>
    <row r="6" spans="1:41" x14ac:dyDescent="0.25">
      <c r="A6" s="18">
        <v>3</v>
      </c>
      <c r="B6" s="19" t="s">
        <v>25</v>
      </c>
      <c r="C6" s="18"/>
      <c r="D6" s="18"/>
      <c r="E6" s="18"/>
      <c r="F6" s="18"/>
      <c r="G6" s="20" t="str">
        <f t="shared" si="0"/>
        <v/>
      </c>
      <c r="H6" s="18"/>
      <c r="I6" s="18"/>
      <c r="J6" s="18"/>
      <c r="K6" s="18"/>
      <c r="L6" s="20">
        <f t="shared" si="1"/>
        <v>0</v>
      </c>
      <c r="M6" s="18"/>
      <c r="N6" s="18"/>
      <c r="O6" s="18"/>
      <c r="P6" s="20">
        <f t="shared" si="2"/>
        <v>0</v>
      </c>
      <c r="Q6" s="18"/>
      <c r="R6" s="18"/>
      <c r="S6" s="18"/>
      <c r="T6" s="18"/>
      <c r="U6" s="20">
        <f t="shared" si="3"/>
        <v>0</v>
      </c>
      <c r="V6" s="21"/>
      <c r="W6" s="18"/>
      <c r="X6" s="20">
        <f t="shared" si="4"/>
        <v>0</v>
      </c>
      <c r="Y6" s="18">
        <f t="shared" si="5"/>
        <v>0</v>
      </c>
      <c r="Z6" s="22">
        <f t="shared" si="6"/>
        <v>0</v>
      </c>
      <c r="AA6" s="23">
        <f t="shared" si="7"/>
        <v>3</v>
      </c>
      <c r="AB6" s="24">
        <f t="shared" si="8"/>
        <v>0</v>
      </c>
      <c r="AD6" s="38">
        <v>3</v>
      </c>
      <c r="AE6" s="38">
        <f>P3</f>
        <v>6</v>
      </c>
      <c r="AF6" s="38">
        <f>SUM(P30:P33)</f>
        <v>26</v>
      </c>
      <c r="AG6" s="38">
        <f>P33</f>
        <v>0</v>
      </c>
      <c r="AH6" s="39">
        <f t="shared" si="9"/>
        <v>0</v>
      </c>
      <c r="AI6" s="38">
        <f>P32</f>
        <v>0</v>
      </c>
      <c r="AJ6" s="39">
        <f t="shared" si="10"/>
        <v>0</v>
      </c>
      <c r="AK6" s="38">
        <f>P31</f>
        <v>26</v>
      </c>
      <c r="AL6" s="39">
        <f t="shared" si="11"/>
        <v>100</v>
      </c>
      <c r="AM6" s="38">
        <f>P30</f>
        <v>0</v>
      </c>
      <c r="AN6" s="39">
        <f t="shared" si="12"/>
        <v>0</v>
      </c>
    </row>
    <row r="7" spans="1:41" x14ac:dyDescent="0.25">
      <c r="A7" s="18">
        <v>4</v>
      </c>
      <c r="B7" s="19" t="s">
        <v>26</v>
      </c>
      <c r="C7" s="18"/>
      <c r="D7" s="18"/>
      <c r="E7" s="18"/>
      <c r="F7" s="18"/>
      <c r="G7" s="20" t="str">
        <f t="shared" si="0"/>
        <v/>
      </c>
      <c r="H7" s="18"/>
      <c r="I7" s="18"/>
      <c r="J7" s="18"/>
      <c r="K7" s="18"/>
      <c r="L7" s="20">
        <f t="shared" si="1"/>
        <v>0</v>
      </c>
      <c r="M7" s="18"/>
      <c r="N7" s="18"/>
      <c r="O7" s="18"/>
      <c r="P7" s="20">
        <f t="shared" si="2"/>
        <v>0</v>
      </c>
      <c r="Q7" s="18"/>
      <c r="R7" s="18"/>
      <c r="S7" s="18"/>
      <c r="T7" s="18"/>
      <c r="U7" s="20">
        <f t="shared" si="3"/>
        <v>0</v>
      </c>
      <c r="V7" s="21"/>
      <c r="W7" s="18"/>
      <c r="X7" s="20">
        <f t="shared" si="4"/>
        <v>0</v>
      </c>
      <c r="Y7" s="18">
        <f t="shared" si="5"/>
        <v>0</v>
      </c>
      <c r="Z7" s="22">
        <f t="shared" si="6"/>
        <v>0</v>
      </c>
      <c r="AA7" s="23">
        <f t="shared" si="7"/>
        <v>3</v>
      </c>
      <c r="AB7" s="24">
        <f t="shared" si="8"/>
        <v>0</v>
      </c>
      <c r="AD7" s="38">
        <v>4</v>
      </c>
      <c r="AE7" s="38">
        <f>U3</f>
        <v>9</v>
      </c>
      <c r="AF7" s="38">
        <f>SUM(U30:U33)</f>
        <v>26</v>
      </c>
      <c r="AG7" s="38">
        <f>U33</f>
        <v>0</v>
      </c>
      <c r="AH7" s="39">
        <f t="shared" si="9"/>
        <v>0</v>
      </c>
      <c r="AI7" s="38">
        <f>U32</f>
        <v>0</v>
      </c>
      <c r="AJ7" s="39">
        <f t="shared" si="10"/>
        <v>0</v>
      </c>
      <c r="AK7" s="38">
        <f>U31</f>
        <v>26</v>
      </c>
      <c r="AL7" s="39">
        <f t="shared" si="11"/>
        <v>100</v>
      </c>
      <c r="AM7" s="38">
        <f>U30</f>
        <v>0</v>
      </c>
      <c r="AN7" s="39">
        <f t="shared" si="12"/>
        <v>0</v>
      </c>
    </row>
    <row r="8" spans="1:41" x14ac:dyDescent="0.25">
      <c r="A8" s="18">
        <v>5</v>
      </c>
      <c r="B8" s="19" t="s">
        <v>27</v>
      </c>
      <c r="C8" s="18"/>
      <c r="D8" s="18"/>
      <c r="E8" s="18"/>
      <c r="F8" s="18"/>
      <c r="G8" s="20" t="str">
        <f t="shared" si="0"/>
        <v/>
      </c>
      <c r="H8" s="18"/>
      <c r="I8" s="18"/>
      <c r="J8" s="18"/>
      <c r="K8" s="18"/>
      <c r="L8" s="20">
        <f t="shared" si="1"/>
        <v>0</v>
      </c>
      <c r="M8" s="18"/>
      <c r="N8" s="18"/>
      <c r="O8" s="18"/>
      <c r="P8" s="20">
        <f t="shared" si="2"/>
        <v>0</v>
      </c>
      <c r="Q8" s="18"/>
      <c r="R8" s="18"/>
      <c r="S8" s="18"/>
      <c r="T8" s="18"/>
      <c r="U8" s="20">
        <f t="shared" si="3"/>
        <v>0</v>
      </c>
      <c r="V8" s="21"/>
      <c r="W8" s="18"/>
      <c r="X8" s="20">
        <f t="shared" si="4"/>
        <v>0</v>
      </c>
      <c r="Y8" s="18">
        <f t="shared" si="5"/>
        <v>0</v>
      </c>
      <c r="Z8" s="22">
        <f t="shared" si="6"/>
        <v>0</v>
      </c>
      <c r="AA8" s="23">
        <f t="shared" si="7"/>
        <v>3</v>
      </c>
      <c r="AB8" s="24">
        <f t="shared" si="8"/>
        <v>0</v>
      </c>
      <c r="AD8" s="38">
        <v>5</v>
      </c>
      <c r="AE8" s="38">
        <f>X3</f>
        <v>3</v>
      </c>
      <c r="AF8" s="38">
        <f>SUM(X30:X33)</f>
        <v>26</v>
      </c>
      <c r="AG8" s="38">
        <f>X33</f>
        <v>0</v>
      </c>
      <c r="AH8" s="39">
        <f>(AG8/AF8)*100</f>
        <v>0</v>
      </c>
      <c r="AI8" s="38">
        <f>X32</f>
        <v>0</v>
      </c>
      <c r="AJ8" s="39">
        <f t="shared" si="10"/>
        <v>0</v>
      </c>
      <c r="AK8" s="38">
        <f>X31</f>
        <v>26</v>
      </c>
      <c r="AL8" s="39">
        <f t="shared" si="11"/>
        <v>100</v>
      </c>
      <c r="AM8" s="38">
        <f>X30</f>
        <v>0</v>
      </c>
      <c r="AN8" s="39">
        <f t="shared" si="12"/>
        <v>0</v>
      </c>
    </row>
    <row r="9" spans="1:41" x14ac:dyDescent="0.25">
      <c r="A9" s="18">
        <v>6</v>
      </c>
      <c r="B9" s="19" t="s">
        <v>28</v>
      </c>
      <c r="C9" s="18"/>
      <c r="D9" s="18"/>
      <c r="E9" s="18"/>
      <c r="F9" s="18"/>
      <c r="G9" s="20" t="str">
        <f t="shared" si="0"/>
        <v/>
      </c>
      <c r="H9" s="18"/>
      <c r="I9" s="18"/>
      <c r="J9" s="18"/>
      <c r="K9" s="18"/>
      <c r="L9" s="20">
        <f t="shared" si="1"/>
        <v>0</v>
      </c>
      <c r="M9" s="18"/>
      <c r="N9" s="18"/>
      <c r="O9" s="18"/>
      <c r="P9" s="20">
        <f t="shared" si="2"/>
        <v>0</v>
      </c>
      <c r="Q9" s="18"/>
      <c r="R9" s="18"/>
      <c r="S9" s="18"/>
      <c r="T9" s="18"/>
      <c r="U9" s="20">
        <f t="shared" si="3"/>
        <v>0</v>
      </c>
      <c r="V9" s="21"/>
      <c r="W9" s="18"/>
      <c r="X9" s="20">
        <f t="shared" si="4"/>
        <v>0</v>
      </c>
      <c r="Y9" s="18">
        <f t="shared" si="5"/>
        <v>0</v>
      </c>
      <c r="Z9" s="22">
        <f t="shared" si="6"/>
        <v>0</v>
      </c>
      <c r="AA9" s="23">
        <f t="shared" si="7"/>
        <v>3</v>
      </c>
      <c r="AB9" s="24">
        <f t="shared" si="8"/>
        <v>0</v>
      </c>
    </row>
    <row r="10" spans="1:41" x14ac:dyDescent="0.25">
      <c r="A10" s="18">
        <v>7</v>
      </c>
      <c r="B10" s="19" t="s">
        <v>29</v>
      </c>
      <c r="C10" s="18"/>
      <c r="D10" s="18"/>
      <c r="E10" s="18"/>
      <c r="F10" s="18"/>
      <c r="G10" s="20" t="str">
        <f t="shared" si="0"/>
        <v/>
      </c>
      <c r="H10" s="18"/>
      <c r="I10" s="18"/>
      <c r="J10" s="18"/>
      <c r="K10" s="18"/>
      <c r="L10" s="20">
        <f t="shared" si="1"/>
        <v>0</v>
      </c>
      <c r="M10" s="18"/>
      <c r="N10" s="18"/>
      <c r="O10" s="18"/>
      <c r="P10" s="20">
        <f t="shared" si="2"/>
        <v>0</v>
      </c>
      <c r="Q10" s="18"/>
      <c r="R10" s="18"/>
      <c r="S10" s="18"/>
      <c r="T10" s="18"/>
      <c r="U10" s="20">
        <f t="shared" si="3"/>
        <v>0</v>
      </c>
      <c r="V10" s="21"/>
      <c r="W10" s="18"/>
      <c r="X10" s="20">
        <f t="shared" si="4"/>
        <v>0</v>
      </c>
      <c r="Y10" s="18">
        <f t="shared" si="5"/>
        <v>0</v>
      </c>
      <c r="Z10" s="22">
        <f t="shared" si="6"/>
        <v>0</v>
      </c>
      <c r="AA10" s="23">
        <f t="shared" si="7"/>
        <v>3</v>
      </c>
      <c r="AB10" s="24">
        <f t="shared" si="8"/>
        <v>0</v>
      </c>
    </row>
    <row r="11" spans="1:41" x14ac:dyDescent="0.25">
      <c r="A11" s="18">
        <v>8</v>
      </c>
      <c r="B11" s="19" t="s">
        <v>30</v>
      </c>
      <c r="C11" s="18"/>
      <c r="D11" s="18"/>
      <c r="E11" s="18"/>
      <c r="F11" s="18"/>
      <c r="G11" s="20" t="str">
        <f t="shared" si="0"/>
        <v/>
      </c>
      <c r="H11" s="18"/>
      <c r="I11" s="18"/>
      <c r="J11" s="18"/>
      <c r="K11" s="18"/>
      <c r="L11" s="20">
        <f t="shared" si="1"/>
        <v>0</v>
      </c>
      <c r="M11" s="18"/>
      <c r="N11" s="18"/>
      <c r="O11" s="18"/>
      <c r="P11" s="20">
        <f t="shared" si="2"/>
        <v>0</v>
      </c>
      <c r="Q11" s="18"/>
      <c r="R11" s="18"/>
      <c r="S11" s="18"/>
      <c r="T11" s="18"/>
      <c r="U11" s="20">
        <f t="shared" si="3"/>
        <v>0</v>
      </c>
      <c r="V11" s="21"/>
      <c r="W11" s="18"/>
      <c r="X11" s="20">
        <f t="shared" si="4"/>
        <v>0</v>
      </c>
      <c r="Y11" s="18">
        <f t="shared" si="5"/>
        <v>0</v>
      </c>
      <c r="Z11" s="22">
        <f t="shared" si="6"/>
        <v>0</v>
      </c>
      <c r="AA11" s="23">
        <f t="shared" si="7"/>
        <v>3</v>
      </c>
      <c r="AB11" s="24">
        <f t="shared" si="8"/>
        <v>0</v>
      </c>
    </row>
    <row r="12" spans="1:41" x14ac:dyDescent="0.25">
      <c r="A12" s="18">
        <v>9</v>
      </c>
      <c r="B12" s="19" t="s">
        <v>31</v>
      </c>
      <c r="C12" s="18"/>
      <c r="D12" s="18"/>
      <c r="E12" s="18"/>
      <c r="F12" s="18"/>
      <c r="G12" s="20" t="str">
        <f t="shared" si="0"/>
        <v/>
      </c>
      <c r="H12" s="18"/>
      <c r="I12" s="18"/>
      <c r="J12" s="18"/>
      <c r="K12" s="18"/>
      <c r="L12" s="20">
        <f t="shared" si="1"/>
        <v>0</v>
      </c>
      <c r="M12" s="18"/>
      <c r="N12" s="18"/>
      <c r="O12" s="18"/>
      <c r="P12" s="20">
        <f t="shared" si="2"/>
        <v>0</v>
      </c>
      <c r="Q12" s="18"/>
      <c r="R12" s="18"/>
      <c r="S12" s="18"/>
      <c r="T12" s="18"/>
      <c r="U12" s="20">
        <f t="shared" si="3"/>
        <v>0</v>
      </c>
      <c r="V12" s="21"/>
      <c r="W12" s="18"/>
      <c r="X12" s="20">
        <f t="shared" si="4"/>
        <v>0</v>
      </c>
      <c r="Y12" s="18">
        <f t="shared" si="5"/>
        <v>0</v>
      </c>
      <c r="Z12" s="22">
        <f t="shared" si="6"/>
        <v>0</v>
      </c>
      <c r="AA12" s="23">
        <f t="shared" si="7"/>
        <v>3</v>
      </c>
      <c r="AB12" s="24">
        <f t="shared" si="8"/>
        <v>0</v>
      </c>
    </row>
    <row r="13" spans="1:41" x14ac:dyDescent="0.25">
      <c r="A13" s="18">
        <v>10</v>
      </c>
      <c r="B13" s="19" t="s">
        <v>32</v>
      </c>
      <c r="C13" s="18"/>
      <c r="D13" s="18"/>
      <c r="E13" s="18"/>
      <c r="F13" s="18"/>
      <c r="G13" s="20" t="str">
        <f t="shared" si="0"/>
        <v/>
      </c>
      <c r="H13" s="18"/>
      <c r="I13" s="18"/>
      <c r="J13" s="18"/>
      <c r="K13" s="18"/>
      <c r="L13" s="20">
        <f t="shared" si="1"/>
        <v>0</v>
      </c>
      <c r="M13" s="18"/>
      <c r="N13" s="18"/>
      <c r="O13" s="18"/>
      <c r="P13" s="20">
        <f t="shared" si="2"/>
        <v>0</v>
      </c>
      <c r="Q13" s="18"/>
      <c r="R13" s="18"/>
      <c r="S13" s="18"/>
      <c r="T13" s="18"/>
      <c r="U13" s="20">
        <f t="shared" si="3"/>
        <v>0</v>
      </c>
      <c r="V13" s="21"/>
      <c r="W13" s="18"/>
      <c r="X13" s="20">
        <f t="shared" si="4"/>
        <v>0</v>
      </c>
      <c r="Y13" s="18">
        <f t="shared" si="5"/>
        <v>0</v>
      </c>
      <c r="Z13" s="22">
        <f t="shared" si="6"/>
        <v>0</v>
      </c>
      <c r="AA13" s="23">
        <f t="shared" si="7"/>
        <v>3</v>
      </c>
      <c r="AB13" s="24">
        <f t="shared" si="8"/>
        <v>0</v>
      </c>
    </row>
    <row r="14" spans="1:41" x14ac:dyDescent="0.25">
      <c r="A14" s="18">
        <v>11</v>
      </c>
      <c r="B14" s="19" t="s">
        <v>33</v>
      </c>
      <c r="C14" s="18"/>
      <c r="D14" s="18"/>
      <c r="E14" s="18"/>
      <c r="F14" s="18"/>
      <c r="G14" s="20" t="str">
        <f t="shared" si="0"/>
        <v/>
      </c>
      <c r="H14" s="18"/>
      <c r="I14" s="18"/>
      <c r="J14" s="18"/>
      <c r="K14" s="18"/>
      <c r="L14" s="20">
        <f t="shared" si="1"/>
        <v>0</v>
      </c>
      <c r="M14" s="18"/>
      <c r="N14" s="18"/>
      <c r="O14" s="18"/>
      <c r="P14" s="20">
        <f t="shared" si="2"/>
        <v>0</v>
      </c>
      <c r="Q14" s="18"/>
      <c r="R14" s="18"/>
      <c r="S14" s="18"/>
      <c r="T14" s="18"/>
      <c r="U14" s="20">
        <f t="shared" si="3"/>
        <v>0</v>
      </c>
      <c r="V14" s="21"/>
      <c r="W14" s="18"/>
      <c r="X14" s="20">
        <f t="shared" si="4"/>
        <v>0</v>
      </c>
      <c r="Y14" s="18">
        <f t="shared" si="5"/>
        <v>0</v>
      </c>
      <c r="Z14" s="22">
        <f t="shared" si="6"/>
        <v>0</v>
      </c>
      <c r="AA14" s="23">
        <f t="shared" si="7"/>
        <v>3</v>
      </c>
      <c r="AB14" s="24">
        <f t="shared" si="8"/>
        <v>0</v>
      </c>
    </row>
    <row r="15" spans="1:41" x14ac:dyDescent="0.25">
      <c r="A15" s="18">
        <v>12</v>
      </c>
      <c r="B15" s="19" t="s">
        <v>34</v>
      </c>
      <c r="C15" s="18"/>
      <c r="D15" s="18"/>
      <c r="E15" s="18"/>
      <c r="F15" s="18"/>
      <c r="G15" s="20" t="str">
        <f t="shared" si="0"/>
        <v/>
      </c>
      <c r="H15" s="18"/>
      <c r="I15" s="18"/>
      <c r="J15" s="18"/>
      <c r="K15" s="18"/>
      <c r="L15" s="20">
        <f t="shared" si="1"/>
        <v>0</v>
      </c>
      <c r="M15" s="18"/>
      <c r="N15" s="18"/>
      <c r="O15" s="18"/>
      <c r="P15" s="20">
        <f t="shared" si="2"/>
        <v>0</v>
      </c>
      <c r="Q15" s="18"/>
      <c r="R15" s="18"/>
      <c r="S15" s="18"/>
      <c r="T15" s="18"/>
      <c r="U15" s="20">
        <f t="shared" si="3"/>
        <v>0</v>
      </c>
      <c r="V15" s="21"/>
      <c r="W15" s="18"/>
      <c r="X15" s="20">
        <f t="shared" si="4"/>
        <v>0</v>
      </c>
      <c r="Y15" s="18">
        <f t="shared" si="5"/>
        <v>0</v>
      </c>
      <c r="Z15" s="22">
        <f t="shared" si="6"/>
        <v>0</v>
      </c>
      <c r="AA15" s="23">
        <f t="shared" si="7"/>
        <v>3</v>
      </c>
      <c r="AB15" s="24">
        <f t="shared" si="8"/>
        <v>0</v>
      </c>
    </row>
    <row r="16" spans="1:41" x14ac:dyDescent="0.25">
      <c r="A16" s="18">
        <v>13</v>
      </c>
      <c r="B16" s="19" t="s">
        <v>35</v>
      </c>
      <c r="C16" s="18"/>
      <c r="D16" s="18"/>
      <c r="E16" s="18"/>
      <c r="F16" s="18"/>
      <c r="G16" s="20" t="str">
        <f t="shared" si="0"/>
        <v/>
      </c>
      <c r="H16" s="18"/>
      <c r="I16" s="18"/>
      <c r="J16" s="18"/>
      <c r="K16" s="18"/>
      <c r="L16" s="20">
        <f t="shared" si="1"/>
        <v>0</v>
      </c>
      <c r="M16" s="18"/>
      <c r="N16" s="18"/>
      <c r="O16" s="18"/>
      <c r="P16" s="20">
        <f t="shared" si="2"/>
        <v>0</v>
      </c>
      <c r="Q16" s="18"/>
      <c r="R16" s="18"/>
      <c r="S16" s="18"/>
      <c r="T16" s="18"/>
      <c r="U16" s="20">
        <f t="shared" si="3"/>
        <v>0</v>
      </c>
      <c r="V16" s="21"/>
      <c r="W16" s="18"/>
      <c r="X16" s="20">
        <f t="shared" si="4"/>
        <v>0</v>
      </c>
      <c r="Y16" s="18">
        <f t="shared" si="5"/>
        <v>0</v>
      </c>
      <c r="Z16" s="22">
        <f t="shared" si="6"/>
        <v>0</v>
      </c>
      <c r="AA16" s="23">
        <f t="shared" si="7"/>
        <v>3</v>
      </c>
      <c r="AB16" s="24">
        <f t="shared" si="8"/>
        <v>0</v>
      </c>
    </row>
    <row r="17" spans="1:28" x14ac:dyDescent="0.25">
      <c r="A17" s="18">
        <v>14</v>
      </c>
      <c r="B17" s="19" t="s">
        <v>36</v>
      </c>
      <c r="C17" s="18"/>
      <c r="D17" s="18"/>
      <c r="E17" s="18"/>
      <c r="F17" s="18"/>
      <c r="G17" s="20" t="str">
        <f t="shared" si="0"/>
        <v/>
      </c>
      <c r="H17" s="18"/>
      <c r="I17" s="18"/>
      <c r="J17" s="18"/>
      <c r="K17" s="18"/>
      <c r="L17" s="20">
        <f t="shared" si="1"/>
        <v>0</v>
      </c>
      <c r="M17" s="18"/>
      <c r="N17" s="18"/>
      <c r="O17" s="18"/>
      <c r="P17" s="20">
        <f t="shared" si="2"/>
        <v>0</v>
      </c>
      <c r="Q17" s="18"/>
      <c r="R17" s="18"/>
      <c r="S17" s="18"/>
      <c r="T17" s="18"/>
      <c r="U17" s="20">
        <f t="shared" si="3"/>
        <v>0</v>
      </c>
      <c r="V17" s="21"/>
      <c r="W17" s="18"/>
      <c r="X17" s="20">
        <f t="shared" si="4"/>
        <v>0</v>
      </c>
      <c r="Y17" s="18">
        <f t="shared" si="5"/>
        <v>0</v>
      </c>
      <c r="Z17" s="22">
        <f t="shared" si="6"/>
        <v>0</v>
      </c>
      <c r="AA17" s="23">
        <f t="shared" si="7"/>
        <v>3</v>
      </c>
      <c r="AB17" s="24">
        <f t="shared" si="8"/>
        <v>0</v>
      </c>
    </row>
    <row r="18" spans="1:28" x14ac:dyDescent="0.25">
      <c r="A18" s="18">
        <v>15</v>
      </c>
      <c r="B18" s="19" t="s">
        <v>37</v>
      </c>
      <c r="C18" s="18"/>
      <c r="D18" s="18"/>
      <c r="E18" s="18"/>
      <c r="F18" s="18"/>
      <c r="G18" s="20" t="str">
        <f t="shared" si="0"/>
        <v/>
      </c>
      <c r="H18" s="18"/>
      <c r="I18" s="18"/>
      <c r="J18" s="18"/>
      <c r="K18" s="18"/>
      <c r="L18" s="20">
        <f t="shared" si="1"/>
        <v>0</v>
      </c>
      <c r="M18" s="18"/>
      <c r="N18" s="18"/>
      <c r="O18" s="18"/>
      <c r="P18" s="20">
        <f t="shared" si="2"/>
        <v>0</v>
      </c>
      <c r="Q18" s="18"/>
      <c r="R18" s="18"/>
      <c r="S18" s="18"/>
      <c r="T18" s="18"/>
      <c r="U18" s="20">
        <f t="shared" si="3"/>
        <v>0</v>
      </c>
      <c r="V18" s="21"/>
      <c r="W18" s="18"/>
      <c r="X18" s="20">
        <f t="shared" si="4"/>
        <v>0</v>
      </c>
      <c r="Y18" s="18">
        <f t="shared" si="5"/>
        <v>0</v>
      </c>
      <c r="Z18" s="22">
        <f t="shared" si="6"/>
        <v>0</v>
      </c>
      <c r="AA18" s="23">
        <f t="shared" si="7"/>
        <v>3</v>
      </c>
      <c r="AB18" s="24">
        <f t="shared" si="8"/>
        <v>0</v>
      </c>
    </row>
    <row r="19" spans="1:28" x14ac:dyDescent="0.25">
      <c r="A19" s="18">
        <v>16</v>
      </c>
      <c r="B19" s="19" t="s">
        <v>38</v>
      </c>
      <c r="C19" s="18"/>
      <c r="D19" s="18"/>
      <c r="E19" s="18"/>
      <c r="F19" s="18"/>
      <c r="G19" s="20" t="str">
        <f t="shared" si="0"/>
        <v/>
      </c>
      <c r="H19" s="18"/>
      <c r="I19" s="18"/>
      <c r="J19" s="18"/>
      <c r="K19" s="18"/>
      <c r="L19" s="20">
        <f t="shared" si="1"/>
        <v>0</v>
      </c>
      <c r="M19" s="18"/>
      <c r="N19" s="18"/>
      <c r="O19" s="18"/>
      <c r="P19" s="20">
        <f t="shared" si="2"/>
        <v>0</v>
      </c>
      <c r="Q19" s="18"/>
      <c r="R19" s="18"/>
      <c r="S19" s="18"/>
      <c r="T19" s="18"/>
      <c r="U19" s="20">
        <f t="shared" si="3"/>
        <v>0</v>
      </c>
      <c r="V19" s="21"/>
      <c r="W19" s="18"/>
      <c r="X19" s="20">
        <f t="shared" si="4"/>
        <v>0</v>
      </c>
      <c r="Y19" s="18">
        <f t="shared" si="5"/>
        <v>0</v>
      </c>
      <c r="Z19" s="22">
        <f t="shared" si="6"/>
        <v>0</v>
      </c>
      <c r="AA19" s="23">
        <f t="shared" si="7"/>
        <v>3</v>
      </c>
      <c r="AB19" s="24">
        <f t="shared" si="8"/>
        <v>0</v>
      </c>
    </row>
    <row r="20" spans="1:28" x14ac:dyDescent="0.25">
      <c r="A20" s="18">
        <v>17</v>
      </c>
      <c r="B20" s="19" t="s">
        <v>39</v>
      </c>
      <c r="C20" s="18"/>
      <c r="D20" s="18"/>
      <c r="E20" s="18"/>
      <c r="F20" s="18"/>
      <c r="G20" s="20" t="str">
        <f t="shared" si="0"/>
        <v/>
      </c>
      <c r="H20" s="18"/>
      <c r="I20" s="18"/>
      <c r="J20" s="18"/>
      <c r="K20" s="18"/>
      <c r="L20" s="20">
        <f t="shared" si="1"/>
        <v>0</v>
      </c>
      <c r="M20" s="18"/>
      <c r="N20" s="18"/>
      <c r="O20" s="18"/>
      <c r="P20" s="20">
        <f t="shared" si="2"/>
        <v>0</v>
      </c>
      <c r="Q20" s="18"/>
      <c r="R20" s="18"/>
      <c r="S20" s="18"/>
      <c r="T20" s="18"/>
      <c r="U20" s="20">
        <f t="shared" si="3"/>
        <v>0</v>
      </c>
      <c r="V20" s="21"/>
      <c r="W20" s="18"/>
      <c r="X20" s="20">
        <f t="shared" si="4"/>
        <v>0</v>
      </c>
      <c r="Y20" s="18">
        <f t="shared" si="5"/>
        <v>0</v>
      </c>
      <c r="Z20" s="22">
        <f t="shared" si="6"/>
        <v>0</v>
      </c>
      <c r="AA20" s="23">
        <f t="shared" si="7"/>
        <v>3</v>
      </c>
      <c r="AB20" s="24">
        <f t="shared" si="8"/>
        <v>0</v>
      </c>
    </row>
    <row r="21" spans="1:28" x14ac:dyDescent="0.25">
      <c r="A21" s="18">
        <v>18</v>
      </c>
      <c r="B21" s="19" t="s">
        <v>40</v>
      </c>
      <c r="C21" s="18"/>
      <c r="D21" s="18"/>
      <c r="E21" s="18"/>
      <c r="F21" s="18"/>
      <c r="G21" s="20" t="str">
        <f t="shared" si="0"/>
        <v/>
      </c>
      <c r="H21" s="18"/>
      <c r="I21" s="18"/>
      <c r="J21" s="18"/>
      <c r="K21" s="18"/>
      <c r="L21" s="20">
        <f t="shared" si="1"/>
        <v>0</v>
      </c>
      <c r="M21" s="18"/>
      <c r="N21" s="18"/>
      <c r="O21" s="18"/>
      <c r="P21" s="20">
        <f t="shared" si="2"/>
        <v>0</v>
      </c>
      <c r="Q21" s="18"/>
      <c r="R21" s="18"/>
      <c r="S21" s="18"/>
      <c r="T21" s="18"/>
      <c r="U21" s="20">
        <f t="shared" si="3"/>
        <v>0</v>
      </c>
      <c r="V21" s="21"/>
      <c r="W21" s="18"/>
      <c r="X21" s="20">
        <f t="shared" si="4"/>
        <v>0</v>
      </c>
      <c r="Y21" s="18">
        <f t="shared" si="5"/>
        <v>0</v>
      </c>
      <c r="Z21" s="22">
        <f t="shared" si="6"/>
        <v>0</v>
      </c>
      <c r="AA21" s="23">
        <f t="shared" si="7"/>
        <v>3</v>
      </c>
      <c r="AB21" s="24">
        <f t="shared" si="8"/>
        <v>0</v>
      </c>
    </row>
    <row r="22" spans="1:28" x14ac:dyDescent="0.25">
      <c r="A22" s="18">
        <v>19</v>
      </c>
      <c r="B22" s="19" t="s">
        <v>41</v>
      </c>
      <c r="C22" s="18"/>
      <c r="D22" s="18"/>
      <c r="E22" s="18"/>
      <c r="F22" s="18"/>
      <c r="G22" s="20" t="str">
        <f t="shared" si="0"/>
        <v/>
      </c>
      <c r="H22" s="18"/>
      <c r="I22" s="18"/>
      <c r="J22" s="18"/>
      <c r="K22" s="18"/>
      <c r="L22" s="20">
        <f t="shared" si="1"/>
        <v>0</v>
      </c>
      <c r="M22" s="18"/>
      <c r="N22" s="18"/>
      <c r="O22" s="18"/>
      <c r="P22" s="20">
        <f t="shared" si="2"/>
        <v>0</v>
      </c>
      <c r="Q22" s="18"/>
      <c r="R22" s="18"/>
      <c r="S22" s="18"/>
      <c r="T22" s="18"/>
      <c r="U22" s="20">
        <f t="shared" si="3"/>
        <v>0</v>
      </c>
      <c r="V22" s="21"/>
      <c r="W22" s="18"/>
      <c r="X22" s="20">
        <f t="shared" si="4"/>
        <v>0</v>
      </c>
      <c r="Y22" s="18">
        <f t="shared" si="5"/>
        <v>0</v>
      </c>
      <c r="Z22" s="22">
        <f t="shared" si="6"/>
        <v>0</v>
      </c>
      <c r="AA22" s="23">
        <f t="shared" si="7"/>
        <v>3</v>
      </c>
      <c r="AB22" s="24">
        <f t="shared" si="8"/>
        <v>0</v>
      </c>
    </row>
    <row r="23" spans="1:28" x14ac:dyDescent="0.25">
      <c r="A23" s="18">
        <v>20</v>
      </c>
      <c r="B23" s="19" t="s">
        <v>42</v>
      </c>
      <c r="C23" s="18"/>
      <c r="D23" s="18"/>
      <c r="E23" s="18"/>
      <c r="F23" s="18"/>
      <c r="G23" s="20" t="str">
        <f t="shared" si="0"/>
        <v/>
      </c>
      <c r="H23" s="18"/>
      <c r="I23" s="18"/>
      <c r="J23" s="18"/>
      <c r="K23" s="18"/>
      <c r="L23" s="20">
        <f t="shared" si="1"/>
        <v>0</v>
      </c>
      <c r="M23" s="18"/>
      <c r="N23" s="18"/>
      <c r="O23" s="18"/>
      <c r="P23" s="20">
        <f t="shared" si="2"/>
        <v>0</v>
      </c>
      <c r="Q23" s="18"/>
      <c r="R23" s="18"/>
      <c r="S23" s="18"/>
      <c r="T23" s="18"/>
      <c r="U23" s="20">
        <f t="shared" si="3"/>
        <v>0</v>
      </c>
      <c r="V23" s="21"/>
      <c r="W23" s="18"/>
      <c r="X23" s="20">
        <f t="shared" si="4"/>
        <v>0</v>
      </c>
      <c r="Y23" s="18">
        <f t="shared" si="5"/>
        <v>0</v>
      </c>
      <c r="Z23" s="22">
        <f t="shared" si="6"/>
        <v>0</v>
      </c>
      <c r="AA23" s="23">
        <f t="shared" si="7"/>
        <v>3</v>
      </c>
      <c r="AB23" s="24">
        <f t="shared" si="8"/>
        <v>0</v>
      </c>
    </row>
    <row r="24" spans="1:28" x14ac:dyDescent="0.25">
      <c r="A24" s="18">
        <v>21</v>
      </c>
      <c r="B24" s="19" t="s">
        <v>43</v>
      </c>
      <c r="C24" s="18"/>
      <c r="D24" s="18"/>
      <c r="E24" s="18"/>
      <c r="F24" s="18"/>
      <c r="G24" s="20" t="str">
        <f t="shared" si="0"/>
        <v/>
      </c>
      <c r="H24" s="18"/>
      <c r="I24" s="18"/>
      <c r="J24" s="18"/>
      <c r="K24" s="18"/>
      <c r="L24" s="20">
        <f t="shared" si="1"/>
        <v>0</v>
      </c>
      <c r="M24" s="18"/>
      <c r="N24" s="18"/>
      <c r="O24" s="18"/>
      <c r="P24" s="20">
        <f t="shared" si="2"/>
        <v>0</v>
      </c>
      <c r="Q24" s="18"/>
      <c r="R24" s="18"/>
      <c r="S24" s="18"/>
      <c r="T24" s="18"/>
      <c r="U24" s="20">
        <f t="shared" si="3"/>
        <v>0</v>
      </c>
      <c r="V24" s="21"/>
      <c r="W24" s="18"/>
      <c r="X24" s="20">
        <f t="shared" si="4"/>
        <v>0</v>
      </c>
      <c r="Y24" s="18">
        <f t="shared" si="5"/>
        <v>0</v>
      </c>
      <c r="Z24" s="22">
        <f t="shared" si="6"/>
        <v>0</v>
      </c>
      <c r="AA24" s="23">
        <f t="shared" si="7"/>
        <v>3</v>
      </c>
      <c r="AB24" s="24">
        <f t="shared" si="8"/>
        <v>0</v>
      </c>
    </row>
    <row r="25" spans="1:28" x14ac:dyDescent="0.25">
      <c r="A25" s="18">
        <v>22</v>
      </c>
      <c r="B25" s="19" t="s">
        <v>44</v>
      </c>
      <c r="C25" s="18"/>
      <c r="D25" s="18"/>
      <c r="E25" s="18"/>
      <c r="F25" s="18"/>
      <c r="G25" s="20" t="str">
        <f t="shared" si="0"/>
        <v/>
      </c>
      <c r="H25" s="18"/>
      <c r="I25" s="18"/>
      <c r="J25" s="18"/>
      <c r="K25" s="18"/>
      <c r="L25" s="20">
        <f t="shared" si="1"/>
        <v>0</v>
      </c>
      <c r="M25" s="18"/>
      <c r="N25" s="18"/>
      <c r="O25" s="18"/>
      <c r="P25" s="20">
        <f t="shared" si="2"/>
        <v>0</v>
      </c>
      <c r="Q25" s="18"/>
      <c r="R25" s="18"/>
      <c r="S25" s="18"/>
      <c r="T25" s="18"/>
      <c r="U25" s="20">
        <f t="shared" si="3"/>
        <v>0</v>
      </c>
      <c r="V25" s="21"/>
      <c r="W25" s="18"/>
      <c r="X25" s="20">
        <f t="shared" si="4"/>
        <v>0</v>
      </c>
      <c r="Y25" s="18">
        <f t="shared" si="5"/>
        <v>0</v>
      </c>
      <c r="Z25" s="22">
        <f t="shared" si="6"/>
        <v>0</v>
      </c>
      <c r="AA25" s="23">
        <f t="shared" si="7"/>
        <v>3</v>
      </c>
      <c r="AB25" s="24">
        <f t="shared" si="8"/>
        <v>0</v>
      </c>
    </row>
    <row r="26" spans="1:28" x14ac:dyDescent="0.25">
      <c r="A26" s="18">
        <v>23</v>
      </c>
      <c r="B26" s="19" t="s">
        <v>45</v>
      </c>
      <c r="C26" s="18"/>
      <c r="D26" s="18"/>
      <c r="E26" s="18"/>
      <c r="F26" s="18"/>
      <c r="G26" s="20" t="str">
        <f t="shared" si="0"/>
        <v/>
      </c>
      <c r="H26" s="18"/>
      <c r="I26" s="18"/>
      <c r="J26" s="18"/>
      <c r="K26" s="18"/>
      <c r="L26" s="20">
        <f t="shared" si="1"/>
        <v>0</v>
      </c>
      <c r="M26" s="18"/>
      <c r="N26" s="18"/>
      <c r="O26" s="18"/>
      <c r="P26" s="20">
        <f t="shared" si="2"/>
        <v>0</v>
      </c>
      <c r="Q26" s="18"/>
      <c r="R26" s="18"/>
      <c r="S26" s="18"/>
      <c r="T26" s="18"/>
      <c r="U26" s="20">
        <f t="shared" si="3"/>
        <v>0</v>
      </c>
      <c r="V26" s="21"/>
      <c r="W26" s="18"/>
      <c r="X26" s="20">
        <f t="shared" si="4"/>
        <v>0</v>
      </c>
      <c r="Y26" s="18">
        <f t="shared" si="5"/>
        <v>0</v>
      </c>
      <c r="Z26" s="22">
        <f t="shared" si="6"/>
        <v>0</v>
      </c>
      <c r="AA26" s="23">
        <f t="shared" si="7"/>
        <v>3</v>
      </c>
      <c r="AB26" s="24">
        <f t="shared" si="8"/>
        <v>0</v>
      </c>
    </row>
    <row r="27" spans="1:28" x14ac:dyDescent="0.25">
      <c r="A27" s="18">
        <v>24</v>
      </c>
      <c r="B27" s="19" t="s">
        <v>46</v>
      </c>
      <c r="C27" s="18">
        <v>1</v>
      </c>
      <c r="D27" s="18"/>
      <c r="E27" s="18"/>
      <c r="F27" s="18"/>
      <c r="G27" s="20">
        <f t="shared" si="0"/>
        <v>1</v>
      </c>
      <c r="H27" s="18"/>
      <c r="I27" s="18">
        <v>1</v>
      </c>
      <c r="J27" s="18"/>
      <c r="K27" s="18"/>
      <c r="L27" s="20">
        <f t="shared" si="1"/>
        <v>1</v>
      </c>
      <c r="M27" s="18"/>
      <c r="N27" s="18"/>
      <c r="O27" s="18"/>
      <c r="P27" s="20">
        <f t="shared" si="2"/>
        <v>0</v>
      </c>
      <c r="Q27" s="18"/>
      <c r="R27" s="18"/>
      <c r="S27" s="18"/>
      <c r="T27" s="18"/>
      <c r="U27" s="20">
        <f t="shared" si="3"/>
        <v>0</v>
      </c>
      <c r="V27" s="21"/>
      <c r="W27" s="18"/>
      <c r="X27" s="20">
        <f t="shared" si="4"/>
        <v>0</v>
      </c>
      <c r="Y27" s="18">
        <f t="shared" si="5"/>
        <v>2</v>
      </c>
      <c r="Z27" s="22">
        <f t="shared" si="6"/>
        <v>5.7142857142857144</v>
      </c>
      <c r="AA27" s="23">
        <f t="shared" si="7"/>
        <v>2</v>
      </c>
      <c r="AB27" s="24">
        <f t="shared" si="8"/>
        <v>1</v>
      </c>
    </row>
    <row r="28" spans="1:28" x14ac:dyDescent="0.25">
      <c r="A28" s="18">
        <v>25</v>
      </c>
      <c r="B28" s="19" t="s">
        <v>47</v>
      </c>
      <c r="C28" s="18"/>
      <c r="D28" s="18"/>
      <c r="E28" s="18"/>
      <c r="F28" s="18"/>
      <c r="G28" s="20" t="str">
        <f t="shared" si="0"/>
        <v/>
      </c>
      <c r="H28" s="18"/>
      <c r="I28" s="18"/>
      <c r="J28" s="18"/>
      <c r="K28" s="18"/>
      <c r="L28" s="20">
        <f t="shared" si="1"/>
        <v>0</v>
      </c>
      <c r="M28" s="18"/>
      <c r="N28" s="18"/>
      <c r="O28" s="18"/>
      <c r="P28" s="20">
        <f t="shared" si="2"/>
        <v>0</v>
      </c>
      <c r="Q28" s="18"/>
      <c r="R28" s="18"/>
      <c r="S28" s="18"/>
      <c r="T28" s="18"/>
      <c r="U28" s="20">
        <f t="shared" si="3"/>
        <v>0</v>
      </c>
      <c r="V28" s="21"/>
      <c r="W28" s="18"/>
      <c r="X28" s="20">
        <f t="shared" si="4"/>
        <v>0</v>
      </c>
      <c r="Y28" s="18">
        <f t="shared" si="5"/>
        <v>0</v>
      </c>
      <c r="Z28" s="22">
        <f t="shared" si="6"/>
        <v>0</v>
      </c>
      <c r="AA28" s="23">
        <f t="shared" si="7"/>
        <v>3</v>
      </c>
      <c r="AB28" s="24">
        <f t="shared" si="8"/>
        <v>0</v>
      </c>
    </row>
    <row r="29" spans="1:28" x14ac:dyDescent="0.25">
      <c r="A29" s="18">
        <v>26</v>
      </c>
      <c r="B29" s="25" t="s">
        <v>48</v>
      </c>
      <c r="C29" s="18"/>
      <c r="D29" s="18"/>
      <c r="E29" s="18"/>
      <c r="F29" s="18"/>
      <c r="G29" s="20" t="str">
        <f t="shared" si="0"/>
        <v/>
      </c>
      <c r="H29" s="18"/>
      <c r="I29" s="18"/>
      <c r="J29" s="18"/>
      <c r="K29" s="18"/>
      <c r="L29" s="20">
        <f t="shared" si="1"/>
        <v>0</v>
      </c>
      <c r="M29" s="18"/>
      <c r="N29" s="18"/>
      <c r="O29" s="18"/>
      <c r="P29" s="20">
        <f t="shared" si="2"/>
        <v>0</v>
      </c>
      <c r="Q29" s="18"/>
      <c r="R29" s="18"/>
      <c r="S29" s="18"/>
      <c r="T29" s="18"/>
      <c r="U29" s="20">
        <f t="shared" si="3"/>
        <v>0</v>
      </c>
      <c r="V29" s="21"/>
      <c r="W29" s="18"/>
      <c r="X29" s="20">
        <f t="shared" si="4"/>
        <v>0</v>
      </c>
      <c r="Y29" s="18">
        <f t="shared" si="5"/>
        <v>0</v>
      </c>
      <c r="Z29" s="22">
        <f t="shared" si="6"/>
        <v>0</v>
      </c>
      <c r="AA29" s="23">
        <f t="shared" si="7"/>
        <v>3</v>
      </c>
      <c r="AB29" s="24">
        <f t="shared" si="8"/>
        <v>0</v>
      </c>
    </row>
    <row r="30" spans="1:28" x14ac:dyDescent="0.25">
      <c r="A30" s="26"/>
      <c r="B30" s="4" t="s">
        <v>49</v>
      </c>
      <c r="C30" s="27">
        <f>COUNTBLANK(C4:C29)</f>
        <v>24</v>
      </c>
      <c r="D30" s="27">
        <f t="shared" ref="D30:Y30" si="13">COUNTBLANK(D4:D29)</f>
        <v>25</v>
      </c>
      <c r="E30" s="27">
        <f t="shared" si="13"/>
        <v>25</v>
      </c>
      <c r="F30" s="27">
        <f t="shared" si="13"/>
        <v>25</v>
      </c>
      <c r="G30" s="40">
        <f>COUNTBLANK(G4:G29)</f>
        <v>24</v>
      </c>
      <c r="H30" s="27">
        <f t="shared" si="13"/>
        <v>26</v>
      </c>
      <c r="I30" s="27">
        <f t="shared" si="13"/>
        <v>25</v>
      </c>
      <c r="J30" s="27">
        <f t="shared" si="13"/>
        <v>26</v>
      </c>
      <c r="K30" s="27">
        <f t="shared" si="13"/>
        <v>26</v>
      </c>
      <c r="L30" s="28">
        <f t="shared" si="13"/>
        <v>1</v>
      </c>
      <c r="M30" s="27">
        <f t="shared" si="13"/>
        <v>26</v>
      </c>
      <c r="N30" s="27">
        <f t="shared" si="13"/>
        <v>26</v>
      </c>
      <c r="O30" s="27">
        <f t="shared" si="13"/>
        <v>26</v>
      </c>
      <c r="P30" s="28">
        <f t="shared" si="13"/>
        <v>0</v>
      </c>
      <c r="Q30" s="27">
        <f t="shared" si="13"/>
        <v>26</v>
      </c>
      <c r="R30" s="27">
        <f t="shared" si="13"/>
        <v>26</v>
      </c>
      <c r="S30" s="27">
        <f t="shared" si="13"/>
        <v>26</v>
      </c>
      <c r="T30" s="27">
        <f t="shared" si="13"/>
        <v>26</v>
      </c>
      <c r="U30" s="28">
        <f t="shared" si="13"/>
        <v>0</v>
      </c>
      <c r="V30" s="27">
        <f t="shared" si="13"/>
        <v>26</v>
      </c>
      <c r="W30" s="27">
        <f t="shared" si="13"/>
        <v>26</v>
      </c>
      <c r="X30" s="28">
        <f t="shared" si="13"/>
        <v>0</v>
      </c>
      <c r="Y30" s="28">
        <f t="shared" si="13"/>
        <v>0</v>
      </c>
      <c r="Z30" s="29"/>
      <c r="AA30" s="26"/>
      <c r="AB30" s="26"/>
    </row>
    <row r="31" spans="1:28" x14ac:dyDescent="0.25">
      <c r="A31" s="26"/>
      <c r="B31" s="4" t="s">
        <v>69</v>
      </c>
      <c r="C31" s="27">
        <f>COUNTIF(C4:C29,"0")</f>
        <v>0</v>
      </c>
      <c r="D31" s="27">
        <f t="shared" ref="D31:Y31" si="14">COUNTIF(D4:D29,"0")</f>
        <v>0</v>
      </c>
      <c r="E31" s="27">
        <f t="shared" si="14"/>
        <v>0</v>
      </c>
      <c r="F31" s="27">
        <f t="shared" si="14"/>
        <v>0</v>
      </c>
      <c r="G31" s="28">
        <f t="shared" si="14"/>
        <v>0</v>
      </c>
      <c r="H31" s="27">
        <f t="shared" si="14"/>
        <v>0</v>
      </c>
      <c r="I31" s="27">
        <f t="shared" si="14"/>
        <v>0</v>
      </c>
      <c r="J31" s="27">
        <f t="shared" si="14"/>
        <v>0</v>
      </c>
      <c r="K31" s="27">
        <f t="shared" si="14"/>
        <v>0</v>
      </c>
      <c r="L31" s="28">
        <f t="shared" si="14"/>
        <v>24</v>
      </c>
      <c r="M31" s="27">
        <f t="shared" si="14"/>
        <v>0</v>
      </c>
      <c r="N31" s="27">
        <f t="shared" si="14"/>
        <v>0</v>
      </c>
      <c r="O31" s="27">
        <f t="shared" si="14"/>
        <v>0</v>
      </c>
      <c r="P31" s="28">
        <f t="shared" si="14"/>
        <v>26</v>
      </c>
      <c r="Q31" s="27">
        <f t="shared" si="14"/>
        <v>0</v>
      </c>
      <c r="R31" s="27">
        <f t="shared" si="14"/>
        <v>0</v>
      </c>
      <c r="S31" s="27">
        <f t="shared" si="14"/>
        <v>0</v>
      </c>
      <c r="T31" s="27">
        <f t="shared" si="14"/>
        <v>0</v>
      </c>
      <c r="U31" s="28">
        <f t="shared" si="14"/>
        <v>26</v>
      </c>
      <c r="V31" s="27">
        <f t="shared" si="14"/>
        <v>0</v>
      </c>
      <c r="W31" s="27">
        <f t="shared" si="14"/>
        <v>0</v>
      </c>
      <c r="X31" s="28">
        <f t="shared" si="14"/>
        <v>26</v>
      </c>
      <c r="Y31" s="28">
        <f t="shared" si="14"/>
        <v>24</v>
      </c>
      <c r="Z31" s="29"/>
      <c r="AA31" s="26"/>
      <c r="AB31" s="26"/>
    </row>
    <row r="32" spans="1:28" ht="18" customHeight="1" x14ac:dyDescent="0.25">
      <c r="A32" s="26"/>
      <c r="B32" s="4" t="s">
        <v>65</v>
      </c>
      <c r="C32" s="27">
        <f>COUNTIFS(C4:C29,"&lt;"&amp;C$3,C4:C29,"&gt;0")</f>
        <v>1</v>
      </c>
      <c r="D32" s="27">
        <f t="shared" ref="D32:Y32" si="15">COUNTIFS(D4:D29,"&lt;"&amp;D$3,D4:D29,"&gt;0")</f>
        <v>0</v>
      </c>
      <c r="E32" s="27">
        <f t="shared" si="15"/>
        <v>0</v>
      </c>
      <c r="F32" s="27">
        <f t="shared" si="15"/>
        <v>0</v>
      </c>
      <c r="G32" s="27">
        <f t="shared" si="15"/>
        <v>1</v>
      </c>
      <c r="H32" s="27">
        <f t="shared" si="15"/>
        <v>0</v>
      </c>
      <c r="I32" s="27">
        <f t="shared" si="15"/>
        <v>1</v>
      </c>
      <c r="J32" s="27">
        <f t="shared" si="15"/>
        <v>0</v>
      </c>
      <c r="K32" s="27">
        <f t="shared" si="15"/>
        <v>0</v>
      </c>
      <c r="L32" s="27">
        <f t="shared" si="15"/>
        <v>1</v>
      </c>
      <c r="M32" s="27">
        <f t="shared" si="15"/>
        <v>0</v>
      </c>
      <c r="N32" s="27">
        <f t="shared" si="15"/>
        <v>0</v>
      </c>
      <c r="O32" s="27">
        <f t="shared" si="15"/>
        <v>0</v>
      </c>
      <c r="P32" s="27">
        <f t="shared" si="15"/>
        <v>0</v>
      </c>
      <c r="Q32" s="27">
        <f t="shared" si="15"/>
        <v>0</v>
      </c>
      <c r="R32" s="27">
        <f t="shared" si="15"/>
        <v>0</v>
      </c>
      <c r="S32" s="27">
        <f t="shared" si="15"/>
        <v>0</v>
      </c>
      <c r="T32" s="27">
        <f t="shared" si="15"/>
        <v>0</v>
      </c>
      <c r="U32" s="27">
        <f t="shared" si="15"/>
        <v>0</v>
      </c>
      <c r="V32" s="27">
        <f t="shared" si="15"/>
        <v>0</v>
      </c>
      <c r="W32" s="27">
        <f t="shared" si="15"/>
        <v>0</v>
      </c>
      <c r="X32" s="27">
        <f t="shared" si="15"/>
        <v>0</v>
      </c>
      <c r="Y32" s="27">
        <f t="shared" si="15"/>
        <v>2</v>
      </c>
      <c r="Z32" s="27"/>
      <c r="AA32" s="26"/>
      <c r="AB32" s="26"/>
    </row>
    <row r="33" spans="1:28" x14ac:dyDescent="0.25">
      <c r="A33" s="26"/>
      <c r="B33" s="4" t="s">
        <v>68</v>
      </c>
      <c r="C33" s="27">
        <f>COUNTIF(C4:C29,C$3)</f>
        <v>1</v>
      </c>
      <c r="D33" s="27">
        <f t="shared" ref="D33:Y33" si="16">COUNTIF(D4:D29,D$3)</f>
        <v>1</v>
      </c>
      <c r="E33" s="27">
        <f t="shared" si="16"/>
        <v>1</v>
      </c>
      <c r="F33" s="27">
        <f t="shared" si="16"/>
        <v>1</v>
      </c>
      <c r="G33" s="28">
        <f t="shared" si="16"/>
        <v>1</v>
      </c>
      <c r="H33" s="27">
        <f t="shared" si="16"/>
        <v>0</v>
      </c>
      <c r="I33" s="27">
        <f t="shared" si="16"/>
        <v>0</v>
      </c>
      <c r="J33" s="27">
        <f t="shared" si="16"/>
        <v>0</v>
      </c>
      <c r="K33" s="27">
        <f t="shared" si="16"/>
        <v>0</v>
      </c>
      <c r="L33" s="28">
        <f t="shared" si="16"/>
        <v>0</v>
      </c>
      <c r="M33" s="27">
        <f t="shared" si="16"/>
        <v>0</v>
      </c>
      <c r="N33" s="27">
        <f t="shared" si="16"/>
        <v>0</v>
      </c>
      <c r="O33" s="27">
        <f t="shared" si="16"/>
        <v>0</v>
      </c>
      <c r="P33" s="28">
        <f t="shared" si="16"/>
        <v>0</v>
      </c>
      <c r="Q33" s="27">
        <f t="shared" si="16"/>
        <v>0</v>
      </c>
      <c r="R33" s="27">
        <f t="shared" si="16"/>
        <v>0</v>
      </c>
      <c r="S33" s="27">
        <f t="shared" si="16"/>
        <v>0</v>
      </c>
      <c r="T33" s="27">
        <f t="shared" si="16"/>
        <v>0</v>
      </c>
      <c r="U33" s="28">
        <f t="shared" si="16"/>
        <v>0</v>
      </c>
      <c r="V33" s="27">
        <f t="shared" si="16"/>
        <v>0</v>
      </c>
      <c r="W33" s="27">
        <f t="shared" si="16"/>
        <v>0</v>
      </c>
      <c r="X33" s="28">
        <f t="shared" si="16"/>
        <v>0</v>
      </c>
      <c r="Y33" s="28">
        <f t="shared" si="16"/>
        <v>0</v>
      </c>
      <c r="Z33" s="27"/>
      <c r="AA33" s="26"/>
      <c r="AB33" s="26"/>
    </row>
    <row r="37" spans="1:28" x14ac:dyDescent="0.25">
      <c r="A37" s="1"/>
      <c r="B37" s="30" t="s">
        <v>52</v>
      </c>
      <c r="C37" s="32">
        <f>COUNTIF(Z4:Z29,"&lt;=29,99")</f>
        <v>26</v>
      </c>
    </row>
    <row r="38" spans="1:28" x14ac:dyDescent="0.25">
      <c r="A38" s="1"/>
      <c r="B38" s="30" t="s">
        <v>53</v>
      </c>
      <c r="C38" s="32">
        <f>COUNTIFS(Z4:Z29,"&gt;=30",Z4:Z29,"&lt;=59,99")</f>
        <v>0</v>
      </c>
    </row>
    <row r="39" spans="1:28" x14ac:dyDescent="0.25">
      <c r="A39" s="1"/>
      <c r="B39" s="30" t="s">
        <v>54</v>
      </c>
      <c r="C39" s="32">
        <f>COUNTIFS(Z4:Z29,"&gt;=60",Z4:Z29,"&lt;=79,99")</f>
        <v>0</v>
      </c>
    </row>
    <row r="40" spans="1:28" x14ac:dyDescent="0.25">
      <c r="A40" s="1"/>
      <c r="B40" s="30" t="s">
        <v>55</v>
      </c>
      <c r="C40" s="32">
        <f>COUNTIFS(Z4:Z29,"&gt;=80",Z4:Z29,"&lt;=100")</f>
        <v>0</v>
      </c>
    </row>
    <row r="41" spans="1:28" x14ac:dyDescent="0.25">
      <c r="A41" s="1"/>
      <c r="B41" s="31" t="s">
        <v>56</v>
      </c>
      <c r="C41" s="33">
        <f>((C39+C40)/(C37+C38+C39+C40))*100</f>
        <v>0</v>
      </c>
    </row>
    <row r="42" spans="1:28" x14ac:dyDescent="0.25">
      <c r="A42" s="1"/>
      <c r="B42" s="31" t="s">
        <v>57</v>
      </c>
      <c r="C42" s="33">
        <f>((C39+C40+C38)/(C37+C38+C39+C40))*100</f>
        <v>0</v>
      </c>
    </row>
    <row r="43" spans="1:28" x14ac:dyDescent="0.25">
      <c r="A43" s="1"/>
      <c r="B43" s="4" t="s">
        <v>58</v>
      </c>
      <c r="C43" s="33">
        <f>(C40*100+C39*64+C38*36+C37*16)/(SUM(C37:C40))</f>
        <v>16</v>
      </c>
    </row>
  </sheetData>
  <mergeCells count="9">
    <mergeCell ref="C1:F1"/>
    <mergeCell ref="Q1:T1"/>
    <mergeCell ref="V1:W1"/>
    <mergeCell ref="AM2:AN2"/>
    <mergeCell ref="AG2:AH2"/>
    <mergeCell ref="AI2:AJ2"/>
    <mergeCell ref="AK2:AL2"/>
    <mergeCell ref="H1:K1"/>
    <mergeCell ref="M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6а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Schatten</dc:creator>
  <cp:lastModifiedBy>Гусев Александр Валентинович</cp:lastModifiedBy>
  <dcterms:created xsi:type="dcterms:W3CDTF">2016-02-08T08:26:34Z</dcterms:created>
  <dcterms:modified xsi:type="dcterms:W3CDTF">2016-02-09T14:17:54Z</dcterms:modified>
</cp:coreProperties>
</file>