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7435" windowHeight="12840"/>
  </bookViews>
  <sheets>
    <sheet name="Отчет" sheetId="1" r:id="rId1"/>
  </sheets>
  <externalReferences>
    <externalReference r:id="rId2"/>
    <externalReference r:id="rId3"/>
  </externalReferences>
  <definedNames>
    <definedName name="_xlnm._FilterDatabase" localSheetId="0" hidden="1">Отчет!$A$11:$Q$52</definedName>
    <definedName name="Номенклатура">[1]Номенклатура!$H$1:$R$65536</definedName>
    <definedName name="_xlnm.Print_Area" localSheetId="0">Отчет!#REF!</definedName>
  </definedNames>
  <calcPr calcId="145621"/>
</workbook>
</file>

<file path=xl/calcChain.xml><?xml version="1.0" encoding="utf-8"?>
<calcChain xmlns="http://schemas.openxmlformats.org/spreadsheetml/2006/main">
  <c r="C74" i="1" l="1"/>
  <c r="G74" i="1"/>
  <c r="C83" i="1"/>
  <c r="C82" i="1"/>
  <c r="C81" i="1"/>
  <c r="C80" i="1"/>
  <c r="C79" i="1"/>
  <c r="C78" i="1"/>
  <c r="C77" i="1"/>
  <c r="C84" i="1" l="1"/>
  <c r="G83" i="1"/>
  <c r="G79" i="1"/>
  <c r="G77" i="1"/>
  <c r="G82" i="1" l="1"/>
  <c r="C51" i="1"/>
  <c r="E51" i="1"/>
  <c r="G51" i="1"/>
  <c r="D51" i="1"/>
  <c r="F51" i="1"/>
  <c r="H51" i="1"/>
  <c r="E79" i="1" l="1"/>
  <c r="E80" i="1"/>
  <c r="E81" i="1"/>
  <c r="E78" i="1"/>
  <c r="E77" i="1"/>
  <c r="D81" i="1"/>
  <c r="D78" i="1"/>
  <c r="D77" i="1"/>
  <c r="D80" i="1"/>
  <c r="D79" i="1"/>
  <c r="F80" i="1" l="1"/>
  <c r="H80" i="1" s="1"/>
  <c r="F78" i="1"/>
  <c r="H78" i="1" s="1"/>
  <c r="F77" i="1"/>
  <c r="H77" i="1" s="1"/>
  <c r="F81" i="1"/>
  <c r="H81" i="1" s="1"/>
  <c r="F79" i="1"/>
  <c r="H79" i="1" s="1"/>
  <c r="F82" i="1" l="1"/>
  <c r="H82" i="1" s="1"/>
  <c r="H84" i="1" l="1"/>
  <c r="G84" i="1" s="1"/>
</calcChain>
</file>

<file path=xl/comments1.xml><?xml version="1.0" encoding="utf-8"?>
<comments xmlns="http://schemas.openxmlformats.org/spreadsheetml/2006/main">
  <authors>
    <author>Боярова</author>
    <author>Boyarova</author>
  </authors>
  <commentList>
    <comment ref="E67" authorId="0">
      <text>
        <r>
          <rPr>
            <b/>
            <sz val="9"/>
            <color indexed="81"/>
            <rFont val="Tahoma"/>
            <family val="2"/>
            <charset val="204"/>
          </rPr>
          <t>Боярова: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0" authorId="0">
      <text>
        <r>
          <rPr>
            <b/>
            <sz val="9"/>
            <color indexed="81"/>
            <rFont val="Tahoma"/>
            <family val="2"/>
            <charset val="204"/>
          </rPr>
          <t>Боярова: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4" authorId="1">
      <text>
        <r>
          <rPr>
            <b/>
            <sz val="10"/>
            <color indexed="81"/>
            <rFont val="Tahoma"/>
            <family val="2"/>
            <charset val="204"/>
          </rPr>
          <t>Boyarova:</t>
        </r>
        <r>
          <rPr>
            <sz val="10"/>
            <color indexed="81"/>
            <rFont val="Tahoma"/>
            <family val="2"/>
            <charset val="204"/>
          </rPr>
          <t xml:space="preserve">
Если не 0, то искать в чем дело
</t>
        </r>
      </text>
    </comment>
  </commentList>
</comments>
</file>

<file path=xl/sharedStrings.xml><?xml version="1.0" encoding="utf-8"?>
<sst xmlns="http://schemas.openxmlformats.org/spreadsheetml/2006/main" count="79" uniqueCount="48">
  <si>
    <t>дата расчета</t>
  </si>
  <si>
    <t>стаж лет</t>
  </si>
  <si>
    <t>% доплат</t>
  </si>
  <si>
    <t>Виды деятельности</t>
  </si>
  <si>
    <t>ФИО</t>
  </si>
  <si>
    <t>янв</t>
  </si>
  <si>
    <t>фев</t>
  </si>
  <si>
    <t>мрт</t>
  </si>
  <si>
    <t>апр</t>
  </si>
  <si>
    <t>май</t>
  </si>
  <si>
    <t>июн</t>
  </si>
  <si>
    <t>Итого:</t>
  </si>
  <si>
    <t>ФЗП</t>
  </si>
  <si>
    <t>Код</t>
  </si>
  <si>
    <t>Объем произведенной продукции</t>
  </si>
  <si>
    <t>руб.</t>
  </si>
  <si>
    <t>коэф.</t>
  </si>
  <si>
    <t>плгр Ц  (18121)</t>
  </si>
  <si>
    <t>плгр НЦ (18129)</t>
  </si>
  <si>
    <t>прч (18130)</t>
  </si>
  <si>
    <t>изд (58191)</t>
  </si>
  <si>
    <t>н-и (72191)</t>
  </si>
  <si>
    <t>Численность</t>
  </si>
  <si>
    <t>Списочная</t>
  </si>
  <si>
    <t>Среднесписочная</t>
  </si>
  <si>
    <t>Чел. б/дкр.</t>
  </si>
  <si>
    <t>Дбвл 12</t>
  </si>
  <si>
    <t>Дбвл 12345</t>
  </si>
  <si>
    <t>Б/дкр. с дбвл.</t>
  </si>
  <si>
    <t>Чел.</t>
  </si>
  <si>
    <t>Доб 12</t>
  </si>
  <si>
    <t>Итого</t>
  </si>
  <si>
    <t>плгр Ц и НЦ</t>
  </si>
  <si>
    <t>все виды</t>
  </si>
  <si>
    <t>разница</t>
  </si>
  <si>
    <t>Проверка</t>
  </si>
  <si>
    <t>Спис. состав</t>
  </si>
  <si>
    <t>Дбвл ФЗП 12</t>
  </si>
  <si>
    <t>Дбвл ФЗП 12345</t>
  </si>
  <si>
    <t>Свмст</t>
  </si>
  <si>
    <t>Всего</t>
  </si>
  <si>
    <t>Подряд</t>
  </si>
  <si>
    <t>A</t>
  </si>
  <si>
    <t>B</t>
  </si>
  <si>
    <t>C</t>
  </si>
  <si>
    <t>D</t>
  </si>
  <si>
    <t>Красным выделено, где хотелось бы упростить эту жутко длинную формулу</t>
  </si>
  <si>
    <t>Код вида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</si>
</sst>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5" formatCode="[$-419]mmmm\ yyyy;@"/>
    <numFmt numFmtId="166" formatCode="0.0%"/>
    <numFmt numFmtId="168" formatCode="_(* #,##0_);_(* \(#,##0\);_(* &quot;-&quot;_);_(@_)"/>
    <numFmt numFmtId="169" formatCode="_(* #,##0.00_);_(* \(#,##0.00\);_(* &quot;-&quot;??_);_(@_)"/>
  </numFmts>
  <fonts count="14" x14ac:knownFonts="1">
    <font>
      <sz val="10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11"/>
      <name val="Calibri"/>
      <family val="2"/>
      <charset val="204"/>
    </font>
    <font>
      <b/>
      <sz val="10"/>
      <color rgb="FFC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0" fontId="9" fillId="0" borderId="0"/>
    <xf numFmtId="0" fontId="3" fillId="0" borderId="0"/>
    <xf numFmtId="0" fontId="9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1" fillId="0" borderId="2">
      <alignment horizontal="left" wrapText="1"/>
    </xf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8">
    <xf numFmtId="0" fontId="0" fillId="0" borderId="0" xfId="0"/>
    <xf numFmtId="14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/>
    <xf numFmtId="0" fontId="3" fillId="0" borderId="2" xfId="0" applyFont="1" applyFill="1" applyBorder="1"/>
    <xf numFmtId="1" fontId="3" fillId="0" borderId="0" xfId="0" applyNumberFormat="1" applyFont="1" applyFill="1" applyBorder="1"/>
    <xf numFmtId="3" fontId="3" fillId="0" borderId="2" xfId="0" applyNumberFormat="1" applyFont="1" applyFill="1" applyBorder="1"/>
    <xf numFmtId="3" fontId="3" fillId="0" borderId="0" xfId="0" applyNumberFormat="1" applyFont="1" applyFill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3" fillId="0" borderId="3" xfId="0" applyFont="1" applyFill="1" applyBorder="1"/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3" fillId="0" borderId="7" xfId="0" applyFont="1" applyFill="1" applyBorder="1"/>
    <xf numFmtId="0" fontId="4" fillId="0" borderId="7" xfId="0" applyFont="1" applyFill="1" applyBorder="1"/>
    <xf numFmtId="165" fontId="3" fillId="0" borderId="8" xfId="0" applyNumberFormat="1" applyFont="1" applyFill="1" applyBorder="1" applyAlignment="1">
      <alignment horizontal="left"/>
    </xf>
    <xf numFmtId="165" fontId="3" fillId="0" borderId="2" xfId="0" applyNumberFormat="1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left"/>
    </xf>
    <xf numFmtId="0" fontId="3" fillId="3" borderId="6" xfId="0" applyFont="1" applyFill="1" applyBorder="1"/>
    <xf numFmtId="166" fontId="3" fillId="0" borderId="9" xfId="1" applyNumberFormat="1" applyFont="1" applyFill="1" applyBorder="1"/>
    <xf numFmtId="0" fontId="3" fillId="0" borderId="12" xfId="0" applyNumberFormat="1" applyFont="1" applyFill="1" applyBorder="1" applyAlignment="1">
      <alignment horizontal="center"/>
    </xf>
    <xf numFmtId="165" fontId="3" fillId="0" borderId="13" xfId="0" applyNumberFormat="1" applyFont="1" applyFill="1" applyBorder="1" applyAlignment="1">
      <alignment horizontal="left"/>
    </xf>
    <xf numFmtId="0" fontId="3" fillId="3" borderId="13" xfId="0" applyFont="1" applyFill="1" applyBorder="1"/>
    <xf numFmtId="166" fontId="3" fillId="0" borderId="14" xfId="1" applyNumberFormat="1" applyFont="1" applyFill="1" applyBorder="1"/>
    <xf numFmtId="0" fontId="3" fillId="3" borderId="15" xfId="0" applyFont="1" applyFill="1" applyBorder="1"/>
    <xf numFmtId="166" fontId="3" fillId="0" borderId="4" xfId="1" applyNumberFormat="1" applyFont="1" applyFill="1" applyBorder="1"/>
    <xf numFmtId="165" fontId="3" fillId="0" borderId="2" xfId="0" applyNumberFormat="1" applyFont="1" applyFill="1" applyBorder="1" applyAlignment="1">
      <alignment horizontal="center"/>
    </xf>
    <xf numFmtId="3" fontId="3" fillId="0" borderId="15" xfId="0" applyNumberFormat="1" applyFont="1" applyFill="1" applyBorder="1"/>
    <xf numFmtId="9" fontId="3" fillId="0" borderId="4" xfId="1" applyFont="1" applyFill="1" applyBorder="1"/>
    <xf numFmtId="165" fontId="4" fillId="0" borderId="1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2" xfId="0" applyFont="1" applyFill="1" applyBorder="1"/>
    <xf numFmtId="1" fontId="3" fillId="3" borderId="0" xfId="0" applyNumberFormat="1" applyFont="1" applyFill="1" applyBorder="1"/>
    <xf numFmtId="3" fontId="4" fillId="0" borderId="19" xfId="0" applyNumberFormat="1" applyFont="1" applyFill="1" applyBorder="1"/>
    <xf numFmtId="3" fontId="3" fillId="3" borderId="0" xfId="0" applyNumberFormat="1" applyFont="1" applyFill="1" applyBorder="1"/>
    <xf numFmtId="3" fontId="4" fillId="4" borderId="2" xfId="0" applyNumberFormat="1" applyFont="1" applyFill="1" applyBorder="1"/>
    <xf numFmtId="4" fontId="3" fillId="0" borderId="19" xfId="0" applyNumberFormat="1" applyFont="1" applyFill="1" applyBorder="1"/>
    <xf numFmtId="0" fontId="3" fillId="0" borderId="8" xfId="0" applyFont="1" applyFill="1" applyBorder="1"/>
    <xf numFmtId="3" fontId="4" fillId="0" borderId="5" xfId="0" applyNumberFormat="1" applyFont="1" applyFill="1" applyBorder="1"/>
    <xf numFmtId="0" fontId="3" fillId="0" borderId="5" xfId="0" applyFont="1" applyFill="1" applyBorder="1"/>
    <xf numFmtId="0" fontId="3" fillId="0" borderId="17" xfId="0" applyFont="1" applyFill="1" applyBorder="1"/>
    <xf numFmtId="0" fontId="4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3" fontId="3" fillId="0" borderId="19" xfId="0" applyNumberFormat="1" applyFont="1" applyFill="1" applyBorder="1"/>
    <xf numFmtId="3" fontId="4" fillId="4" borderId="9" xfId="0" applyNumberFormat="1" applyFont="1" applyFill="1" applyBorder="1"/>
    <xf numFmtId="1" fontId="3" fillId="0" borderId="20" xfId="0" applyNumberFormat="1" applyFont="1" applyFill="1" applyBorder="1"/>
    <xf numFmtId="0" fontId="3" fillId="0" borderId="20" xfId="0" applyFont="1" applyFill="1" applyBorder="1"/>
    <xf numFmtId="0" fontId="3" fillId="0" borderId="20" xfId="0" applyFont="1" applyFill="1" applyBorder="1" applyAlignment="1">
      <alignment horizontal="left"/>
    </xf>
    <xf numFmtId="3" fontId="3" fillId="3" borderId="20" xfId="0" applyNumberFormat="1" applyFont="1" applyFill="1" applyBorder="1"/>
    <xf numFmtId="0" fontId="3" fillId="0" borderId="16" xfId="0" applyFont="1" applyFill="1" applyBorder="1"/>
    <xf numFmtId="1" fontId="3" fillId="0" borderId="21" xfId="0" applyNumberFormat="1" applyFont="1" applyFill="1" applyBorder="1"/>
    <xf numFmtId="1" fontId="3" fillId="0" borderId="22" xfId="0" applyNumberFormat="1" applyFont="1" applyFill="1" applyBorder="1"/>
    <xf numFmtId="3" fontId="3" fillId="0" borderId="22" xfId="0" applyNumberFormat="1" applyFont="1" applyFill="1" applyBorder="1"/>
    <xf numFmtId="0" fontId="3" fillId="0" borderId="22" xfId="0" applyFont="1" applyFill="1" applyBorder="1"/>
    <xf numFmtId="0" fontId="3" fillId="0" borderId="22" xfId="0" applyFont="1" applyFill="1" applyBorder="1" applyAlignment="1">
      <alignment horizontal="left"/>
    </xf>
    <xf numFmtId="3" fontId="3" fillId="0" borderId="23" xfId="0" applyNumberFormat="1" applyFont="1" applyFill="1" applyBorder="1"/>
    <xf numFmtId="2" fontId="3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0" fontId="4" fillId="2" borderId="9" xfId="0" applyFont="1" applyFill="1" applyBorder="1"/>
    <xf numFmtId="0" fontId="4" fillId="2" borderId="9" xfId="0" applyFont="1" applyFill="1" applyBorder="1" applyAlignment="1">
      <alignment horizontal="center" wrapText="1"/>
    </xf>
    <xf numFmtId="3" fontId="4" fillId="2" borderId="9" xfId="0" applyNumberFormat="1" applyFont="1" applyFill="1" applyBorder="1"/>
    <xf numFmtId="0" fontId="12" fillId="0" borderId="0" xfId="0" applyFont="1" applyAlignment="1">
      <alignment wrapText="1"/>
    </xf>
    <xf numFmtId="0" fontId="3" fillId="0" borderId="8" xfId="0" applyFont="1" applyFill="1" applyBorder="1" applyAlignment="1">
      <alignment horizontal="center" wrapText="1"/>
    </xf>
    <xf numFmtId="1" fontId="3" fillId="5" borderId="12" xfId="0" applyNumberFormat="1" applyFont="1" applyFill="1" applyBorder="1"/>
    <xf numFmtId="1" fontId="3" fillId="5" borderId="11" xfId="0" applyNumberFormat="1" applyFont="1" applyFill="1" applyBorder="1"/>
    <xf numFmtId="0" fontId="13" fillId="0" borderId="0" xfId="0" applyFont="1" applyFill="1"/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165" fontId="3" fillId="0" borderId="11" xfId="0" applyNumberFormat="1" applyFont="1" applyFill="1" applyBorder="1" applyAlignment="1">
      <alignment horizontal="center" vertical="center"/>
    </xf>
    <xf numFmtId="165" fontId="3" fillId="0" borderId="18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3" fontId="3" fillId="6" borderId="0" xfId="0" applyNumberFormat="1" applyFont="1" applyFill="1" applyBorder="1"/>
    <xf numFmtId="3" fontId="3" fillId="6" borderId="20" xfId="0" applyNumberFormat="1" applyFont="1" applyFill="1" applyBorder="1"/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5" fontId="4" fillId="0" borderId="24" xfId="0" applyNumberFormat="1" applyFont="1" applyFill="1" applyBorder="1" applyAlignment="1">
      <alignment horizontal="center"/>
    </xf>
    <xf numFmtId="165" fontId="4" fillId="0" borderId="25" xfId="0" applyNumberFormat="1" applyFont="1" applyFill="1" applyBorder="1" applyAlignment="1">
      <alignment horizontal="center"/>
    </xf>
  </cellXfs>
  <cellStyles count="15">
    <cellStyle name="Обычный" xfId="0" builtinId="0"/>
    <cellStyle name="Обычный 2" xfId="2"/>
    <cellStyle name="Обычный 2 2" xfId="3"/>
    <cellStyle name="Обычный 2 2 2" xfId="4"/>
    <cellStyle name="Обычный 3" xfId="5"/>
    <cellStyle name="Обычный 4" xfId="6"/>
    <cellStyle name="Обычный 5" xfId="7"/>
    <cellStyle name="Обычный 5 2" xfId="8"/>
    <cellStyle name="Процентный" xfId="1" builtinId="5"/>
    <cellStyle name="Табличный" xfId="9"/>
    <cellStyle name="Тысячи [0]_Диалог Накладная" xfId="10"/>
    <cellStyle name="Тысячи_Диалог Накладная" xfId="11"/>
    <cellStyle name="Финансовый 2" xfId="12"/>
    <cellStyle name="Финансовый 3" xfId="13"/>
    <cellStyle name="Финансовый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7;&#1101;&#1089;\&#1041;&#1080;&#1079;&#1085;&#1077;&#1089;-&#1087;&#1083;&#1072;&#1085;%202012&#1075;\&#1048;&#1060;&#1050;\&#1055;&#1088;&#1086;&#1075;&#1088;&#1072;&#1084;&#1084;&#1072;\3%20&#1074;&#1072;&#1088;&#1080;&#1072;&#1085;&#1090;\&#1055;&#1088;&#1086;&#1075;&#1088;&#1072;&#1084;&#1084;&#1072;\&#1056;&#1072;&#1073;&#1086;&#1095;&#1080;&#1077;%20&#1076;&#1086;&#1082;&#1091;&#1084;&#1077;&#1085;&#1090;&#1099;\&#1064;&#1072;&#1073;&#1083;&#1086;&#1085;&#1099;%20&#1075;&#1086;&#1076;&#1086;&#1074;&#1099;&#1077;\DOCUME~1\ADMINI~1\LOCALS~1\Temp\_tc\&#1048;&#1089;&#1093;&#1086;&#1076;&#1085;&#1080;&#1082;&#1080;\&#1053;&#1057;&#1048;&#105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86;&#1103;&#1088;&#1086;&#1074;&#1072;/&#1047;&#1055;/&#1079;&#1087;%2015&#1076;&#1083;&#1103;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ОС"/>
      <sheetName val="ЦеныВС"/>
      <sheetName val="ТСетка"/>
      <sheetName val="ТарифыПрф"/>
      <sheetName val="Лист1"/>
      <sheetName val="Лист2"/>
      <sheetName val="РецептТехнол"/>
      <sheetName val="Номенклатура"/>
      <sheetName val="План"/>
      <sheetName val="СтмСырья"/>
      <sheetName val="Транспортные"/>
      <sheetName val="Ссуда"/>
      <sheetName val="НормыТЭ"/>
      <sheetName val="ТопливоЭнергия"/>
      <sheetName val="НВСР"/>
      <sheetName val="ОплТру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H1" t="str">
            <v>НОМЕНКЛАТУРА</v>
          </cell>
        </row>
        <row r="2">
          <cell r="H2" t="str">
            <v>Код</v>
          </cell>
          <cell r="I2" t="str">
            <v>Наименование</v>
          </cell>
          <cell r="J2" t="str">
            <v>ЕдИзм</v>
          </cell>
          <cell r="L2" t="str">
            <v>Подгр</v>
          </cell>
          <cell r="M2" t="str">
            <v>Группа</v>
          </cell>
          <cell r="N2" t="str">
            <v>Цех</v>
          </cell>
          <cell r="O2" t="str">
            <v>Премия</v>
          </cell>
          <cell r="P2" t="str">
            <v>Рентаб</v>
          </cell>
          <cell r="Q2" t="str">
            <v>НДС</v>
          </cell>
          <cell r="R2" t="str">
            <v>Ссуда</v>
          </cell>
        </row>
        <row r="3">
          <cell r="H3">
            <v>1</v>
          </cell>
          <cell r="I3" t="str">
            <v>Масло сладкосливочное блочное</v>
          </cell>
          <cell r="J3">
            <v>1</v>
          </cell>
          <cell r="K3" t="str">
            <v>кг</v>
          </cell>
          <cell r="L3">
            <v>1</v>
          </cell>
          <cell r="M3">
            <v>1</v>
          </cell>
          <cell r="N3">
            <v>2</v>
          </cell>
          <cell r="O3">
            <v>25</v>
          </cell>
          <cell r="P3">
            <v>8</v>
          </cell>
          <cell r="Q3">
            <v>10</v>
          </cell>
          <cell r="R3">
            <v>1</v>
          </cell>
        </row>
        <row r="4">
          <cell r="H4">
            <v>2</v>
          </cell>
          <cell r="I4" t="str">
            <v>Масло любительское блочное</v>
          </cell>
          <cell r="J4">
            <v>1</v>
          </cell>
          <cell r="K4" t="str">
            <v>кг</v>
          </cell>
          <cell r="L4">
            <v>1</v>
          </cell>
          <cell r="M4">
            <v>1</v>
          </cell>
          <cell r="N4">
            <v>2</v>
          </cell>
          <cell r="O4">
            <v>25</v>
          </cell>
          <cell r="P4">
            <v>8</v>
          </cell>
          <cell r="Q4">
            <v>10</v>
          </cell>
          <cell r="R4">
            <v>1</v>
          </cell>
        </row>
        <row r="5">
          <cell r="H5">
            <v>3</v>
          </cell>
          <cell r="I5" t="str">
            <v>Масло любительское фасованное</v>
          </cell>
          <cell r="J5">
            <v>0.2</v>
          </cell>
          <cell r="K5" t="str">
            <v>кг</v>
          </cell>
          <cell r="L5">
            <v>1</v>
          </cell>
          <cell r="M5">
            <v>1</v>
          </cell>
          <cell r="N5">
            <v>2</v>
          </cell>
          <cell r="O5">
            <v>25</v>
          </cell>
          <cell r="P5">
            <v>8</v>
          </cell>
          <cell r="Q5">
            <v>10</v>
          </cell>
          <cell r="R5">
            <v>1</v>
          </cell>
        </row>
        <row r="6">
          <cell r="H6">
            <v>4</v>
          </cell>
          <cell r="I6" t="str">
            <v>Масло крестьянское блочное</v>
          </cell>
          <cell r="J6">
            <v>1</v>
          </cell>
          <cell r="K6" t="str">
            <v>кг</v>
          </cell>
          <cell r="L6">
            <v>1</v>
          </cell>
          <cell r="M6">
            <v>1</v>
          </cell>
          <cell r="N6">
            <v>2</v>
          </cell>
          <cell r="O6">
            <v>25</v>
          </cell>
          <cell r="P6">
            <v>8</v>
          </cell>
          <cell r="Q6">
            <v>10</v>
          </cell>
          <cell r="R6">
            <v>1</v>
          </cell>
        </row>
        <row r="7">
          <cell r="H7">
            <v>5</v>
          </cell>
          <cell r="I7" t="str">
            <v>Масло крестьянское фасованное</v>
          </cell>
          <cell r="J7">
            <v>0.2</v>
          </cell>
          <cell r="K7" t="str">
            <v>кг</v>
          </cell>
          <cell r="L7">
            <v>1</v>
          </cell>
          <cell r="M7">
            <v>1</v>
          </cell>
          <cell r="N7">
            <v>2</v>
          </cell>
          <cell r="O7">
            <v>25</v>
          </cell>
          <cell r="P7">
            <v>8</v>
          </cell>
          <cell r="Q7">
            <v>10</v>
          </cell>
          <cell r="R7">
            <v>1</v>
          </cell>
        </row>
        <row r="8">
          <cell r="H8">
            <v>6</v>
          </cell>
          <cell r="I8" t="str">
            <v>Масло бутербродное блочное</v>
          </cell>
          <cell r="J8">
            <v>1</v>
          </cell>
          <cell r="K8" t="str">
            <v>кг</v>
          </cell>
          <cell r="L8">
            <v>1</v>
          </cell>
          <cell r="M8">
            <v>1</v>
          </cell>
          <cell r="N8">
            <v>2</v>
          </cell>
          <cell r="O8">
            <v>25</v>
          </cell>
          <cell r="P8">
            <v>8</v>
          </cell>
          <cell r="Q8">
            <v>10</v>
          </cell>
          <cell r="R8">
            <v>1</v>
          </cell>
        </row>
        <row r="9">
          <cell r="H9">
            <v>7</v>
          </cell>
          <cell r="I9" t="str">
            <v>Масло бутербродное фасованное</v>
          </cell>
          <cell r="J9">
            <v>0.2</v>
          </cell>
          <cell r="K9" t="str">
            <v>кг</v>
          </cell>
          <cell r="L9">
            <v>1</v>
          </cell>
          <cell r="M9">
            <v>1</v>
          </cell>
          <cell r="N9">
            <v>2</v>
          </cell>
          <cell r="O9">
            <v>25</v>
          </cell>
          <cell r="P9">
            <v>8</v>
          </cell>
          <cell r="Q9">
            <v>10</v>
          </cell>
          <cell r="R9">
            <v>1</v>
          </cell>
        </row>
        <row r="10">
          <cell r="H10">
            <v>8</v>
          </cell>
          <cell r="I10" t="str">
            <v>Масло преображенское блочное</v>
          </cell>
          <cell r="J10">
            <v>1</v>
          </cell>
          <cell r="K10" t="str">
            <v>кг</v>
          </cell>
          <cell r="L10">
            <v>1</v>
          </cell>
          <cell r="M10">
            <v>1</v>
          </cell>
          <cell r="N10">
            <v>2</v>
          </cell>
          <cell r="O10">
            <v>25</v>
          </cell>
          <cell r="P10">
            <v>8</v>
          </cell>
          <cell r="Q10">
            <v>10</v>
          </cell>
          <cell r="R10">
            <v>1</v>
          </cell>
        </row>
        <row r="11">
          <cell r="H11">
            <v>9</v>
          </cell>
          <cell r="I11" t="str">
            <v>Масло преображенское фасованное</v>
          </cell>
          <cell r="J11">
            <v>0.185</v>
          </cell>
          <cell r="K11" t="str">
            <v>кг</v>
          </cell>
          <cell r="L11">
            <v>1</v>
          </cell>
          <cell r="M11">
            <v>1</v>
          </cell>
          <cell r="N11">
            <v>2</v>
          </cell>
          <cell r="O11">
            <v>25</v>
          </cell>
          <cell r="P11">
            <v>8</v>
          </cell>
          <cell r="Q11">
            <v>10</v>
          </cell>
          <cell r="R11">
            <v>1</v>
          </cell>
        </row>
        <row r="12">
          <cell r="H12">
            <v>10</v>
          </cell>
          <cell r="I12" t="str">
            <v>Молоко 3,2% пакетное п/э</v>
          </cell>
          <cell r="J12">
            <v>1</v>
          </cell>
          <cell r="K12" t="str">
            <v>л</v>
          </cell>
          <cell r="L12">
            <v>2</v>
          </cell>
          <cell r="M12">
            <v>2</v>
          </cell>
          <cell r="N12">
            <v>1</v>
          </cell>
          <cell r="O12">
            <v>30</v>
          </cell>
          <cell r="P12">
            <v>8</v>
          </cell>
          <cell r="Q12">
            <v>10</v>
          </cell>
          <cell r="R12">
            <v>1</v>
          </cell>
        </row>
        <row r="13">
          <cell r="H13">
            <v>11</v>
          </cell>
          <cell r="I13" t="str">
            <v>Молоко 3,2% пакетное</v>
          </cell>
          <cell r="J13">
            <v>0.5</v>
          </cell>
          <cell r="K13" t="str">
            <v>л</v>
          </cell>
          <cell r="L13">
            <v>2</v>
          </cell>
          <cell r="M13">
            <v>2</v>
          </cell>
          <cell r="N13">
            <v>1</v>
          </cell>
          <cell r="O13">
            <v>30</v>
          </cell>
          <cell r="P13">
            <v>8</v>
          </cell>
          <cell r="Q13">
            <v>10</v>
          </cell>
          <cell r="R13">
            <v>1</v>
          </cell>
        </row>
        <row r="14">
          <cell r="H14">
            <v>12</v>
          </cell>
          <cell r="I14" t="str">
            <v>Молоко 2,5% пакетное</v>
          </cell>
          <cell r="J14">
            <v>1</v>
          </cell>
          <cell r="K14" t="str">
            <v>л</v>
          </cell>
          <cell r="L14">
            <v>2</v>
          </cell>
          <cell r="M14">
            <v>2</v>
          </cell>
          <cell r="N14">
            <v>1</v>
          </cell>
          <cell r="O14">
            <v>30</v>
          </cell>
          <cell r="P14">
            <v>8</v>
          </cell>
          <cell r="Q14">
            <v>10</v>
          </cell>
          <cell r="R14">
            <v>1</v>
          </cell>
        </row>
        <row r="15">
          <cell r="H15">
            <v>13</v>
          </cell>
          <cell r="I15" t="str">
            <v>Молоко 1,5% пакетное</v>
          </cell>
          <cell r="J15">
            <v>1</v>
          </cell>
          <cell r="K15" t="str">
            <v>л</v>
          </cell>
          <cell r="L15">
            <v>2</v>
          </cell>
          <cell r="M15">
            <v>2</v>
          </cell>
          <cell r="N15">
            <v>1</v>
          </cell>
          <cell r="O15">
            <v>30</v>
          </cell>
          <cell r="P15">
            <v>8</v>
          </cell>
          <cell r="Q15">
            <v>10</v>
          </cell>
          <cell r="R15">
            <v>1</v>
          </cell>
        </row>
        <row r="16">
          <cell r="H16">
            <v>14</v>
          </cell>
          <cell r="I16" t="str">
            <v>Кефир 3,2% пакетный</v>
          </cell>
          <cell r="J16">
            <v>1</v>
          </cell>
          <cell r="K16" t="str">
            <v>кг</v>
          </cell>
          <cell r="L16">
            <v>3</v>
          </cell>
          <cell r="M16">
            <v>2</v>
          </cell>
          <cell r="N16">
            <v>1</v>
          </cell>
          <cell r="O16">
            <v>30</v>
          </cell>
          <cell r="P16">
            <v>8</v>
          </cell>
          <cell r="Q16">
            <v>10</v>
          </cell>
          <cell r="R16">
            <v>1</v>
          </cell>
        </row>
        <row r="17">
          <cell r="H17">
            <v>15</v>
          </cell>
          <cell r="I17" t="str">
            <v>Кефир 2,5% пакетный</v>
          </cell>
          <cell r="J17">
            <v>1</v>
          </cell>
          <cell r="K17" t="str">
            <v>кг</v>
          </cell>
          <cell r="L17">
            <v>3</v>
          </cell>
          <cell r="M17">
            <v>2</v>
          </cell>
          <cell r="N17">
            <v>1</v>
          </cell>
          <cell r="O17">
            <v>30</v>
          </cell>
          <cell r="P17">
            <v>8</v>
          </cell>
          <cell r="Q17">
            <v>10</v>
          </cell>
          <cell r="R17">
            <v>1</v>
          </cell>
        </row>
        <row r="18">
          <cell r="H18">
            <v>16</v>
          </cell>
          <cell r="I18" t="str">
            <v>Кефир 1,5% пакетный</v>
          </cell>
          <cell r="J18">
            <v>1</v>
          </cell>
          <cell r="K18" t="str">
            <v>кг</v>
          </cell>
          <cell r="L18">
            <v>3</v>
          </cell>
          <cell r="M18">
            <v>2</v>
          </cell>
          <cell r="N18">
            <v>1</v>
          </cell>
          <cell r="O18">
            <v>30</v>
          </cell>
          <cell r="P18">
            <v>8</v>
          </cell>
          <cell r="Q18">
            <v>10</v>
          </cell>
          <cell r="R18">
            <v>1</v>
          </cell>
        </row>
        <row r="19">
          <cell r="H19">
            <v>17</v>
          </cell>
          <cell r="I19" t="str">
            <v>Кефир 1,0% пакетный</v>
          </cell>
          <cell r="J19">
            <v>1</v>
          </cell>
          <cell r="K19" t="str">
            <v>кг</v>
          </cell>
          <cell r="L19">
            <v>3</v>
          </cell>
          <cell r="M19">
            <v>2</v>
          </cell>
          <cell r="N19">
            <v>1</v>
          </cell>
          <cell r="O19">
            <v>30</v>
          </cell>
          <cell r="P19">
            <v>8</v>
          </cell>
          <cell r="Q19">
            <v>10</v>
          </cell>
          <cell r="R19">
            <v>1</v>
          </cell>
        </row>
        <row r="20">
          <cell r="H20">
            <v>18</v>
          </cell>
          <cell r="I20" t="str">
            <v>Кефир нежирный</v>
          </cell>
          <cell r="J20">
            <v>1</v>
          </cell>
          <cell r="K20" t="str">
            <v>кг</v>
          </cell>
          <cell r="L20">
            <v>18</v>
          </cell>
          <cell r="M20">
            <v>3</v>
          </cell>
          <cell r="N20">
            <v>1</v>
          </cell>
          <cell r="O20">
            <v>30</v>
          </cell>
          <cell r="P20">
            <v>8</v>
          </cell>
          <cell r="Q20">
            <v>10</v>
          </cell>
          <cell r="R20">
            <v>1</v>
          </cell>
        </row>
        <row r="21">
          <cell r="H21">
            <v>19</v>
          </cell>
          <cell r="I21" t="str">
            <v>Кефир с йодом 3,2%</v>
          </cell>
          <cell r="J21">
            <v>1</v>
          </cell>
          <cell r="K21" t="str">
            <v>кг</v>
          </cell>
          <cell r="L21">
            <v>3</v>
          </cell>
          <cell r="M21">
            <v>2</v>
          </cell>
          <cell r="N21">
            <v>1</v>
          </cell>
          <cell r="O21">
            <v>30</v>
          </cell>
          <cell r="P21">
            <v>8</v>
          </cell>
          <cell r="Q21">
            <v>10</v>
          </cell>
          <cell r="R21">
            <v>1</v>
          </cell>
        </row>
        <row r="22">
          <cell r="H22">
            <v>20</v>
          </cell>
          <cell r="I22" t="str">
            <v>Кефир с йодом 3,2%</v>
          </cell>
          <cell r="J22">
            <v>0.5</v>
          </cell>
          <cell r="K22" t="str">
            <v>кг</v>
          </cell>
          <cell r="L22">
            <v>3</v>
          </cell>
          <cell r="M22">
            <v>2</v>
          </cell>
          <cell r="N22">
            <v>1</v>
          </cell>
          <cell r="O22">
            <v>30</v>
          </cell>
          <cell r="P22">
            <v>8</v>
          </cell>
          <cell r="Q22">
            <v>10</v>
          </cell>
          <cell r="R22">
            <v>1</v>
          </cell>
        </row>
        <row r="23">
          <cell r="H23">
            <v>21</v>
          </cell>
          <cell r="I23" t="str">
            <v>Бифидокефир 3,2% «Троицкий»</v>
          </cell>
          <cell r="J23">
            <v>1</v>
          </cell>
          <cell r="K23" t="str">
            <v>кг</v>
          </cell>
          <cell r="L23">
            <v>3</v>
          </cell>
          <cell r="M23">
            <v>2</v>
          </cell>
          <cell r="N23">
            <v>1</v>
          </cell>
          <cell r="O23">
            <v>30</v>
          </cell>
          <cell r="P23">
            <v>8</v>
          </cell>
          <cell r="Q23">
            <v>10</v>
          </cell>
          <cell r="R23">
            <v>1</v>
          </cell>
        </row>
        <row r="24">
          <cell r="H24">
            <v>22</v>
          </cell>
          <cell r="I24" t="str">
            <v>Бифидокефир 3,2% «Троицкий»</v>
          </cell>
          <cell r="J24">
            <v>0.5</v>
          </cell>
          <cell r="K24" t="str">
            <v>кг</v>
          </cell>
          <cell r="L24">
            <v>3</v>
          </cell>
          <cell r="M24">
            <v>2</v>
          </cell>
          <cell r="N24">
            <v>1</v>
          </cell>
          <cell r="O24">
            <v>30</v>
          </cell>
          <cell r="P24">
            <v>8</v>
          </cell>
          <cell r="Q24">
            <v>10</v>
          </cell>
          <cell r="R24">
            <v>1</v>
          </cell>
        </row>
        <row r="25">
          <cell r="H25">
            <v>23</v>
          </cell>
          <cell r="I25" t="str">
            <v>Бифидокефир 2,5% «Троицкий»</v>
          </cell>
          <cell r="J25">
            <v>1</v>
          </cell>
          <cell r="K25" t="str">
            <v>кг</v>
          </cell>
          <cell r="L25">
            <v>3</v>
          </cell>
          <cell r="M25">
            <v>2</v>
          </cell>
          <cell r="N25">
            <v>1</v>
          </cell>
          <cell r="O25">
            <v>30</v>
          </cell>
          <cell r="P25">
            <v>8</v>
          </cell>
          <cell r="Q25">
            <v>10</v>
          </cell>
          <cell r="R25">
            <v>1</v>
          </cell>
        </row>
        <row r="26">
          <cell r="H26">
            <v>24</v>
          </cell>
          <cell r="I26" t="str">
            <v>Бифидокефир 1,5% «Троицкий»</v>
          </cell>
          <cell r="J26">
            <v>1</v>
          </cell>
          <cell r="K26" t="str">
            <v>кг</v>
          </cell>
          <cell r="L26">
            <v>3</v>
          </cell>
          <cell r="M26">
            <v>2</v>
          </cell>
          <cell r="N26">
            <v>1</v>
          </cell>
          <cell r="O26">
            <v>30</v>
          </cell>
          <cell r="P26">
            <v>8</v>
          </cell>
          <cell r="Q26">
            <v>10</v>
          </cell>
          <cell r="R26">
            <v>1</v>
          </cell>
        </row>
        <row r="27">
          <cell r="H27">
            <v>25</v>
          </cell>
          <cell r="I27" t="str">
            <v>Бифидокефир 1% «Троицкий»</v>
          </cell>
          <cell r="J27">
            <v>1</v>
          </cell>
          <cell r="K27" t="str">
            <v>кг</v>
          </cell>
          <cell r="L27">
            <v>3</v>
          </cell>
          <cell r="M27">
            <v>2</v>
          </cell>
          <cell r="N27">
            <v>1</v>
          </cell>
          <cell r="O27">
            <v>30</v>
          </cell>
          <cell r="P27">
            <v>8</v>
          </cell>
          <cell r="Q27">
            <v>10</v>
          </cell>
          <cell r="R27">
            <v>1</v>
          </cell>
        </row>
        <row r="28">
          <cell r="H28">
            <v>26</v>
          </cell>
          <cell r="I28" t="str">
            <v>Бифидокефир нежирный «Троицкий»</v>
          </cell>
          <cell r="J28">
            <v>1</v>
          </cell>
          <cell r="K28" t="str">
            <v>кг</v>
          </cell>
          <cell r="L28">
            <v>18</v>
          </cell>
          <cell r="M28">
            <v>3</v>
          </cell>
          <cell r="N28">
            <v>1</v>
          </cell>
          <cell r="O28">
            <v>30</v>
          </cell>
          <cell r="P28">
            <v>8</v>
          </cell>
          <cell r="Q28">
            <v>10</v>
          </cell>
          <cell r="R28">
            <v>1</v>
          </cell>
        </row>
        <row r="29">
          <cell r="H29">
            <v>27</v>
          </cell>
          <cell r="I29" t="str">
            <v>Сметана 30% весовая</v>
          </cell>
          <cell r="J29">
            <v>1</v>
          </cell>
          <cell r="K29" t="str">
            <v>кг</v>
          </cell>
          <cell r="L29">
            <v>5</v>
          </cell>
          <cell r="M29">
            <v>2</v>
          </cell>
          <cell r="N29">
            <v>2</v>
          </cell>
          <cell r="O29">
            <v>25</v>
          </cell>
          <cell r="P29">
            <v>8</v>
          </cell>
          <cell r="Q29">
            <v>10</v>
          </cell>
          <cell r="R29">
            <v>1</v>
          </cell>
        </row>
        <row r="30">
          <cell r="H30">
            <v>28</v>
          </cell>
          <cell r="I30" t="str">
            <v>Сметана 30% фасованная</v>
          </cell>
          <cell r="J30">
            <v>0.5</v>
          </cell>
          <cell r="K30" t="str">
            <v>кг</v>
          </cell>
          <cell r="L30">
            <v>5</v>
          </cell>
          <cell r="M30">
            <v>2</v>
          </cell>
          <cell r="N30">
            <v>2</v>
          </cell>
          <cell r="O30">
            <v>25</v>
          </cell>
          <cell r="P30">
            <v>8</v>
          </cell>
          <cell r="Q30">
            <v>10</v>
          </cell>
          <cell r="R30">
            <v>1</v>
          </cell>
        </row>
        <row r="31">
          <cell r="H31">
            <v>29</v>
          </cell>
          <cell r="I31" t="str">
            <v>Сметана 30% фасованная</v>
          </cell>
          <cell r="J31">
            <v>0.25</v>
          </cell>
          <cell r="K31" t="str">
            <v>кг</v>
          </cell>
          <cell r="L31">
            <v>5</v>
          </cell>
          <cell r="M31">
            <v>2</v>
          </cell>
          <cell r="N31">
            <v>2</v>
          </cell>
          <cell r="O31">
            <v>25</v>
          </cell>
          <cell r="P31">
            <v>8</v>
          </cell>
          <cell r="Q31">
            <v>10</v>
          </cell>
          <cell r="R31">
            <v>1</v>
          </cell>
        </row>
        <row r="32">
          <cell r="H32">
            <v>30</v>
          </cell>
          <cell r="I32" t="str">
            <v>Сметана 25% весовая</v>
          </cell>
          <cell r="J32">
            <v>1</v>
          </cell>
          <cell r="K32" t="str">
            <v>кг</v>
          </cell>
          <cell r="L32">
            <v>5</v>
          </cell>
          <cell r="M32">
            <v>2</v>
          </cell>
          <cell r="N32">
            <v>2</v>
          </cell>
          <cell r="O32">
            <v>25</v>
          </cell>
          <cell r="P32">
            <v>8</v>
          </cell>
          <cell r="Q32">
            <v>10</v>
          </cell>
          <cell r="R32">
            <v>1</v>
          </cell>
        </row>
        <row r="33">
          <cell r="H33">
            <v>31</v>
          </cell>
          <cell r="I33" t="str">
            <v>Сметана 25% фасованная</v>
          </cell>
          <cell r="J33">
            <v>0.5</v>
          </cell>
          <cell r="K33" t="str">
            <v>кг</v>
          </cell>
          <cell r="L33">
            <v>5</v>
          </cell>
          <cell r="M33">
            <v>2</v>
          </cell>
          <cell r="N33">
            <v>2</v>
          </cell>
          <cell r="O33">
            <v>25</v>
          </cell>
          <cell r="P33">
            <v>8</v>
          </cell>
          <cell r="Q33">
            <v>10</v>
          </cell>
          <cell r="R33">
            <v>1</v>
          </cell>
        </row>
        <row r="34">
          <cell r="H34">
            <v>32</v>
          </cell>
          <cell r="I34" t="str">
            <v>Сметана 25% фасованная</v>
          </cell>
          <cell r="J34">
            <v>0.25</v>
          </cell>
          <cell r="K34" t="str">
            <v>кг</v>
          </cell>
          <cell r="L34">
            <v>5</v>
          </cell>
          <cell r="M34">
            <v>2</v>
          </cell>
          <cell r="N34">
            <v>2</v>
          </cell>
          <cell r="O34">
            <v>25</v>
          </cell>
          <cell r="P34">
            <v>8</v>
          </cell>
          <cell r="Q34">
            <v>10</v>
          </cell>
          <cell r="R34">
            <v>1</v>
          </cell>
        </row>
        <row r="35">
          <cell r="H35">
            <v>33</v>
          </cell>
          <cell r="I35" t="str">
            <v>Сметана 20% весовая</v>
          </cell>
          <cell r="J35">
            <v>1</v>
          </cell>
          <cell r="K35" t="str">
            <v>кг</v>
          </cell>
          <cell r="L35">
            <v>5</v>
          </cell>
          <cell r="M35">
            <v>2</v>
          </cell>
          <cell r="N35">
            <v>2</v>
          </cell>
          <cell r="O35">
            <v>25</v>
          </cell>
          <cell r="P35">
            <v>8</v>
          </cell>
          <cell r="Q35">
            <v>10</v>
          </cell>
          <cell r="R35">
            <v>1</v>
          </cell>
        </row>
        <row r="36">
          <cell r="H36">
            <v>34</v>
          </cell>
          <cell r="I36" t="str">
            <v>Сметана 20% фасованная</v>
          </cell>
          <cell r="J36">
            <v>0.5</v>
          </cell>
          <cell r="K36" t="str">
            <v>кг</v>
          </cell>
          <cell r="L36">
            <v>5</v>
          </cell>
          <cell r="M36">
            <v>2</v>
          </cell>
          <cell r="N36">
            <v>2</v>
          </cell>
          <cell r="O36">
            <v>25</v>
          </cell>
          <cell r="P36">
            <v>8</v>
          </cell>
          <cell r="Q36">
            <v>10</v>
          </cell>
          <cell r="R36">
            <v>1</v>
          </cell>
        </row>
        <row r="37">
          <cell r="H37">
            <v>35</v>
          </cell>
          <cell r="I37" t="str">
            <v>Сметана 15% весовая</v>
          </cell>
          <cell r="J37">
            <v>1</v>
          </cell>
          <cell r="K37" t="str">
            <v>кг</v>
          </cell>
          <cell r="L37">
            <v>5</v>
          </cell>
          <cell r="M37">
            <v>2</v>
          </cell>
          <cell r="N37">
            <v>2</v>
          </cell>
          <cell r="O37">
            <v>25</v>
          </cell>
          <cell r="P37">
            <v>8</v>
          </cell>
          <cell r="Q37">
            <v>10</v>
          </cell>
          <cell r="R37">
            <v>1</v>
          </cell>
        </row>
        <row r="38">
          <cell r="H38">
            <v>36</v>
          </cell>
          <cell r="I38" t="str">
            <v>Сметана 15 % фасованная</v>
          </cell>
          <cell r="J38">
            <v>0.5</v>
          </cell>
          <cell r="K38" t="str">
            <v>кг</v>
          </cell>
          <cell r="L38">
            <v>5</v>
          </cell>
          <cell r="M38">
            <v>2</v>
          </cell>
          <cell r="N38">
            <v>2</v>
          </cell>
          <cell r="O38">
            <v>25</v>
          </cell>
          <cell r="P38">
            <v>8</v>
          </cell>
          <cell r="Q38">
            <v>10</v>
          </cell>
          <cell r="R38">
            <v>1</v>
          </cell>
        </row>
        <row r="39">
          <cell r="H39">
            <v>37</v>
          </cell>
          <cell r="I39" t="str">
            <v>Сметана 10% весовая</v>
          </cell>
          <cell r="J39">
            <v>1</v>
          </cell>
          <cell r="K39" t="str">
            <v>кг</v>
          </cell>
          <cell r="L39">
            <v>5</v>
          </cell>
          <cell r="M39">
            <v>2</v>
          </cell>
          <cell r="N39">
            <v>2</v>
          </cell>
          <cell r="O39">
            <v>25</v>
          </cell>
          <cell r="P39">
            <v>8</v>
          </cell>
          <cell r="Q39">
            <v>10</v>
          </cell>
          <cell r="R39">
            <v>1</v>
          </cell>
        </row>
        <row r="40">
          <cell r="H40">
            <v>38</v>
          </cell>
          <cell r="I40" t="str">
            <v>Сметана 10% фасованная</v>
          </cell>
          <cell r="J40">
            <v>0.5</v>
          </cell>
          <cell r="K40" t="str">
            <v>кг</v>
          </cell>
          <cell r="L40">
            <v>5</v>
          </cell>
          <cell r="M40">
            <v>2</v>
          </cell>
          <cell r="N40">
            <v>2</v>
          </cell>
          <cell r="O40">
            <v>25</v>
          </cell>
          <cell r="P40">
            <v>8</v>
          </cell>
          <cell r="Q40">
            <v>10</v>
          </cell>
          <cell r="R40">
            <v>1</v>
          </cell>
        </row>
        <row r="41">
          <cell r="H41">
            <v>39</v>
          </cell>
          <cell r="I41" t="str">
            <v>Творог 2% весовой</v>
          </cell>
          <cell r="J41">
            <v>1</v>
          </cell>
          <cell r="K41" t="str">
            <v>кг</v>
          </cell>
          <cell r="L41">
            <v>6</v>
          </cell>
          <cell r="M41">
            <v>2</v>
          </cell>
          <cell r="N41">
            <v>1</v>
          </cell>
          <cell r="O41">
            <v>30</v>
          </cell>
          <cell r="P41">
            <v>8</v>
          </cell>
          <cell r="Q41">
            <v>10</v>
          </cell>
          <cell r="R41">
            <v>1</v>
          </cell>
        </row>
        <row r="42">
          <cell r="H42">
            <v>40</v>
          </cell>
          <cell r="I42" t="str">
            <v>Творог 2% фасованный</v>
          </cell>
          <cell r="J42">
            <v>0.25</v>
          </cell>
          <cell r="K42" t="str">
            <v>кг</v>
          </cell>
          <cell r="L42">
            <v>6</v>
          </cell>
          <cell r="M42">
            <v>2</v>
          </cell>
          <cell r="N42">
            <v>1</v>
          </cell>
          <cell r="O42">
            <v>30</v>
          </cell>
          <cell r="P42">
            <v>8</v>
          </cell>
          <cell r="Q42">
            <v>10</v>
          </cell>
          <cell r="R42">
            <v>1</v>
          </cell>
        </row>
        <row r="43">
          <cell r="H43">
            <v>41</v>
          </cell>
          <cell r="I43" t="str">
            <v>Творог 5% весовой</v>
          </cell>
          <cell r="J43">
            <v>1</v>
          </cell>
          <cell r="K43" t="str">
            <v>кг</v>
          </cell>
          <cell r="L43">
            <v>6</v>
          </cell>
          <cell r="M43">
            <v>2</v>
          </cell>
          <cell r="N43">
            <v>1</v>
          </cell>
          <cell r="O43">
            <v>30</v>
          </cell>
          <cell r="P43">
            <v>8</v>
          </cell>
          <cell r="Q43">
            <v>10</v>
          </cell>
          <cell r="R43">
            <v>1</v>
          </cell>
        </row>
        <row r="44">
          <cell r="H44">
            <v>42</v>
          </cell>
          <cell r="I44" t="str">
            <v>Творог 5% фасованный</v>
          </cell>
          <cell r="J44">
            <v>0.25</v>
          </cell>
          <cell r="K44" t="str">
            <v>кг</v>
          </cell>
          <cell r="L44">
            <v>6</v>
          </cell>
          <cell r="M44">
            <v>2</v>
          </cell>
          <cell r="N44">
            <v>1</v>
          </cell>
          <cell r="O44">
            <v>30</v>
          </cell>
          <cell r="P44">
            <v>8</v>
          </cell>
          <cell r="Q44">
            <v>10</v>
          </cell>
          <cell r="R44">
            <v>1</v>
          </cell>
        </row>
        <row r="45">
          <cell r="H45">
            <v>43</v>
          </cell>
          <cell r="I45" t="str">
            <v>Творог 9% весовой</v>
          </cell>
          <cell r="J45">
            <v>1</v>
          </cell>
          <cell r="K45" t="str">
            <v>кг</v>
          </cell>
          <cell r="L45">
            <v>6</v>
          </cell>
          <cell r="M45">
            <v>2</v>
          </cell>
          <cell r="N45">
            <v>1</v>
          </cell>
          <cell r="O45">
            <v>30</v>
          </cell>
          <cell r="P45">
            <v>8</v>
          </cell>
          <cell r="Q45">
            <v>10</v>
          </cell>
          <cell r="R45">
            <v>1</v>
          </cell>
        </row>
        <row r="46">
          <cell r="H46">
            <v>44</v>
          </cell>
          <cell r="I46" t="str">
            <v>Творог 9% фасованный</v>
          </cell>
          <cell r="J46">
            <v>0.25</v>
          </cell>
          <cell r="K46" t="str">
            <v>кг</v>
          </cell>
          <cell r="L46">
            <v>6</v>
          </cell>
          <cell r="M46">
            <v>2</v>
          </cell>
          <cell r="N46">
            <v>1</v>
          </cell>
          <cell r="O46">
            <v>30</v>
          </cell>
          <cell r="P46">
            <v>8</v>
          </cell>
          <cell r="Q46">
            <v>10</v>
          </cell>
          <cell r="R46">
            <v>1</v>
          </cell>
        </row>
        <row r="47">
          <cell r="H47">
            <v>45</v>
          </cell>
          <cell r="I47" t="str">
            <v>Творог 18% весовой</v>
          </cell>
          <cell r="J47">
            <v>1</v>
          </cell>
          <cell r="K47" t="str">
            <v>кг</v>
          </cell>
          <cell r="L47">
            <v>6</v>
          </cell>
          <cell r="M47">
            <v>2</v>
          </cell>
          <cell r="N47">
            <v>1</v>
          </cell>
          <cell r="O47">
            <v>30</v>
          </cell>
          <cell r="P47">
            <v>8</v>
          </cell>
          <cell r="Q47">
            <v>10</v>
          </cell>
          <cell r="R47">
            <v>1</v>
          </cell>
        </row>
        <row r="48">
          <cell r="H48">
            <v>46</v>
          </cell>
          <cell r="I48" t="str">
            <v>Творог 18% фасованный</v>
          </cell>
          <cell r="J48">
            <v>0.25</v>
          </cell>
          <cell r="K48" t="str">
            <v>кг</v>
          </cell>
          <cell r="L48">
            <v>6</v>
          </cell>
          <cell r="M48">
            <v>2</v>
          </cell>
          <cell r="N48">
            <v>1</v>
          </cell>
          <cell r="O48">
            <v>30</v>
          </cell>
          <cell r="P48">
            <v>8</v>
          </cell>
          <cell r="Q48">
            <v>10</v>
          </cell>
          <cell r="R48">
            <v>1</v>
          </cell>
        </row>
        <row r="49">
          <cell r="H49">
            <v>47</v>
          </cell>
          <cell r="I49" t="str">
            <v>Тв.масса 8% сладкая с ван.</v>
          </cell>
          <cell r="J49">
            <v>0.25</v>
          </cell>
          <cell r="K49" t="str">
            <v>кг</v>
          </cell>
          <cell r="L49">
            <v>7</v>
          </cell>
          <cell r="M49">
            <v>2</v>
          </cell>
          <cell r="N49">
            <v>1</v>
          </cell>
          <cell r="O49">
            <v>30</v>
          </cell>
          <cell r="P49">
            <v>8</v>
          </cell>
          <cell r="Q49">
            <v>10</v>
          </cell>
          <cell r="R49">
            <v>1</v>
          </cell>
        </row>
        <row r="50">
          <cell r="H50">
            <v>48</v>
          </cell>
          <cell r="I50" t="str">
            <v>Тв.масса 8% сладкая с изюмом</v>
          </cell>
          <cell r="J50">
            <v>0.25</v>
          </cell>
          <cell r="K50" t="str">
            <v>кг</v>
          </cell>
          <cell r="L50">
            <v>7</v>
          </cell>
          <cell r="M50">
            <v>2</v>
          </cell>
          <cell r="N50">
            <v>1</v>
          </cell>
          <cell r="O50">
            <v>30</v>
          </cell>
          <cell r="P50">
            <v>8</v>
          </cell>
          <cell r="Q50">
            <v>10</v>
          </cell>
          <cell r="R50">
            <v>1</v>
          </cell>
        </row>
        <row r="51">
          <cell r="H51">
            <v>49</v>
          </cell>
          <cell r="I51" t="str">
            <v>Тв.масса 4,5% сладкая с ванил.</v>
          </cell>
          <cell r="J51">
            <v>0.25</v>
          </cell>
          <cell r="K51" t="str">
            <v>кг</v>
          </cell>
          <cell r="L51">
            <v>7</v>
          </cell>
          <cell r="M51">
            <v>2</v>
          </cell>
          <cell r="N51">
            <v>1</v>
          </cell>
          <cell r="O51">
            <v>30</v>
          </cell>
          <cell r="P51">
            <v>8</v>
          </cell>
          <cell r="Q51">
            <v>10</v>
          </cell>
          <cell r="R51">
            <v>1</v>
          </cell>
        </row>
        <row r="52">
          <cell r="H52">
            <v>50</v>
          </cell>
          <cell r="I52" t="str">
            <v>Тв.масса 4,5% плодово-ягодная</v>
          </cell>
          <cell r="J52">
            <v>0.25</v>
          </cell>
          <cell r="K52" t="str">
            <v>кг</v>
          </cell>
          <cell r="L52">
            <v>7</v>
          </cell>
          <cell r="M52">
            <v>2</v>
          </cell>
          <cell r="N52">
            <v>1</v>
          </cell>
          <cell r="O52">
            <v>30</v>
          </cell>
          <cell r="P52">
            <v>8</v>
          </cell>
          <cell r="Q52">
            <v>10</v>
          </cell>
          <cell r="R52">
            <v>1</v>
          </cell>
        </row>
        <row r="53">
          <cell r="H53">
            <v>51</v>
          </cell>
          <cell r="I53" t="str">
            <v>Сырки 8% с какао</v>
          </cell>
          <cell r="J53">
            <v>0.1</v>
          </cell>
          <cell r="K53" t="str">
            <v>кг</v>
          </cell>
          <cell r="L53">
            <v>7</v>
          </cell>
          <cell r="M53">
            <v>2</v>
          </cell>
          <cell r="N53">
            <v>1</v>
          </cell>
          <cell r="O53">
            <v>30</v>
          </cell>
          <cell r="P53">
            <v>8</v>
          </cell>
          <cell r="Q53">
            <v>10</v>
          </cell>
          <cell r="R53">
            <v>1</v>
          </cell>
        </row>
        <row r="54">
          <cell r="H54">
            <v>52</v>
          </cell>
          <cell r="I54" t="str">
            <v>Сырки тв. 4,5% сладкие с ванил.</v>
          </cell>
          <cell r="J54">
            <v>0.1</v>
          </cell>
          <cell r="K54" t="str">
            <v>кг</v>
          </cell>
          <cell r="L54">
            <v>7</v>
          </cell>
          <cell r="M54">
            <v>2</v>
          </cell>
          <cell r="N54">
            <v>1</v>
          </cell>
          <cell r="O54">
            <v>30</v>
          </cell>
          <cell r="P54">
            <v>8</v>
          </cell>
          <cell r="Q54">
            <v>10</v>
          </cell>
          <cell r="R54">
            <v>1</v>
          </cell>
        </row>
        <row r="55">
          <cell r="H55">
            <v>53</v>
          </cell>
          <cell r="I55" t="str">
            <v>Сырки тв. 4,5% плодово-ягодные</v>
          </cell>
          <cell r="J55">
            <v>0.1</v>
          </cell>
          <cell r="K55" t="str">
            <v>кг</v>
          </cell>
          <cell r="L55">
            <v>7</v>
          </cell>
          <cell r="M55">
            <v>2</v>
          </cell>
          <cell r="N55">
            <v>1</v>
          </cell>
          <cell r="O55">
            <v>30</v>
          </cell>
          <cell r="P55">
            <v>8</v>
          </cell>
          <cell r="Q55">
            <v>10</v>
          </cell>
          <cell r="R55">
            <v>1</v>
          </cell>
        </row>
        <row r="56">
          <cell r="H56">
            <v>54</v>
          </cell>
          <cell r="I56" t="str">
            <v>Сырки тв. 4,5% с изюмом</v>
          </cell>
          <cell r="J56">
            <v>0.1</v>
          </cell>
          <cell r="K56" t="str">
            <v>кг</v>
          </cell>
          <cell r="L56">
            <v>7</v>
          </cell>
          <cell r="M56">
            <v>2</v>
          </cell>
          <cell r="N56">
            <v>1</v>
          </cell>
          <cell r="O56">
            <v>30</v>
          </cell>
          <cell r="P56">
            <v>8</v>
          </cell>
          <cell r="Q56">
            <v>10</v>
          </cell>
          <cell r="R56">
            <v>1</v>
          </cell>
        </row>
        <row r="57">
          <cell r="H57">
            <v>55</v>
          </cell>
          <cell r="I57" t="str">
            <v>Творог н/ж весовой</v>
          </cell>
          <cell r="J57">
            <v>1</v>
          </cell>
          <cell r="K57" t="str">
            <v>кг</v>
          </cell>
          <cell r="L57">
            <v>8</v>
          </cell>
          <cell r="M57">
            <v>3</v>
          </cell>
          <cell r="N57">
            <v>1</v>
          </cell>
          <cell r="O57">
            <v>30</v>
          </cell>
          <cell r="P57">
            <v>8</v>
          </cell>
          <cell r="Q57">
            <v>10</v>
          </cell>
          <cell r="R57">
            <v>1</v>
          </cell>
        </row>
        <row r="58">
          <cell r="H58">
            <v>56</v>
          </cell>
          <cell r="I58" t="str">
            <v>Творог н/ж фасованный</v>
          </cell>
          <cell r="J58">
            <v>0.25</v>
          </cell>
          <cell r="K58" t="str">
            <v>кг</v>
          </cell>
          <cell r="L58">
            <v>8</v>
          </cell>
          <cell r="M58">
            <v>3</v>
          </cell>
          <cell r="N58">
            <v>1</v>
          </cell>
          <cell r="O58">
            <v>30</v>
          </cell>
          <cell r="P58">
            <v>8</v>
          </cell>
          <cell r="Q58">
            <v>10</v>
          </cell>
          <cell r="R58">
            <v>1</v>
          </cell>
        </row>
        <row r="59">
          <cell r="H59">
            <v>57</v>
          </cell>
          <cell r="I59" t="str">
            <v>Тв.масса н/ж сладкая с ванилином</v>
          </cell>
          <cell r="J59">
            <v>0.25</v>
          </cell>
          <cell r="K59" t="str">
            <v>кг</v>
          </cell>
          <cell r="L59">
            <v>9</v>
          </cell>
          <cell r="M59">
            <v>3</v>
          </cell>
          <cell r="N59">
            <v>1</v>
          </cell>
          <cell r="O59">
            <v>30</v>
          </cell>
          <cell r="P59">
            <v>8</v>
          </cell>
          <cell r="Q59">
            <v>10</v>
          </cell>
          <cell r="R59">
            <v>1</v>
          </cell>
        </row>
        <row r="60">
          <cell r="H60">
            <v>58</v>
          </cell>
          <cell r="I60" t="str">
            <v>Сырки тв.н/ж сладкие с ванилином</v>
          </cell>
          <cell r="J60">
            <v>0.1</v>
          </cell>
          <cell r="K60" t="str">
            <v>кг</v>
          </cell>
          <cell r="L60">
            <v>9</v>
          </cell>
          <cell r="M60">
            <v>3</v>
          </cell>
          <cell r="N60">
            <v>1</v>
          </cell>
          <cell r="O60">
            <v>30</v>
          </cell>
          <cell r="P60">
            <v>8</v>
          </cell>
          <cell r="Q60">
            <v>10</v>
          </cell>
          <cell r="R60">
            <v>1</v>
          </cell>
        </row>
        <row r="61">
          <cell r="H61">
            <v>59</v>
          </cell>
          <cell r="I61" t="str">
            <v>Сырки тв.н/ж сладкие плод-ягодные</v>
          </cell>
          <cell r="J61">
            <v>0.1</v>
          </cell>
          <cell r="K61" t="str">
            <v>кг</v>
          </cell>
          <cell r="L61">
            <v>9</v>
          </cell>
          <cell r="M61">
            <v>3</v>
          </cell>
          <cell r="N61">
            <v>1</v>
          </cell>
          <cell r="O61">
            <v>30</v>
          </cell>
          <cell r="P61">
            <v>8</v>
          </cell>
          <cell r="Q61">
            <v>10</v>
          </cell>
          <cell r="R61">
            <v>1</v>
          </cell>
        </row>
        <row r="62">
          <cell r="H62">
            <v>60</v>
          </cell>
          <cell r="I62" t="str">
            <v>Сырки тв.нежирные с изюмом</v>
          </cell>
          <cell r="J62">
            <v>0.1</v>
          </cell>
          <cell r="K62" t="str">
            <v>кг</v>
          </cell>
          <cell r="L62">
            <v>9</v>
          </cell>
          <cell r="M62">
            <v>3</v>
          </cell>
          <cell r="N62">
            <v>1</v>
          </cell>
          <cell r="O62">
            <v>30</v>
          </cell>
          <cell r="P62">
            <v>8</v>
          </cell>
          <cell r="Q62">
            <v>10</v>
          </cell>
          <cell r="R62">
            <v>1</v>
          </cell>
        </row>
        <row r="63">
          <cell r="H63">
            <v>61</v>
          </cell>
          <cell r="I63" t="str">
            <v>Сырки тв.нежирные с орехами</v>
          </cell>
          <cell r="J63">
            <v>0.1</v>
          </cell>
          <cell r="K63" t="str">
            <v>кг</v>
          </cell>
          <cell r="L63">
            <v>9</v>
          </cell>
          <cell r="M63">
            <v>3</v>
          </cell>
          <cell r="N63">
            <v>1</v>
          </cell>
          <cell r="O63">
            <v>30</v>
          </cell>
          <cell r="P63">
            <v>8</v>
          </cell>
          <cell r="Q63">
            <v>10</v>
          </cell>
          <cell r="R63">
            <v>1</v>
          </cell>
        </row>
        <row r="64">
          <cell r="H64">
            <v>62</v>
          </cell>
          <cell r="I64" t="str">
            <v>Пахта фляжная</v>
          </cell>
          <cell r="J64">
            <v>1</v>
          </cell>
          <cell r="K64" t="str">
            <v>л</v>
          </cell>
          <cell r="L64">
            <v>10</v>
          </cell>
          <cell r="M64">
            <v>3</v>
          </cell>
          <cell r="N64">
            <v>2</v>
          </cell>
          <cell r="O64">
            <v>25</v>
          </cell>
          <cell r="P64">
            <v>8</v>
          </cell>
          <cell r="Q64">
            <v>10</v>
          </cell>
          <cell r="R64">
            <v>0</v>
          </cell>
        </row>
        <row r="65">
          <cell r="H65">
            <v>63</v>
          </cell>
          <cell r="I65" t="str">
            <v>Пахта пакетная</v>
          </cell>
          <cell r="J65">
            <v>1</v>
          </cell>
          <cell r="K65" t="str">
            <v>л</v>
          </cell>
          <cell r="L65">
            <v>10</v>
          </cell>
          <cell r="M65">
            <v>3</v>
          </cell>
          <cell r="N65">
            <v>2</v>
          </cell>
          <cell r="O65">
            <v>25</v>
          </cell>
          <cell r="P65">
            <v>8</v>
          </cell>
          <cell r="Q65">
            <v>10</v>
          </cell>
          <cell r="R65">
            <v>0</v>
          </cell>
        </row>
        <row r="66">
          <cell r="H66">
            <v>64</v>
          </cell>
          <cell r="I66" t="str">
            <v>Мороженое «Пломбир» весов.</v>
          </cell>
          <cell r="J66">
            <v>1</v>
          </cell>
          <cell r="K66" t="str">
            <v>кг</v>
          </cell>
          <cell r="L66">
            <v>12</v>
          </cell>
          <cell r="M66">
            <v>4</v>
          </cell>
          <cell r="N66">
            <v>1</v>
          </cell>
          <cell r="O66">
            <v>30</v>
          </cell>
          <cell r="P66">
            <v>15</v>
          </cell>
          <cell r="Q66">
            <v>18</v>
          </cell>
          <cell r="R66">
            <v>1</v>
          </cell>
        </row>
        <row r="67">
          <cell r="H67">
            <v>65</v>
          </cell>
          <cell r="I67" t="str">
            <v>Мороженое «Пломбир» фасов.</v>
          </cell>
          <cell r="J67">
            <v>0.25</v>
          </cell>
          <cell r="K67" t="str">
            <v>кг</v>
          </cell>
          <cell r="L67">
            <v>12</v>
          </cell>
          <cell r="M67">
            <v>4</v>
          </cell>
          <cell r="N67">
            <v>1</v>
          </cell>
          <cell r="O67">
            <v>30</v>
          </cell>
          <cell r="P67">
            <v>15</v>
          </cell>
          <cell r="Q67">
            <v>18</v>
          </cell>
          <cell r="R67">
            <v>1</v>
          </cell>
        </row>
        <row r="68">
          <cell r="H68">
            <v>66</v>
          </cell>
          <cell r="I68" t="str">
            <v>Мороженое «Пломбир» фасов.</v>
          </cell>
          <cell r="J68">
            <v>0.12</v>
          </cell>
          <cell r="K68" t="str">
            <v>кг</v>
          </cell>
          <cell r="L68">
            <v>12</v>
          </cell>
          <cell r="M68">
            <v>4</v>
          </cell>
          <cell r="N68">
            <v>1</v>
          </cell>
          <cell r="O68">
            <v>30</v>
          </cell>
          <cell r="P68">
            <v>15</v>
          </cell>
          <cell r="Q68">
            <v>18</v>
          </cell>
          <cell r="R68">
            <v>1</v>
          </cell>
        </row>
        <row r="69">
          <cell r="H69">
            <v>67</v>
          </cell>
          <cell r="I69" t="str">
            <v>Сыр клинковый 30%</v>
          </cell>
          <cell r="J69">
            <v>1</v>
          </cell>
          <cell r="K69" t="str">
            <v>кг</v>
          </cell>
          <cell r="L69">
            <v>14</v>
          </cell>
          <cell r="M69">
            <v>5</v>
          </cell>
          <cell r="N69">
            <v>1</v>
          </cell>
          <cell r="O69">
            <v>30</v>
          </cell>
          <cell r="P69">
            <v>8</v>
          </cell>
          <cell r="Q69">
            <v>10</v>
          </cell>
          <cell r="R69">
            <v>1</v>
          </cell>
        </row>
        <row r="70">
          <cell r="H70">
            <v>68</v>
          </cell>
          <cell r="I70" t="str">
            <v>Йогурт "Крепышок" 1,5%"</v>
          </cell>
          <cell r="J70">
            <v>0.25</v>
          </cell>
          <cell r="K70" t="str">
            <v>кг</v>
          </cell>
          <cell r="L70">
            <v>4</v>
          </cell>
          <cell r="M70">
            <v>2</v>
          </cell>
          <cell r="N70">
            <v>1</v>
          </cell>
          <cell r="O70">
            <v>30</v>
          </cell>
          <cell r="P70">
            <v>8</v>
          </cell>
          <cell r="Q70">
            <v>10</v>
          </cell>
          <cell r="R70">
            <v>1</v>
          </cell>
        </row>
        <row r="71">
          <cell r="H71">
            <v>69</v>
          </cell>
          <cell r="I71" t="str">
            <v>Йогурт «Крепышок» 2,5%</v>
          </cell>
          <cell r="J71">
            <v>0.25</v>
          </cell>
          <cell r="K71" t="str">
            <v>кг</v>
          </cell>
          <cell r="L71">
            <v>4</v>
          </cell>
          <cell r="M71">
            <v>2</v>
          </cell>
          <cell r="N71">
            <v>1</v>
          </cell>
          <cell r="O71">
            <v>30</v>
          </cell>
          <cell r="P71">
            <v>8</v>
          </cell>
          <cell r="Q71">
            <v>10</v>
          </cell>
          <cell r="R71">
            <v>1</v>
          </cell>
        </row>
        <row r="72">
          <cell r="H72">
            <v>70</v>
          </cell>
          <cell r="I72" t="str">
            <v>Йогурт «Крепышок» 3,0%</v>
          </cell>
          <cell r="J72">
            <v>0.25</v>
          </cell>
          <cell r="K72" t="str">
            <v>кг</v>
          </cell>
          <cell r="L72">
            <v>4</v>
          </cell>
          <cell r="M72">
            <v>2</v>
          </cell>
          <cell r="N72">
            <v>1</v>
          </cell>
          <cell r="O72">
            <v>30</v>
          </cell>
          <cell r="P72">
            <v>8</v>
          </cell>
          <cell r="Q72">
            <v>10</v>
          </cell>
          <cell r="R72">
            <v>1</v>
          </cell>
        </row>
        <row r="73">
          <cell r="H73">
            <v>71</v>
          </cell>
          <cell r="I73" t="str">
            <v>Напиток «Коктейль солнечных фруктов и ягод»</v>
          </cell>
          <cell r="J73">
            <v>0.5</v>
          </cell>
          <cell r="K73" t="str">
            <v>кг</v>
          </cell>
          <cell r="L73">
            <v>4</v>
          </cell>
          <cell r="M73">
            <v>2</v>
          </cell>
          <cell r="N73">
            <v>1</v>
          </cell>
          <cell r="O73">
            <v>30</v>
          </cell>
          <cell r="P73">
            <v>8</v>
          </cell>
          <cell r="Q73">
            <v>10</v>
          </cell>
          <cell r="R73">
            <v>1</v>
          </cell>
        </row>
        <row r="74">
          <cell r="H74">
            <v>72</v>
          </cell>
          <cell r="I74" t="str">
            <v>Сыворотка пакетная</v>
          </cell>
          <cell r="J74">
            <v>1</v>
          </cell>
          <cell r="K74" t="str">
            <v>л</v>
          </cell>
          <cell r="L74">
            <v>11</v>
          </cell>
          <cell r="M74">
            <v>3</v>
          </cell>
          <cell r="N74">
            <v>1</v>
          </cell>
          <cell r="O74">
            <v>30</v>
          </cell>
          <cell r="P74">
            <v>8</v>
          </cell>
          <cell r="Q74">
            <v>10</v>
          </cell>
          <cell r="R74">
            <v>0</v>
          </cell>
        </row>
        <row r="75">
          <cell r="H75">
            <v>73</v>
          </cell>
          <cell r="I75" t="str">
            <v>Сыворотка фляжная</v>
          </cell>
          <cell r="J75">
            <v>1</v>
          </cell>
          <cell r="K75" t="str">
            <v>л</v>
          </cell>
          <cell r="L75">
            <v>11</v>
          </cell>
          <cell r="M75">
            <v>3</v>
          </cell>
          <cell r="N75">
            <v>1</v>
          </cell>
          <cell r="O75">
            <v>30</v>
          </cell>
          <cell r="P75">
            <v>8</v>
          </cell>
          <cell r="Q75">
            <v>10</v>
          </cell>
          <cell r="R75">
            <v>0</v>
          </cell>
        </row>
        <row r="76">
          <cell r="H76">
            <v>74</v>
          </cell>
          <cell r="I76" t="str">
            <v>Ряженка 3,2%</v>
          </cell>
          <cell r="J76">
            <v>0.5</v>
          </cell>
          <cell r="K76" t="str">
            <v>кг</v>
          </cell>
          <cell r="L76">
            <v>4</v>
          </cell>
          <cell r="M76">
            <v>2</v>
          </cell>
          <cell r="N76">
            <v>1</v>
          </cell>
          <cell r="O76">
            <v>30</v>
          </cell>
          <cell r="P76">
            <v>8</v>
          </cell>
          <cell r="Q76">
            <v>10</v>
          </cell>
          <cell r="R76">
            <v>1</v>
          </cell>
        </row>
        <row r="77">
          <cell r="H77">
            <v>75</v>
          </cell>
          <cell r="I77" t="str">
            <v>Торт из мороженного в шок.глазури</v>
          </cell>
          <cell r="J77">
            <v>0.8</v>
          </cell>
          <cell r="K77" t="str">
            <v>кг</v>
          </cell>
          <cell r="L77">
            <v>12</v>
          </cell>
          <cell r="M77">
            <v>4</v>
          </cell>
          <cell r="N77">
            <v>1</v>
          </cell>
          <cell r="O77">
            <v>30</v>
          </cell>
          <cell r="P77">
            <v>15</v>
          </cell>
          <cell r="Q77">
            <v>18</v>
          </cell>
          <cell r="R77">
            <v>1</v>
          </cell>
        </row>
        <row r="78">
          <cell r="H78">
            <v>76</v>
          </cell>
          <cell r="I78" t="str">
            <v>Торт из мороженного в шок.глазури</v>
          </cell>
          <cell r="J78">
            <v>0.6</v>
          </cell>
          <cell r="K78" t="str">
            <v>кг</v>
          </cell>
          <cell r="L78">
            <v>12</v>
          </cell>
          <cell r="M78">
            <v>4</v>
          </cell>
          <cell r="N78">
            <v>1</v>
          </cell>
          <cell r="O78">
            <v>30</v>
          </cell>
          <cell r="P78">
            <v>15</v>
          </cell>
          <cell r="Q78">
            <v>18</v>
          </cell>
          <cell r="R78">
            <v>1</v>
          </cell>
        </row>
        <row r="79">
          <cell r="H79">
            <v>77</v>
          </cell>
          <cell r="I79" t="str">
            <v>Торт из мороженного в шок.глазури</v>
          </cell>
          <cell r="J79">
            <v>0.5</v>
          </cell>
          <cell r="K79" t="str">
            <v>кг</v>
          </cell>
          <cell r="L79">
            <v>12</v>
          </cell>
          <cell r="M79">
            <v>4</v>
          </cell>
          <cell r="N79">
            <v>1</v>
          </cell>
          <cell r="O79">
            <v>30</v>
          </cell>
          <cell r="P79">
            <v>15</v>
          </cell>
          <cell r="Q79">
            <v>18</v>
          </cell>
          <cell r="R79">
            <v>1</v>
          </cell>
        </row>
        <row r="80">
          <cell r="H80">
            <v>78</v>
          </cell>
          <cell r="I80" t="str">
            <v>Молоко 3,2% в «Пюр-Пак»</v>
          </cell>
          <cell r="J80">
            <v>1</v>
          </cell>
          <cell r="K80" t="str">
            <v>л</v>
          </cell>
          <cell r="L80">
            <v>2</v>
          </cell>
          <cell r="M80">
            <v>2</v>
          </cell>
          <cell r="N80">
            <v>1</v>
          </cell>
          <cell r="O80">
            <v>30</v>
          </cell>
          <cell r="P80">
            <v>8</v>
          </cell>
          <cell r="Q80">
            <v>10</v>
          </cell>
          <cell r="R80">
            <v>1</v>
          </cell>
        </row>
        <row r="81">
          <cell r="H81">
            <v>79</v>
          </cell>
          <cell r="I81" t="str">
            <v>Молоко топленое 4%</v>
          </cell>
          <cell r="J81">
            <v>0.5</v>
          </cell>
          <cell r="K81" t="str">
            <v>л</v>
          </cell>
          <cell r="L81">
            <v>2</v>
          </cell>
          <cell r="M81">
            <v>2</v>
          </cell>
          <cell r="N81">
            <v>1</v>
          </cell>
          <cell r="O81">
            <v>30</v>
          </cell>
          <cell r="P81">
            <v>8</v>
          </cell>
          <cell r="Q81">
            <v>10</v>
          </cell>
          <cell r="R81">
            <v>1</v>
          </cell>
        </row>
        <row r="82">
          <cell r="H82">
            <v>80</v>
          </cell>
          <cell r="I82" t="str">
            <v>Напиток «Радужный» 1,5% «Пюр-Пак»</v>
          </cell>
          <cell r="J82">
            <v>1</v>
          </cell>
          <cell r="K82" t="str">
            <v>кг</v>
          </cell>
          <cell r="L82">
            <v>4</v>
          </cell>
          <cell r="M82">
            <v>2</v>
          </cell>
          <cell r="N82">
            <v>1</v>
          </cell>
          <cell r="O82">
            <v>30</v>
          </cell>
          <cell r="P82">
            <v>8</v>
          </cell>
          <cell r="Q82">
            <v>10</v>
          </cell>
          <cell r="R82">
            <v>1</v>
          </cell>
        </row>
        <row r="83">
          <cell r="H83">
            <v>81</v>
          </cell>
          <cell r="I83" t="str">
            <v>Напиток «Радужный» 1% «Пюр-Пак»</v>
          </cell>
          <cell r="J83">
            <v>1</v>
          </cell>
          <cell r="K83" t="str">
            <v>кг</v>
          </cell>
          <cell r="L83">
            <v>4</v>
          </cell>
          <cell r="M83">
            <v>2</v>
          </cell>
          <cell r="N83">
            <v>1</v>
          </cell>
          <cell r="O83">
            <v>30</v>
          </cell>
          <cell r="P83">
            <v>8</v>
          </cell>
          <cell r="Q83">
            <v>10</v>
          </cell>
          <cell r="R83">
            <v>1</v>
          </cell>
        </row>
        <row r="84">
          <cell r="H84">
            <v>82</v>
          </cell>
          <cell r="I84" t="str">
            <v>Напиток «Радужный» н/ж «Пюр-Пак»</v>
          </cell>
          <cell r="J84">
            <v>1</v>
          </cell>
          <cell r="K84" t="str">
            <v>кг</v>
          </cell>
          <cell r="L84">
            <v>4</v>
          </cell>
          <cell r="M84">
            <v>2</v>
          </cell>
          <cell r="N84">
            <v>1</v>
          </cell>
          <cell r="O84">
            <v>30</v>
          </cell>
          <cell r="P84">
            <v>8</v>
          </cell>
          <cell r="Q84">
            <v>10</v>
          </cell>
          <cell r="R84">
            <v>1</v>
          </cell>
        </row>
        <row r="85">
          <cell r="H85">
            <v>83</v>
          </cell>
          <cell r="I85" t="str">
            <v>Творожок для сластен 4% с изюмом</v>
          </cell>
          <cell r="J85">
            <v>0.185</v>
          </cell>
          <cell r="K85" t="str">
            <v>кг</v>
          </cell>
          <cell r="L85">
            <v>7</v>
          </cell>
          <cell r="M85">
            <v>2</v>
          </cell>
          <cell r="N85">
            <v>1</v>
          </cell>
          <cell r="O85">
            <v>30</v>
          </cell>
          <cell r="P85">
            <v>8</v>
          </cell>
          <cell r="Q85">
            <v>10</v>
          </cell>
          <cell r="R85">
            <v>0</v>
          </cell>
        </row>
        <row r="86">
          <cell r="H86">
            <v>84</v>
          </cell>
          <cell r="I86" t="str">
            <v>Творожок для сластен 4% с какао</v>
          </cell>
          <cell r="J86">
            <v>0.185</v>
          </cell>
          <cell r="K86" t="str">
            <v>кг</v>
          </cell>
          <cell r="L86">
            <v>7</v>
          </cell>
          <cell r="M86">
            <v>2</v>
          </cell>
          <cell r="N86">
            <v>1</v>
          </cell>
          <cell r="O86">
            <v>30</v>
          </cell>
          <cell r="P86">
            <v>8</v>
          </cell>
          <cell r="Q86">
            <v>10</v>
          </cell>
          <cell r="R86">
            <v>0</v>
          </cell>
        </row>
        <row r="87">
          <cell r="H87">
            <v>85</v>
          </cell>
          <cell r="I87" t="str">
            <v>Творожок для сластен 4% с курагой</v>
          </cell>
          <cell r="J87">
            <v>0.185</v>
          </cell>
          <cell r="K87" t="str">
            <v>кг</v>
          </cell>
          <cell r="L87">
            <v>7</v>
          </cell>
          <cell r="M87">
            <v>2</v>
          </cell>
          <cell r="N87">
            <v>1</v>
          </cell>
          <cell r="O87">
            <v>30</v>
          </cell>
          <cell r="P87">
            <v>8</v>
          </cell>
          <cell r="Q87">
            <v>10</v>
          </cell>
          <cell r="R87">
            <v>0</v>
          </cell>
        </row>
        <row r="88">
          <cell r="H88">
            <v>86</v>
          </cell>
          <cell r="I88" t="str">
            <v>Сырок «Гурман» сливочный</v>
          </cell>
          <cell r="J88">
            <v>0.2</v>
          </cell>
          <cell r="K88" t="str">
            <v>кг</v>
          </cell>
          <cell r="L88">
            <v>7</v>
          </cell>
          <cell r="M88">
            <v>2</v>
          </cell>
          <cell r="N88">
            <v>1</v>
          </cell>
          <cell r="O88">
            <v>30</v>
          </cell>
          <cell r="P88">
            <v>8</v>
          </cell>
          <cell r="Q88">
            <v>10</v>
          </cell>
          <cell r="R88">
            <v>0</v>
          </cell>
        </row>
        <row r="89">
          <cell r="H89">
            <v>87</v>
          </cell>
          <cell r="I89" t="str">
            <v>Сырок «Гурман» с чесноком</v>
          </cell>
          <cell r="J89">
            <v>0.2</v>
          </cell>
          <cell r="K89" t="str">
            <v>кг</v>
          </cell>
          <cell r="L89">
            <v>7</v>
          </cell>
          <cell r="M89">
            <v>2</v>
          </cell>
          <cell r="N89">
            <v>1</v>
          </cell>
          <cell r="O89">
            <v>30</v>
          </cell>
          <cell r="P89">
            <v>8</v>
          </cell>
          <cell r="Q89">
            <v>10</v>
          </cell>
          <cell r="R89">
            <v>0</v>
          </cell>
        </row>
        <row r="90">
          <cell r="H90">
            <v>88</v>
          </cell>
          <cell r="I90" t="str">
            <v>Сырок «Гурман» сливочный</v>
          </cell>
          <cell r="J90">
            <v>0.1</v>
          </cell>
          <cell r="K90" t="str">
            <v>кг</v>
          </cell>
          <cell r="L90">
            <v>7</v>
          </cell>
          <cell r="M90">
            <v>2</v>
          </cell>
          <cell r="N90">
            <v>1</v>
          </cell>
          <cell r="O90">
            <v>30</v>
          </cell>
          <cell r="P90">
            <v>8</v>
          </cell>
          <cell r="Q90">
            <v>10</v>
          </cell>
          <cell r="R90">
            <v>0</v>
          </cell>
        </row>
        <row r="91">
          <cell r="H91">
            <v>89</v>
          </cell>
          <cell r="I91" t="str">
            <v>Сырок «Гурман» с добавками</v>
          </cell>
          <cell r="J91">
            <v>0.1</v>
          </cell>
          <cell r="K91" t="str">
            <v>кг</v>
          </cell>
          <cell r="L91">
            <v>7</v>
          </cell>
          <cell r="M91">
            <v>2</v>
          </cell>
          <cell r="N91">
            <v>1</v>
          </cell>
          <cell r="O91">
            <v>30</v>
          </cell>
          <cell r="P91">
            <v>8</v>
          </cell>
          <cell r="Q91">
            <v>10</v>
          </cell>
          <cell r="R91">
            <v>0</v>
          </cell>
        </row>
        <row r="92">
          <cell r="H92">
            <v>90</v>
          </cell>
          <cell r="I92" t="str">
            <v>Творог с фруктами 4%</v>
          </cell>
          <cell r="J92">
            <v>0.2</v>
          </cell>
          <cell r="K92" t="str">
            <v>кг</v>
          </cell>
          <cell r="L92">
            <v>7</v>
          </cell>
          <cell r="M92">
            <v>2</v>
          </cell>
          <cell r="N92">
            <v>1</v>
          </cell>
          <cell r="O92">
            <v>30</v>
          </cell>
          <cell r="P92">
            <v>8</v>
          </cell>
          <cell r="Q92">
            <v>10</v>
          </cell>
          <cell r="R92">
            <v>0</v>
          </cell>
        </row>
        <row r="93">
          <cell r="H93">
            <v>91</v>
          </cell>
          <cell r="I93" t="str">
            <v>Молоко йодированное 3,2%</v>
          </cell>
          <cell r="J93">
            <v>1</v>
          </cell>
          <cell r="K93" t="str">
            <v>л</v>
          </cell>
          <cell r="L93">
            <v>2</v>
          </cell>
          <cell r="M93">
            <v>2</v>
          </cell>
          <cell r="N93">
            <v>1</v>
          </cell>
          <cell r="O93">
            <v>30</v>
          </cell>
          <cell r="P93">
            <v>8</v>
          </cell>
          <cell r="Q93">
            <v>10</v>
          </cell>
          <cell r="R93">
            <v>1</v>
          </cell>
        </row>
        <row r="94">
          <cell r="H94">
            <v>92</v>
          </cell>
          <cell r="I94" t="str">
            <v>Молоко йодированное 2,5%</v>
          </cell>
          <cell r="J94">
            <v>1</v>
          </cell>
          <cell r="K94" t="str">
            <v>л</v>
          </cell>
          <cell r="L94">
            <v>2</v>
          </cell>
          <cell r="M94">
            <v>2</v>
          </cell>
          <cell r="N94">
            <v>1</v>
          </cell>
          <cell r="O94">
            <v>30</v>
          </cell>
          <cell r="P94">
            <v>8</v>
          </cell>
          <cell r="Q94">
            <v>10</v>
          </cell>
          <cell r="R94">
            <v>1</v>
          </cell>
        </row>
        <row r="95">
          <cell r="H95">
            <v>93</v>
          </cell>
          <cell r="I95" t="str">
            <v>Молоко "Вкусное" 2,8% с вит "С"</v>
          </cell>
          <cell r="J95">
            <v>1</v>
          </cell>
          <cell r="K95" t="str">
            <v>л</v>
          </cell>
          <cell r="L95">
            <v>2</v>
          </cell>
          <cell r="M95">
            <v>2</v>
          </cell>
          <cell r="N95">
            <v>1</v>
          </cell>
          <cell r="O95">
            <v>30</v>
          </cell>
          <cell r="P95">
            <v>8</v>
          </cell>
          <cell r="Q95">
            <v>10</v>
          </cell>
          <cell r="R95">
            <v>1</v>
          </cell>
        </row>
        <row r="96">
          <cell r="H96">
            <v>94</v>
          </cell>
          <cell r="I96" t="str">
            <v>Молоко 2,5% в «Пюр-Пак»</v>
          </cell>
          <cell r="J96">
            <v>1</v>
          </cell>
          <cell r="K96" t="str">
            <v>л</v>
          </cell>
          <cell r="L96">
            <v>2</v>
          </cell>
          <cell r="M96">
            <v>2</v>
          </cell>
          <cell r="N96">
            <v>1</v>
          </cell>
          <cell r="O96">
            <v>30</v>
          </cell>
          <cell r="P96">
            <v>8</v>
          </cell>
          <cell r="Q96">
            <v>10</v>
          </cell>
          <cell r="R96">
            <v>1</v>
          </cell>
        </row>
        <row r="97">
          <cell r="H97">
            <v>95</v>
          </cell>
          <cell r="I97" t="str">
            <v>Молоко 3,5% пакетное п/э</v>
          </cell>
          <cell r="J97">
            <v>1</v>
          </cell>
          <cell r="K97" t="str">
            <v>л</v>
          </cell>
          <cell r="L97">
            <v>2</v>
          </cell>
          <cell r="M97">
            <v>2</v>
          </cell>
          <cell r="N97">
            <v>1</v>
          </cell>
          <cell r="O97">
            <v>30</v>
          </cell>
          <cell r="P97">
            <v>8</v>
          </cell>
          <cell r="Q97">
            <v>10</v>
          </cell>
          <cell r="R97">
            <v>1</v>
          </cell>
        </row>
        <row r="98">
          <cell r="H98">
            <v>96</v>
          </cell>
          <cell r="I98" t="str">
            <v>Молоко "Вкусное" 3,5% с вит "С"</v>
          </cell>
          <cell r="J98">
            <v>1</v>
          </cell>
          <cell r="K98" t="str">
            <v>л</v>
          </cell>
          <cell r="L98">
            <v>2</v>
          </cell>
          <cell r="M98">
            <v>2</v>
          </cell>
          <cell r="N98">
            <v>1</v>
          </cell>
          <cell r="O98">
            <v>30</v>
          </cell>
          <cell r="P98">
            <v>8</v>
          </cell>
          <cell r="Q98">
            <v>10</v>
          </cell>
          <cell r="R98">
            <v>1</v>
          </cell>
        </row>
        <row r="99">
          <cell r="H99">
            <v>97</v>
          </cell>
          <cell r="I99" t="str">
            <v>Кефир 3,5% пакет</v>
          </cell>
          <cell r="J99">
            <v>1</v>
          </cell>
          <cell r="K99" t="str">
            <v>кг</v>
          </cell>
          <cell r="L99">
            <v>3</v>
          </cell>
          <cell r="M99">
            <v>2</v>
          </cell>
          <cell r="N99">
            <v>1</v>
          </cell>
          <cell r="O99">
            <v>30</v>
          </cell>
          <cell r="P99">
            <v>8</v>
          </cell>
          <cell r="Q99">
            <v>10</v>
          </cell>
          <cell r="R99">
            <v>1</v>
          </cell>
        </row>
        <row r="100">
          <cell r="H100">
            <v>98</v>
          </cell>
          <cell r="I100" t="str">
            <v>Сметана «Деревенская» 22% п/кор.растит.-слив.</v>
          </cell>
          <cell r="J100">
            <v>0.23</v>
          </cell>
          <cell r="K100" t="str">
            <v>кг</v>
          </cell>
          <cell r="L100">
            <v>5</v>
          </cell>
          <cell r="M100">
            <v>2</v>
          </cell>
          <cell r="N100">
            <v>2</v>
          </cell>
          <cell r="O100">
            <v>25</v>
          </cell>
          <cell r="P100">
            <v>8</v>
          </cell>
          <cell r="Q100">
            <v>10</v>
          </cell>
          <cell r="R100">
            <v>1</v>
          </cell>
        </row>
        <row r="101">
          <cell r="H101">
            <v>99</v>
          </cell>
          <cell r="I101" t="str">
            <v>Продукт творожный «Любительский» 6% весовой</v>
          </cell>
          <cell r="J101">
            <v>1</v>
          </cell>
          <cell r="K101" t="str">
            <v>кг</v>
          </cell>
          <cell r="L101">
            <v>6</v>
          </cell>
          <cell r="M101">
            <v>2</v>
          </cell>
          <cell r="N101">
            <v>1</v>
          </cell>
          <cell r="O101">
            <v>30</v>
          </cell>
          <cell r="P101">
            <v>8</v>
          </cell>
          <cell r="Q101">
            <v>10</v>
          </cell>
          <cell r="R101">
            <v>1</v>
          </cell>
        </row>
        <row r="102">
          <cell r="H102">
            <v>100</v>
          </cell>
          <cell r="I102" t="str">
            <v>Продукт творожный «Любительский» 10% весовой</v>
          </cell>
          <cell r="J102">
            <v>1</v>
          </cell>
          <cell r="K102" t="str">
            <v>кг</v>
          </cell>
          <cell r="L102">
            <v>6</v>
          </cell>
          <cell r="M102">
            <v>2</v>
          </cell>
          <cell r="N102">
            <v>1</v>
          </cell>
          <cell r="O102">
            <v>30</v>
          </cell>
          <cell r="P102">
            <v>8</v>
          </cell>
          <cell r="Q102">
            <v>10</v>
          </cell>
          <cell r="R102">
            <v>1</v>
          </cell>
        </row>
        <row r="103">
          <cell r="H103">
            <v>101</v>
          </cell>
          <cell r="I103" t="str">
            <v>Продукт творожный «Любительский» 6% фасованный</v>
          </cell>
          <cell r="J103">
            <v>0.23</v>
          </cell>
          <cell r="K103" t="str">
            <v>кг</v>
          </cell>
          <cell r="L103">
            <v>6</v>
          </cell>
          <cell r="M103">
            <v>2</v>
          </cell>
          <cell r="N103">
            <v>1</v>
          </cell>
          <cell r="O103">
            <v>30</v>
          </cell>
          <cell r="P103">
            <v>8</v>
          </cell>
          <cell r="Q103">
            <v>10</v>
          </cell>
          <cell r="R103">
            <v>1</v>
          </cell>
        </row>
        <row r="104">
          <cell r="H104">
            <v>102</v>
          </cell>
          <cell r="I104" t="str">
            <v>Продукт творожный «Любительский» 10% фасованый</v>
          </cell>
          <cell r="J104">
            <v>0.23</v>
          </cell>
          <cell r="K104" t="str">
            <v>кг</v>
          </cell>
          <cell r="L104">
            <v>6</v>
          </cell>
          <cell r="M104">
            <v>2</v>
          </cell>
          <cell r="N104">
            <v>1</v>
          </cell>
          <cell r="O104">
            <v>30</v>
          </cell>
          <cell r="P104">
            <v>8</v>
          </cell>
          <cell r="Q104">
            <v>10</v>
          </cell>
          <cell r="R104">
            <v>1</v>
          </cell>
        </row>
        <row r="105">
          <cell r="H105">
            <v>103</v>
          </cell>
          <cell r="I105" t="str">
            <v>Пахта "Идеал" 1%</v>
          </cell>
          <cell r="J105">
            <v>1</v>
          </cell>
          <cell r="K105" t="str">
            <v>л</v>
          </cell>
          <cell r="L105">
            <v>10</v>
          </cell>
          <cell r="M105">
            <v>3</v>
          </cell>
          <cell r="N105">
            <v>2</v>
          </cell>
          <cell r="O105">
            <v>25</v>
          </cell>
          <cell r="P105">
            <v>8</v>
          </cell>
          <cell r="Q105">
            <v>10</v>
          </cell>
          <cell r="R105">
            <v>1</v>
          </cell>
        </row>
        <row r="106">
          <cell r="H106">
            <v>104</v>
          </cell>
          <cell r="I106" t="str">
            <v>Сухое обезжиренное молоко колхозам</v>
          </cell>
          <cell r="J106">
            <v>1</v>
          </cell>
          <cell r="K106" t="str">
            <v>кг</v>
          </cell>
          <cell r="L106">
            <v>17</v>
          </cell>
          <cell r="M106">
            <v>8</v>
          </cell>
          <cell r="N106">
            <v>3</v>
          </cell>
          <cell r="O106">
            <v>20</v>
          </cell>
          <cell r="P106">
            <v>8</v>
          </cell>
          <cell r="Q106">
            <v>10</v>
          </cell>
          <cell r="R106">
            <v>1</v>
          </cell>
        </row>
        <row r="107">
          <cell r="H107">
            <v>105</v>
          </cell>
          <cell r="I107" t="str">
            <v>Молоко фляжное 3,2%</v>
          </cell>
          <cell r="J107">
            <v>1</v>
          </cell>
          <cell r="K107" t="str">
            <v>л</v>
          </cell>
          <cell r="L107">
            <v>2</v>
          </cell>
          <cell r="M107">
            <v>2</v>
          </cell>
          <cell r="N107">
            <v>1</v>
          </cell>
          <cell r="O107">
            <v>30</v>
          </cell>
          <cell r="P107">
            <v>8</v>
          </cell>
          <cell r="Q107">
            <v>10</v>
          </cell>
          <cell r="R107">
            <v>1</v>
          </cell>
        </row>
        <row r="108">
          <cell r="H108">
            <v>106</v>
          </cell>
          <cell r="I108" t="str">
            <v>Напиток "Домашний" (сыворотка)</v>
          </cell>
          <cell r="J108">
            <v>1</v>
          </cell>
          <cell r="K108" t="str">
            <v>л</v>
          </cell>
          <cell r="L108">
            <v>11</v>
          </cell>
          <cell r="M108">
            <v>3</v>
          </cell>
          <cell r="N108">
            <v>1</v>
          </cell>
          <cell r="O108">
            <v>30</v>
          </cell>
          <cell r="P108">
            <v>8</v>
          </cell>
          <cell r="Q108">
            <v>10</v>
          </cell>
          <cell r="R108">
            <v>1</v>
          </cell>
        </row>
        <row r="109">
          <cell r="H109">
            <v>107</v>
          </cell>
          <cell r="I109" t="str">
            <v>ЗЦМ "Буренка-2"</v>
          </cell>
          <cell r="J109">
            <v>1</v>
          </cell>
          <cell r="K109" t="str">
            <v>кг</v>
          </cell>
          <cell r="L109">
            <v>17</v>
          </cell>
          <cell r="M109">
            <v>8</v>
          </cell>
          <cell r="N109">
            <v>3</v>
          </cell>
          <cell r="O109">
            <v>20</v>
          </cell>
          <cell r="P109">
            <v>8</v>
          </cell>
          <cell r="Q109">
            <v>10</v>
          </cell>
          <cell r="R109">
            <v>0</v>
          </cell>
        </row>
        <row r="110">
          <cell r="H110">
            <v>108</v>
          </cell>
          <cell r="I110" t="str">
            <v>ЗЦМ "Бурёнка-2"</v>
          </cell>
          <cell r="J110">
            <v>1</v>
          </cell>
          <cell r="K110" t="str">
            <v>кг</v>
          </cell>
          <cell r="L110">
            <v>17</v>
          </cell>
          <cell r="M110">
            <v>8</v>
          </cell>
          <cell r="N110">
            <v>3</v>
          </cell>
          <cell r="O110">
            <v>20</v>
          </cell>
          <cell r="P110">
            <v>8</v>
          </cell>
          <cell r="Q110">
            <v>10</v>
          </cell>
          <cell r="R110">
            <v>0</v>
          </cell>
        </row>
        <row r="111">
          <cell r="H111">
            <v>109</v>
          </cell>
          <cell r="I111" t="str">
            <v>Сливки 25%</v>
          </cell>
          <cell r="J111">
            <v>0.5</v>
          </cell>
          <cell r="K111" t="str">
            <v>л</v>
          </cell>
          <cell r="L111">
            <v>20</v>
          </cell>
          <cell r="M111">
            <v>2</v>
          </cell>
          <cell r="N111">
            <v>1</v>
          </cell>
          <cell r="O111">
            <v>30</v>
          </cell>
          <cell r="P111">
            <v>8</v>
          </cell>
          <cell r="Q111">
            <v>10</v>
          </cell>
          <cell r="R111">
            <v>1</v>
          </cell>
        </row>
        <row r="112">
          <cell r="H112">
            <v>110</v>
          </cell>
          <cell r="I112" t="str">
            <v>Майонез "Провансаль"</v>
          </cell>
          <cell r="J112">
            <v>0.25</v>
          </cell>
          <cell r="K112" t="str">
            <v>л</v>
          </cell>
          <cell r="L112">
            <v>19</v>
          </cell>
          <cell r="M112">
            <v>9</v>
          </cell>
          <cell r="N112">
            <v>1</v>
          </cell>
          <cell r="O112">
            <v>30</v>
          </cell>
          <cell r="P112">
            <v>15</v>
          </cell>
          <cell r="Q112">
            <v>10</v>
          </cell>
          <cell r="R112">
            <v>1</v>
          </cell>
        </row>
        <row r="113">
          <cell r="H113">
            <v>111</v>
          </cell>
          <cell r="I113" t="str">
            <v>Биокефир "Бодрость" 3,4%</v>
          </cell>
          <cell r="J113">
            <v>1</v>
          </cell>
          <cell r="K113" t="str">
            <v>кг</v>
          </cell>
          <cell r="L113">
            <v>3</v>
          </cell>
          <cell r="M113">
            <v>2</v>
          </cell>
          <cell r="N113">
            <v>1</v>
          </cell>
          <cell r="O113">
            <v>30</v>
          </cell>
          <cell r="P113">
            <v>8</v>
          </cell>
          <cell r="Q113">
            <v>10</v>
          </cell>
          <cell r="R113">
            <v>1</v>
          </cell>
        </row>
        <row r="114">
          <cell r="H114">
            <v>112</v>
          </cell>
          <cell r="I114" t="str">
            <v>Кефир нежирный</v>
          </cell>
          <cell r="J114">
            <v>0.5</v>
          </cell>
          <cell r="K114" t="str">
            <v>кг</v>
          </cell>
          <cell r="L114">
            <v>18</v>
          </cell>
          <cell r="M114">
            <v>3</v>
          </cell>
          <cell r="N114">
            <v>1</v>
          </cell>
          <cell r="O114">
            <v>30</v>
          </cell>
          <cell r="P114">
            <v>8</v>
          </cell>
          <cell r="Q114">
            <v>10</v>
          </cell>
          <cell r="R114">
            <v>1</v>
          </cell>
        </row>
        <row r="115">
          <cell r="H115">
            <v>113</v>
          </cell>
          <cell r="I115" t="str">
            <v>Сухое обезжиренное молоко прочим</v>
          </cell>
          <cell r="J115">
            <v>1</v>
          </cell>
          <cell r="K115" t="str">
            <v>кг</v>
          </cell>
          <cell r="L115">
            <v>17</v>
          </cell>
          <cell r="M115">
            <v>8</v>
          </cell>
          <cell r="N115">
            <v>3</v>
          </cell>
          <cell r="O115">
            <v>20</v>
          </cell>
          <cell r="P115">
            <v>15</v>
          </cell>
          <cell r="Q115">
            <v>10</v>
          </cell>
          <cell r="R115">
            <v>1</v>
          </cell>
        </row>
        <row r="116">
          <cell r="H116">
            <v>114</v>
          </cell>
          <cell r="I116" t="str">
            <v>Отгрузка молока</v>
          </cell>
          <cell r="J116">
            <v>1</v>
          </cell>
          <cell r="K116" t="str">
            <v>кг</v>
          </cell>
          <cell r="L116">
            <v>2</v>
          </cell>
          <cell r="M116">
            <v>2</v>
          </cell>
          <cell r="N116">
            <v>2</v>
          </cell>
          <cell r="O116">
            <v>25</v>
          </cell>
          <cell r="P116">
            <v>0</v>
          </cell>
          <cell r="Q116">
            <v>10</v>
          </cell>
          <cell r="R116">
            <v>1</v>
          </cell>
        </row>
        <row r="117">
          <cell r="H117">
            <v>115</v>
          </cell>
          <cell r="I117" t="str">
            <v>Творог 5% полуфабрикат</v>
          </cell>
          <cell r="J117">
            <v>1</v>
          </cell>
          <cell r="K117" t="str">
            <v>кг</v>
          </cell>
          <cell r="L117">
            <v>6</v>
          </cell>
          <cell r="M117">
            <v>2</v>
          </cell>
          <cell r="N117">
            <v>1</v>
          </cell>
          <cell r="O117">
            <v>30</v>
          </cell>
          <cell r="P117">
            <v>8</v>
          </cell>
          <cell r="Q117">
            <v>10</v>
          </cell>
          <cell r="R117">
            <v>1</v>
          </cell>
        </row>
        <row r="118">
          <cell r="H118">
            <v>116</v>
          </cell>
          <cell r="I118" t="str">
            <v>Продукт творожный «Любительский» 1% весовой</v>
          </cell>
          <cell r="J118">
            <v>1</v>
          </cell>
          <cell r="K118" t="str">
            <v>кг</v>
          </cell>
          <cell r="L118">
            <v>6</v>
          </cell>
          <cell r="M118">
            <v>2</v>
          </cell>
          <cell r="N118">
            <v>1</v>
          </cell>
          <cell r="O118">
            <v>30</v>
          </cell>
          <cell r="P118">
            <v>8</v>
          </cell>
          <cell r="Q118">
            <v>10</v>
          </cell>
          <cell r="R118">
            <v>1</v>
          </cell>
        </row>
        <row r="119">
          <cell r="H119">
            <v>117</v>
          </cell>
          <cell r="I119" t="str">
            <v>Сыворотка колхозам</v>
          </cell>
          <cell r="J119">
            <v>1</v>
          </cell>
          <cell r="K119" t="str">
            <v>кг</v>
          </cell>
          <cell r="L119">
            <v>15</v>
          </cell>
          <cell r="M119">
            <v>6</v>
          </cell>
          <cell r="N119">
            <v>1</v>
          </cell>
          <cell r="O119">
            <v>30</v>
          </cell>
          <cell r="P119">
            <v>8</v>
          </cell>
          <cell r="Q119">
            <v>10</v>
          </cell>
          <cell r="R119">
            <v>0</v>
          </cell>
        </row>
        <row r="120">
          <cell r="H120">
            <v>118</v>
          </cell>
          <cell r="I120" t="str">
            <v>Обрат сдатчикам</v>
          </cell>
          <cell r="J120">
            <v>1</v>
          </cell>
          <cell r="K120" t="str">
            <v>кг</v>
          </cell>
          <cell r="L120">
            <v>16</v>
          </cell>
          <cell r="M120">
            <v>7</v>
          </cell>
          <cell r="N120">
            <v>2</v>
          </cell>
          <cell r="O120">
            <v>25</v>
          </cell>
          <cell r="P120">
            <v>8</v>
          </cell>
          <cell r="Q120">
            <v>10</v>
          </cell>
          <cell r="R120">
            <v>0</v>
          </cell>
        </row>
        <row r="121">
          <cell r="H121">
            <v>119</v>
          </cell>
          <cell r="I121" t="str">
            <v>СОМ полуфабрикат</v>
          </cell>
          <cell r="J121">
            <v>1</v>
          </cell>
          <cell r="K121" t="str">
            <v>кг</v>
          </cell>
          <cell r="L121">
            <v>17</v>
          </cell>
          <cell r="M121">
            <v>8</v>
          </cell>
          <cell r="N121">
            <v>3</v>
          </cell>
          <cell r="O121">
            <v>20</v>
          </cell>
          <cell r="P121">
            <v>8</v>
          </cell>
          <cell r="Q121">
            <v>10</v>
          </cell>
          <cell r="R121">
            <v>1</v>
          </cell>
        </row>
        <row r="122">
          <cell r="H122">
            <v>120</v>
          </cell>
          <cell r="I122" t="str">
            <v>Мороженое полуфабрикат</v>
          </cell>
          <cell r="J122">
            <v>1</v>
          </cell>
          <cell r="K122" t="str">
            <v>кг</v>
          </cell>
          <cell r="L122">
            <v>12</v>
          </cell>
          <cell r="M122">
            <v>4</v>
          </cell>
          <cell r="N122">
            <v>1</v>
          </cell>
          <cell r="O122">
            <v>30</v>
          </cell>
          <cell r="P122">
            <v>8</v>
          </cell>
          <cell r="Q122">
            <v>10</v>
          </cell>
          <cell r="R122">
            <v>1</v>
          </cell>
        </row>
        <row r="123">
          <cell r="H123">
            <v>121</v>
          </cell>
          <cell r="I123" t="str">
            <v>услуги по выработке масла</v>
          </cell>
          <cell r="J123">
            <v>1</v>
          </cell>
          <cell r="K123" t="str">
            <v>кг</v>
          </cell>
          <cell r="L123">
            <v>1</v>
          </cell>
          <cell r="M123">
            <v>1</v>
          </cell>
          <cell r="N123">
            <v>2</v>
          </cell>
          <cell r="O123">
            <v>25</v>
          </cell>
          <cell r="P123">
            <v>8</v>
          </cell>
          <cell r="Q123">
            <v>18</v>
          </cell>
          <cell r="R123">
            <v>0</v>
          </cell>
        </row>
        <row r="124">
          <cell r="H124">
            <v>122</v>
          </cell>
          <cell r="I124" t="str">
            <v>Услуги по выработке СОМ</v>
          </cell>
          <cell r="J124">
            <v>1</v>
          </cell>
          <cell r="K124" t="str">
            <v>кг</v>
          </cell>
          <cell r="L124">
            <v>17</v>
          </cell>
          <cell r="M124">
            <v>8</v>
          </cell>
          <cell r="N124">
            <v>3</v>
          </cell>
          <cell r="O124">
            <v>20</v>
          </cell>
          <cell r="P124">
            <v>8</v>
          </cell>
          <cell r="Q124">
            <v>18</v>
          </cell>
          <cell r="R124">
            <v>0</v>
          </cell>
        </row>
        <row r="125">
          <cell r="H125">
            <v>123</v>
          </cell>
          <cell r="I125" t="str">
            <v>Кефир "Зубренок" 3,2% пакетный</v>
          </cell>
          <cell r="J125">
            <v>1</v>
          </cell>
          <cell r="K125" t="str">
            <v>кг</v>
          </cell>
          <cell r="L125">
            <v>3</v>
          </cell>
          <cell r="M125">
            <v>2</v>
          </cell>
          <cell r="N125">
            <v>1</v>
          </cell>
          <cell r="O125">
            <v>30</v>
          </cell>
          <cell r="P125">
            <v>8</v>
          </cell>
          <cell r="Q125">
            <v>10</v>
          </cell>
          <cell r="R125">
            <v>1</v>
          </cell>
        </row>
        <row r="126">
          <cell r="H126">
            <v>124</v>
          </cell>
          <cell r="I126" t="str">
            <v>Сметана "Деревенская"22% раст-сливоч.пол.пленке</v>
          </cell>
          <cell r="J126">
            <v>0.5</v>
          </cell>
          <cell r="K126" t="str">
            <v>кг</v>
          </cell>
          <cell r="L126">
            <v>5</v>
          </cell>
          <cell r="M126">
            <v>2</v>
          </cell>
          <cell r="N126">
            <v>2</v>
          </cell>
          <cell r="O126">
            <v>12.1</v>
          </cell>
          <cell r="P126">
            <v>8</v>
          </cell>
          <cell r="Q126">
            <v>10</v>
          </cell>
          <cell r="R126">
            <v>1</v>
          </cell>
        </row>
        <row r="127">
          <cell r="H127">
            <v>125</v>
          </cell>
          <cell r="I127" t="str">
            <v>Молоко 3,5% пол.пленке</v>
          </cell>
          <cell r="J127">
            <v>0.5</v>
          </cell>
          <cell r="K127" t="str">
            <v>л</v>
          </cell>
          <cell r="L127">
            <v>2</v>
          </cell>
          <cell r="M127">
            <v>2</v>
          </cell>
          <cell r="N127">
            <v>1</v>
          </cell>
          <cell r="O127">
            <v>18.3</v>
          </cell>
          <cell r="P127">
            <v>8</v>
          </cell>
          <cell r="Q127">
            <v>10</v>
          </cell>
          <cell r="R127">
            <v>1</v>
          </cell>
        </row>
        <row r="128">
          <cell r="H128">
            <v>126</v>
          </cell>
          <cell r="I128" t="str">
            <v>Молоко 3,2% пол.пленке йодированое</v>
          </cell>
          <cell r="J128">
            <v>0.5</v>
          </cell>
          <cell r="K128" t="str">
            <v>л</v>
          </cell>
          <cell r="L128">
            <v>2</v>
          </cell>
          <cell r="M128">
            <v>2</v>
          </cell>
          <cell r="N128">
            <v>1</v>
          </cell>
          <cell r="O128">
            <v>18.3</v>
          </cell>
          <cell r="P128">
            <v>8</v>
          </cell>
          <cell r="Q128">
            <v>10</v>
          </cell>
          <cell r="R128">
            <v>1</v>
          </cell>
        </row>
        <row r="129">
          <cell r="H129">
            <v>127</v>
          </cell>
          <cell r="I129" t="str">
            <v>Молоко 3,5% "Пюр-Пак"</v>
          </cell>
          <cell r="J129">
            <v>1</v>
          </cell>
          <cell r="K129" t="str">
            <v>л</v>
          </cell>
          <cell r="L129">
            <v>2</v>
          </cell>
          <cell r="M129">
            <v>2</v>
          </cell>
          <cell r="N129">
            <v>1</v>
          </cell>
          <cell r="O129">
            <v>30</v>
          </cell>
          <cell r="P129">
            <v>8</v>
          </cell>
          <cell r="Q129">
            <v>10</v>
          </cell>
          <cell r="R129">
            <v>1</v>
          </cell>
        </row>
        <row r="130">
          <cell r="H130">
            <v>128</v>
          </cell>
          <cell r="I130" t="str">
            <v>Сырки 4,5% с изюмом</v>
          </cell>
          <cell r="J130">
            <v>0.09</v>
          </cell>
          <cell r="K130" t="str">
            <v>кг</v>
          </cell>
          <cell r="L130">
            <v>7</v>
          </cell>
          <cell r="M130">
            <v>2</v>
          </cell>
          <cell r="N130">
            <v>1</v>
          </cell>
          <cell r="O130">
            <v>30</v>
          </cell>
          <cell r="P130">
            <v>8</v>
          </cell>
          <cell r="Q130">
            <v>10</v>
          </cell>
          <cell r="R130">
            <v>1</v>
          </cell>
        </row>
        <row r="131">
          <cell r="H131">
            <v>129</v>
          </cell>
          <cell r="I131" t="str">
            <v>Кефир 3.5% пакет</v>
          </cell>
          <cell r="J131">
            <v>0.5</v>
          </cell>
          <cell r="K131" t="str">
            <v>кг</v>
          </cell>
          <cell r="L131">
            <v>3</v>
          </cell>
          <cell r="M131">
            <v>2</v>
          </cell>
          <cell r="N131">
            <v>1</v>
          </cell>
          <cell r="O131">
            <v>30</v>
          </cell>
          <cell r="P131">
            <v>8</v>
          </cell>
          <cell r="Q131">
            <v>10</v>
          </cell>
          <cell r="R131">
            <v>1</v>
          </cell>
        </row>
        <row r="132">
          <cell r="H132">
            <v>130</v>
          </cell>
          <cell r="I132" t="str">
            <v>ЗЦМ "Экстра-3"</v>
          </cell>
          <cell r="J132">
            <v>1</v>
          </cell>
          <cell r="K132" t="str">
            <v>кг</v>
          </cell>
          <cell r="L132">
            <v>17</v>
          </cell>
          <cell r="M132">
            <v>8</v>
          </cell>
          <cell r="N132">
            <v>3</v>
          </cell>
          <cell r="O132">
            <v>20</v>
          </cell>
          <cell r="P132">
            <v>8</v>
          </cell>
          <cell r="Q132">
            <v>10</v>
          </cell>
          <cell r="R132">
            <v>0</v>
          </cell>
        </row>
        <row r="133">
          <cell r="H133">
            <v>131</v>
          </cell>
          <cell r="I133" t="str">
            <v>ПМС "Белакт-2"</v>
          </cell>
          <cell r="J133">
            <v>1</v>
          </cell>
          <cell r="K133" t="str">
            <v>кг</v>
          </cell>
          <cell r="L133">
            <v>17</v>
          </cell>
          <cell r="M133">
            <v>8</v>
          </cell>
          <cell r="N133">
            <v>3</v>
          </cell>
          <cell r="O133">
            <v>20</v>
          </cell>
          <cell r="P133">
            <v>8</v>
          </cell>
          <cell r="Q133">
            <v>10</v>
          </cell>
          <cell r="R133">
            <v>0</v>
          </cell>
        </row>
        <row r="134">
          <cell r="H134">
            <v>132</v>
          </cell>
          <cell r="I134" t="str">
            <v>ЗЦМ "Грант-4"</v>
          </cell>
          <cell r="J134">
            <v>1</v>
          </cell>
          <cell r="K134" t="str">
            <v>кг</v>
          </cell>
          <cell r="L134">
            <v>17</v>
          </cell>
          <cell r="M134">
            <v>8</v>
          </cell>
          <cell r="N134">
            <v>3</v>
          </cell>
          <cell r="O134">
            <v>20</v>
          </cell>
          <cell r="P134">
            <v>8</v>
          </cell>
          <cell r="Q134">
            <v>10</v>
          </cell>
          <cell r="R134">
            <v>0</v>
          </cell>
        </row>
        <row r="135">
          <cell r="H135">
            <v>133</v>
          </cell>
          <cell r="I135" t="str">
            <v>ЗЦМ "Грант-3"</v>
          </cell>
          <cell r="J135">
            <v>1</v>
          </cell>
          <cell r="K135" t="str">
            <v>кг</v>
          </cell>
          <cell r="L135">
            <v>17</v>
          </cell>
          <cell r="M135">
            <v>8</v>
          </cell>
          <cell r="N135">
            <v>3</v>
          </cell>
          <cell r="O135">
            <v>20</v>
          </cell>
          <cell r="P135">
            <v>8</v>
          </cell>
          <cell r="Q135">
            <v>10</v>
          </cell>
          <cell r="R135">
            <v>0</v>
          </cell>
        </row>
        <row r="136">
          <cell r="H136">
            <v>134</v>
          </cell>
          <cell r="I136" t="str">
            <v>ЗМ "Грант-2"</v>
          </cell>
          <cell r="J136">
            <v>1</v>
          </cell>
          <cell r="K136" t="str">
            <v>кг</v>
          </cell>
          <cell r="L136">
            <v>17</v>
          </cell>
          <cell r="M136">
            <v>8</v>
          </cell>
          <cell r="N136">
            <v>3</v>
          </cell>
          <cell r="O136">
            <v>20</v>
          </cell>
          <cell r="P136">
            <v>8</v>
          </cell>
          <cell r="Q136">
            <v>10</v>
          </cell>
          <cell r="R136">
            <v>0</v>
          </cell>
        </row>
        <row r="137">
          <cell r="H137">
            <v>135</v>
          </cell>
          <cell r="I137" t="str">
            <v>Сыворотка прочим</v>
          </cell>
          <cell r="J137">
            <v>1</v>
          </cell>
          <cell r="K137" t="str">
            <v>кг</v>
          </cell>
          <cell r="L137">
            <v>15</v>
          </cell>
          <cell r="M137">
            <v>6</v>
          </cell>
          <cell r="N137">
            <v>1</v>
          </cell>
          <cell r="O137">
            <v>30</v>
          </cell>
          <cell r="P137">
            <v>8</v>
          </cell>
          <cell r="Q137">
            <v>10</v>
          </cell>
          <cell r="R137">
            <v>0</v>
          </cell>
        </row>
        <row r="138">
          <cell r="H138">
            <v>136</v>
          </cell>
          <cell r="I138" t="str">
            <v>Масло сладкосливочное фасованное</v>
          </cell>
          <cell r="J138">
            <v>0.2</v>
          </cell>
          <cell r="K138" t="str">
            <v>кг</v>
          </cell>
          <cell r="L138">
            <v>1</v>
          </cell>
          <cell r="M138">
            <v>1</v>
          </cell>
          <cell r="N138">
            <v>2</v>
          </cell>
          <cell r="O138">
            <v>25</v>
          </cell>
          <cell r="P138">
            <v>8</v>
          </cell>
          <cell r="Q138">
            <v>10</v>
          </cell>
          <cell r="R138">
            <v>1</v>
          </cell>
        </row>
        <row r="139">
          <cell r="H139">
            <v>137</v>
          </cell>
          <cell r="I139" t="str">
            <v>Кефир  3,2%   "Пюр-Пак"</v>
          </cell>
          <cell r="J139">
            <v>1</v>
          </cell>
          <cell r="K139" t="str">
            <v>кг</v>
          </cell>
          <cell r="L139">
            <v>3</v>
          </cell>
          <cell r="M139">
            <v>2</v>
          </cell>
          <cell r="N139">
            <v>1</v>
          </cell>
          <cell r="O139">
            <v>30</v>
          </cell>
          <cell r="P139">
            <v>8</v>
          </cell>
          <cell r="Q139">
            <v>10</v>
          </cell>
          <cell r="R139">
            <v>1</v>
          </cell>
        </row>
        <row r="140">
          <cell r="H140">
            <v>138</v>
          </cell>
          <cell r="I140" t="str">
            <v>Кефир  3,2%   "Пюр-Пак"</v>
          </cell>
          <cell r="J140">
            <v>0.5</v>
          </cell>
          <cell r="K140" t="str">
            <v>кг</v>
          </cell>
          <cell r="L140">
            <v>3</v>
          </cell>
          <cell r="M140">
            <v>2</v>
          </cell>
          <cell r="N140">
            <v>1</v>
          </cell>
          <cell r="O140">
            <v>30</v>
          </cell>
          <cell r="P140">
            <v>8</v>
          </cell>
          <cell r="Q140">
            <v>10</v>
          </cell>
          <cell r="R140">
            <v>1</v>
          </cell>
        </row>
        <row r="141">
          <cell r="H141">
            <v>139</v>
          </cell>
          <cell r="I141" t="str">
            <v>Биойогурт с фруктами 3%</v>
          </cell>
          <cell r="J141">
            <v>0.15</v>
          </cell>
          <cell r="K141" t="str">
            <v>кг</v>
          </cell>
          <cell r="L141">
            <v>3</v>
          </cell>
          <cell r="M141">
            <v>2</v>
          </cell>
          <cell r="N141">
            <v>1</v>
          </cell>
          <cell r="O141">
            <v>30</v>
          </cell>
          <cell r="P141">
            <v>8</v>
          </cell>
          <cell r="Q141">
            <v>10</v>
          </cell>
          <cell r="R141">
            <v>1</v>
          </cell>
        </row>
        <row r="142">
          <cell r="H142">
            <v>140</v>
          </cell>
          <cell r="I142" t="str">
            <v xml:space="preserve">Варенец "Монастырский" 3,5% </v>
          </cell>
          <cell r="J142">
            <v>0.5</v>
          </cell>
          <cell r="K142" t="str">
            <v>кг</v>
          </cell>
          <cell r="L142">
            <v>4</v>
          </cell>
          <cell r="M142">
            <v>2</v>
          </cell>
          <cell r="N142">
            <v>1</v>
          </cell>
          <cell r="O142">
            <v>30</v>
          </cell>
          <cell r="P142">
            <v>8</v>
          </cell>
          <cell r="Q142">
            <v>10</v>
          </cell>
          <cell r="R142">
            <v>1</v>
          </cell>
        </row>
        <row r="143">
          <cell r="H143">
            <v>141</v>
          </cell>
          <cell r="I143" t="str">
            <v xml:space="preserve">Варенец "Монастырский" 2,5% </v>
          </cell>
          <cell r="J143">
            <v>0.5</v>
          </cell>
          <cell r="K143" t="str">
            <v>кг</v>
          </cell>
          <cell r="L143">
            <v>4</v>
          </cell>
          <cell r="M143">
            <v>2</v>
          </cell>
          <cell r="N143">
            <v>1</v>
          </cell>
          <cell r="O143">
            <v>30</v>
          </cell>
          <cell r="P143">
            <v>8</v>
          </cell>
          <cell r="Q143">
            <v>10</v>
          </cell>
          <cell r="R143">
            <v>1</v>
          </cell>
        </row>
        <row r="144">
          <cell r="H144">
            <v>142</v>
          </cell>
          <cell r="I144" t="str">
            <v>Биосметана "Славянская" 22% в стаканчиках</v>
          </cell>
          <cell r="J144">
            <v>0.23</v>
          </cell>
          <cell r="K144" t="str">
            <v>кг</v>
          </cell>
          <cell r="L144">
            <v>1</v>
          </cell>
          <cell r="M144">
            <v>1</v>
          </cell>
          <cell r="N144">
            <v>2</v>
          </cell>
          <cell r="O144">
            <v>25</v>
          </cell>
          <cell r="P144">
            <v>8</v>
          </cell>
          <cell r="Q144">
            <v>10</v>
          </cell>
          <cell r="R144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утСвм"/>
      <sheetName val="ВнешСвм"/>
      <sheetName val="Подряд"/>
      <sheetName val="Свм и Подряд"/>
      <sheetName val="ДП"/>
      <sheetName val="ДР"/>
      <sheetName val="1кв"/>
      <sheetName val="2кв "/>
      <sheetName val="3кв"/>
      <sheetName val="4кв"/>
      <sheetName val="НГ"/>
      <sheetName val="Дир"/>
      <sheetName val="янв"/>
      <sheetName val="фвр"/>
      <sheetName val="спр"/>
      <sheetName val="мрт"/>
      <sheetName val="апр"/>
      <sheetName val="май"/>
      <sheetName val="июн"/>
      <sheetName val="июл"/>
      <sheetName val="авг"/>
      <sheetName val="снт"/>
      <sheetName val="окт"/>
      <sheetName val="нбр"/>
      <sheetName val="дкб"/>
      <sheetName val="год"/>
      <sheetName val="Отчет"/>
      <sheetName val="ИнструкцКоэф"/>
      <sheetName val="Состав зп"/>
      <sheetName val="Пкзт"/>
      <sheetName val="Лист2"/>
    </sheetNames>
    <sheetDataSet>
      <sheetData sheetId="0"/>
      <sheetData sheetId="1"/>
      <sheetData sheetId="2"/>
      <sheetData sheetId="3">
        <row r="5">
          <cell r="B5">
            <v>21488619</v>
          </cell>
          <cell r="C5">
            <v>4286680</v>
          </cell>
          <cell r="D5">
            <v>1157534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1">
          <cell r="BR161">
            <v>1113287958.8116484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0">
    <pageSetUpPr fitToPage="1"/>
  </sheetPr>
  <dimension ref="A1:P132"/>
  <sheetViews>
    <sheetView tabSelected="1" zoomScaleNormal="100" zoomScaleSheetLayoutView="220" workbookViewId="0">
      <pane xSplit="2" ySplit="11" topLeftCell="C15" activePane="bottomRight" state="frozen"/>
      <selection pane="topRight" activeCell="C1" sqref="C1"/>
      <selection pane="bottomLeft" activeCell="A12" sqref="A12"/>
      <selection pane="bottomRight" activeCell="L26" sqref="L26"/>
    </sheetView>
  </sheetViews>
  <sheetFormatPr defaultRowHeight="12.75" x14ac:dyDescent="0.2"/>
  <cols>
    <col min="1" max="1" width="10.140625" style="2" customWidth="1"/>
    <col min="2" max="2" width="17.140625" style="2" customWidth="1"/>
    <col min="3" max="3" width="13.5703125" style="2" customWidth="1"/>
    <col min="4" max="4" width="13.42578125" style="2" customWidth="1"/>
    <col min="5" max="5" width="13.140625" style="2" customWidth="1"/>
    <col min="6" max="6" width="12.42578125" style="2" customWidth="1"/>
    <col min="7" max="7" width="12.42578125" style="3" customWidth="1"/>
    <col min="8" max="8" width="14.7109375" style="2" customWidth="1"/>
    <col min="9" max="9" width="8.7109375" style="3" customWidth="1"/>
    <col min="10" max="11" width="8.42578125" style="2" customWidth="1"/>
    <col min="12" max="12" width="13.5703125" style="2" customWidth="1"/>
    <col min="13" max="13" width="11" style="2" customWidth="1"/>
    <col min="14" max="14" width="26.28515625" style="2" customWidth="1"/>
    <col min="15" max="15" width="3.85546875" style="2" customWidth="1"/>
    <col min="16" max="16" width="7.5703125" style="3" customWidth="1"/>
    <col min="17" max="17" width="4.5703125" style="2" customWidth="1"/>
    <col min="18" max="16384" width="9.140625" style="2"/>
  </cols>
  <sheetData>
    <row r="1" spans="1:16" s="3" customFormat="1" ht="35.25" customHeight="1" x14ac:dyDescent="0.2">
      <c r="A1" s="78"/>
      <c r="B1" s="78"/>
      <c r="C1" s="78"/>
      <c r="D1" s="78"/>
      <c r="E1" s="78"/>
      <c r="F1" s="78"/>
      <c r="G1" s="5"/>
      <c r="H1" s="5"/>
      <c r="I1" s="5"/>
      <c r="J1" s="5"/>
      <c r="K1" s="5"/>
    </row>
    <row r="2" spans="1:16" ht="12.75" hidden="1" customHeight="1" x14ac:dyDescent="0.2">
      <c r="A2" s="1">
        <v>38898</v>
      </c>
      <c r="B2" s="66" t="s">
        <v>0</v>
      </c>
    </row>
    <row r="3" spans="1:16" ht="12.75" hidden="1" customHeight="1" x14ac:dyDescent="0.2">
      <c r="A3" s="1" t="s">
        <v>1</v>
      </c>
      <c r="B3" s="66" t="s">
        <v>2</v>
      </c>
    </row>
    <row r="4" spans="1:16" ht="12.75" hidden="1" customHeight="1" x14ac:dyDescent="0.2">
      <c r="A4" s="4"/>
      <c r="B4" s="4">
        <v>1.2</v>
      </c>
    </row>
    <row r="5" spans="1:16" ht="12.75" hidden="1" customHeight="1" x14ac:dyDescent="0.2">
      <c r="A5" s="4">
        <v>2</v>
      </c>
      <c r="B5" s="4">
        <v>1.4</v>
      </c>
    </row>
    <row r="6" spans="1:16" ht="12.75" hidden="1" customHeight="1" x14ac:dyDescent="0.2">
      <c r="A6" s="4">
        <v>5</v>
      </c>
      <c r="B6" s="4">
        <v>1.4</v>
      </c>
    </row>
    <row r="7" spans="1:16" ht="12.75" hidden="1" customHeight="1" x14ac:dyDescent="0.2">
      <c r="A7" s="4">
        <v>5.0999999999999996</v>
      </c>
      <c r="B7" s="4">
        <v>1.7</v>
      </c>
    </row>
    <row r="8" spans="1:16" ht="12.75" hidden="1" customHeight="1" x14ac:dyDescent="0.2">
      <c r="A8" s="4"/>
      <c r="B8" s="4">
        <v>1.7</v>
      </c>
    </row>
    <row r="9" spans="1:16" ht="12.75" hidden="1" customHeight="1" x14ac:dyDescent="0.2">
      <c r="A9" s="4"/>
      <c r="B9" s="4"/>
    </row>
    <row r="10" spans="1:16" x14ac:dyDescent="0.2">
      <c r="C10" s="1"/>
    </row>
    <row r="11" spans="1:16" ht="40.5" customHeight="1" x14ac:dyDescent="0.2">
      <c r="A11" s="5" t="s">
        <v>3</v>
      </c>
      <c r="B11" s="6" t="s">
        <v>4</v>
      </c>
      <c r="C11" s="7" t="s">
        <v>5</v>
      </c>
      <c r="D11" s="7" t="s">
        <v>6</v>
      </c>
      <c r="E11" s="7" t="s">
        <v>7</v>
      </c>
      <c r="F11" s="7" t="s">
        <v>8</v>
      </c>
      <c r="G11" s="7" t="s">
        <v>9</v>
      </c>
      <c r="H11" s="7" t="s">
        <v>10</v>
      </c>
    </row>
    <row r="12" spans="1:16" ht="14.25" customHeight="1" x14ac:dyDescent="0.2">
      <c r="A12" s="8">
        <v>1</v>
      </c>
      <c r="B12" s="16" t="s">
        <v>42</v>
      </c>
      <c r="C12" s="11">
        <v>13014254.128321378</v>
      </c>
      <c r="D12" s="11">
        <v>10786085.550000001</v>
      </c>
      <c r="E12" s="11">
        <v>8984484.6909090914</v>
      </c>
      <c r="F12" s="11">
        <v>12249404.508409441</v>
      </c>
      <c r="G12" s="11">
        <v>16020460.379245283</v>
      </c>
      <c r="H12" s="11">
        <v>13637970.827272726</v>
      </c>
      <c r="I12" s="2"/>
      <c r="P12" s="2"/>
    </row>
    <row r="13" spans="1:16" x14ac:dyDescent="0.2">
      <c r="A13" s="8">
        <v>12345</v>
      </c>
      <c r="B13" s="16" t="s">
        <v>43</v>
      </c>
      <c r="C13" s="11">
        <v>8631548.6660767626</v>
      </c>
      <c r="D13" s="11">
        <v>7409461</v>
      </c>
      <c r="E13" s="11">
        <v>4815970.8636363633</v>
      </c>
      <c r="F13" s="11">
        <v>11135507.28717415</v>
      </c>
      <c r="G13" s="11">
        <v>10088868.464150943</v>
      </c>
      <c r="H13" s="11">
        <v>9918022</v>
      </c>
      <c r="I13" s="2"/>
      <c r="P13" s="2"/>
    </row>
    <row r="14" spans="1:16" ht="13.5" customHeight="1" x14ac:dyDescent="0.2">
      <c r="A14" s="8">
        <v>2</v>
      </c>
      <c r="B14" s="16" t="s">
        <v>44</v>
      </c>
      <c r="C14" s="11">
        <v>5161229.7539999997</v>
      </c>
      <c r="D14" s="11">
        <v>3621113.05</v>
      </c>
      <c r="E14" s="11">
        <v>4947391.05</v>
      </c>
      <c r="F14" s="11">
        <v>5214174.784</v>
      </c>
      <c r="G14" s="11">
        <v>4921384.09</v>
      </c>
      <c r="H14" s="11">
        <v>5280922.05</v>
      </c>
      <c r="I14" s="2"/>
      <c r="P14" s="2"/>
    </row>
    <row r="15" spans="1:16" ht="13.5" customHeight="1" x14ac:dyDescent="0.2">
      <c r="A15" s="9">
        <v>12345</v>
      </c>
      <c r="B15" s="16" t="s">
        <v>45</v>
      </c>
      <c r="C15" s="11">
        <v>11813783.461511683</v>
      </c>
      <c r="D15" s="11">
        <v>8724719.5500000007</v>
      </c>
      <c r="E15" s="11">
        <v>9097868.0500000007</v>
      </c>
      <c r="F15" s="11">
        <v>10707259.015226416</v>
      </c>
      <c r="G15" s="11">
        <v>10397255.525471697</v>
      </c>
      <c r="H15" s="11">
        <v>11742358.050000001</v>
      </c>
      <c r="I15" s="2"/>
      <c r="P15" s="2"/>
    </row>
    <row r="16" spans="1:16" ht="13.5" customHeight="1" x14ac:dyDescent="0.2">
      <c r="A16" s="8">
        <v>12</v>
      </c>
      <c r="B16" s="16" t="s">
        <v>42</v>
      </c>
      <c r="C16" s="11">
        <v>12406737.530000001</v>
      </c>
      <c r="D16" s="11">
        <v>9230292.0500000007</v>
      </c>
      <c r="E16" s="11">
        <v>8905238.0500000007</v>
      </c>
      <c r="F16" s="11">
        <v>7490198.3260000004</v>
      </c>
      <c r="G16" s="11">
        <v>11039832.810000001</v>
      </c>
      <c r="H16" s="11">
        <v>19556493.050000001</v>
      </c>
      <c r="I16" s="2"/>
      <c r="P16" s="2"/>
    </row>
    <row r="17" spans="1:16" ht="13.5" customHeight="1" x14ac:dyDescent="0.2">
      <c r="A17" s="9">
        <v>2</v>
      </c>
      <c r="B17" s="16" t="s">
        <v>43</v>
      </c>
      <c r="C17" s="11">
        <v>8730109.2692344394</v>
      </c>
      <c r="D17" s="11">
        <v>7613953</v>
      </c>
      <c r="E17" s="11">
        <v>9770248</v>
      </c>
      <c r="F17" s="11">
        <v>11326154.60427673</v>
      </c>
      <c r="G17" s="11">
        <v>11254108.4</v>
      </c>
      <c r="H17" s="11">
        <v>18043963</v>
      </c>
      <c r="I17" s="2"/>
      <c r="P17" s="2"/>
    </row>
    <row r="18" spans="1:16" s="3" customFormat="1" ht="13.5" customHeight="1" x14ac:dyDescent="0.2">
      <c r="A18" s="9">
        <v>1</v>
      </c>
      <c r="B18" s="16" t="s">
        <v>44</v>
      </c>
      <c r="C18" s="11">
        <v>10318565.507302692</v>
      </c>
      <c r="D18" s="11">
        <v>4581724.55</v>
      </c>
      <c r="E18" s="11">
        <v>7765706</v>
      </c>
      <c r="F18" s="11">
        <v>8192458.788502614</v>
      </c>
      <c r="G18" s="11">
        <v>11310909.6</v>
      </c>
      <c r="H18" s="11">
        <v>13787180</v>
      </c>
    </row>
    <row r="19" spans="1:16" ht="13.5" customHeight="1" x14ac:dyDescent="0.2">
      <c r="A19" s="8">
        <v>12</v>
      </c>
      <c r="B19" s="16" t="s">
        <v>45</v>
      </c>
      <c r="C19" s="11">
        <v>12331720.602000002</v>
      </c>
      <c r="D19" s="11">
        <v>8258280.0499999998</v>
      </c>
      <c r="E19" s="11">
        <v>7840208.0499999998</v>
      </c>
      <c r="F19" s="11">
        <v>11331601.232000001</v>
      </c>
      <c r="G19" s="11">
        <v>13755289.050000001</v>
      </c>
      <c r="H19" s="11">
        <v>15280732.050000001</v>
      </c>
      <c r="I19" s="2"/>
      <c r="P19" s="2"/>
    </row>
    <row r="20" spans="1:16" ht="13.5" customHeight="1" x14ac:dyDescent="0.2">
      <c r="A20" s="9">
        <v>12345</v>
      </c>
      <c r="B20" s="16" t="s">
        <v>42</v>
      </c>
      <c r="C20" s="11">
        <v>11886525.020975413</v>
      </c>
      <c r="D20" s="11">
        <v>9388270.0500000007</v>
      </c>
      <c r="E20" s="11">
        <v>12637145.640909091</v>
      </c>
      <c r="F20" s="11">
        <v>12266823.966405623</v>
      </c>
      <c r="G20" s="11">
        <v>13073645.050000001</v>
      </c>
      <c r="H20" s="11">
        <v>17034286.004545458</v>
      </c>
      <c r="I20" s="2"/>
      <c r="P20" s="2"/>
    </row>
    <row r="21" spans="1:16" s="3" customFormat="1" ht="13.5" customHeight="1" x14ac:dyDescent="0.2">
      <c r="A21" s="9">
        <v>4</v>
      </c>
      <c r="B21" s="16" t="s">
        <v>43</v>
      </c>
      <c r="C21" s="11">
        <v>4226814.7139999997</v>
      </c>
      <c r="D21" s="11">
        <v>2952587.05</v>
      </c>
      <c r="E21" s="11">
        <v>4228972.05</v>
      </c>
      <c r="F21" s="11">
        <v>4220301.818</v>
      </c>
      <c r="G21" s="11">
        <v>4024834.77</v>
      </c>
      <c r="H21" s="11">
        <v>4290117.05</v>
      </c>
    </row>
    <row r="22" spans="1:16" ht="15" customHeight="1" x14ac:dyDescent="0.2">
      <c r="A22" s="8">
        <v>3</v>
      </c>
      <c r="B22" s="16" t="s">
        <v>44</v>
      </c>
      <c r="C22" s="11">
        <v>10177975.23652174</v>
      </c>
      <c r="D22" s="11">
        <v>8171791.0999999996</v>
      </c>
      <c r="E22" s="11">
        <v>7462890</v>
      </c>
      <c r="F22" s="11">
        <v>13403202.13954217</v>
      </c>
      <c r="G22" s="11">
        <v>9559634.4000000004</v>
      </c>
      <c r="H22" s="11">
        <v>10594439</v>
      </c>
      <c r="I22" s="2"/>
      <c r="P22" s="2"/>
    </row>
    <row r="23" spans="1:16" ht="13.5" customHeight="1" x14ac:dyDescent="0.2">
      <c r="A23" s="9">
        <v>12345</v>
      </c>
      <c r="B23" s="16" t="s">
        <v>45</v>
      </c>
      <c r="C23" s="11">
        <v>9383777.2288096473</v>
      </c>
      <c r="D23" s="11">
        <v>7242278</v>
      </c>
      <c r="E23" s="11">
        <v>8681280.5</v>
      </c>
      <c r="F23" s="11">
        <v>8211094.1466024099</v>
      </c>
      <c r="G23" s="11">
        <v>8265076.9905660376</v>
      </c>
      <c r="H23" s="11">
        <v>8379507.9090909082</v>
      </c>
      <c r="I23" s="2"/>
      <c r="P23" s="2"/>
    </row>
    <row r="24" spans="1:16" ht="13.5" customHeight="1" x14ac:dyDescent="0.2">
      <c r="A24" s="9">
        <v>12345</v>
      </c>
      <c r="B24" s="16" t="s">
        <v>42</v>
      </c>
      <c r="C24" s="11">
        <v>4.9999999999999989E-2</v>
      </c>
      <c r="D24" s="11">
        <v>4.9999999999999989E-2</v>
      </c>
      <c r="E24" s="11">
        <v>4.9999999999999989E-2</v>
      </c>
      <c r="F24" s="11">
        <v>4.9999999999999989E-2</v>
      </c>
      <c r="G24" s="11">
        <v>4.9999999999999989E-2</v>
      </c>
      <c r="H24" s="11">
        <v>4.9999999999999989E-2</v>
      </c>
      <c r="I24" s="2"/>
      <c r="P24" s="2"/>
    </row>
    <row r="25" spans="1:16" ht="13.5" customHeight="1" x14ac:dyDescent="0.2">
      <c r="A25" s="8">
        <v>3</v>
      </c>
      <c r="B25" s="16" t="s">
        <v>43</v>
      </c>
      <c r="C25" s="11">
        <v>9086086.8039999995</v>
      </c>
      <c r="D25" s="11">
        <v>6375276.0999999996</v>
      </c>
      <c r="E25" s="11">
        <v>9751033.4636363629</v>
      </c>
      <c r="F25" s="11">
        <v>9889228.2655728366</v>
      </c>
      <c r="G25" s="11">
        <v>9715312.0999999996</v>
      </c>
      <c r="H25" s="11">
        <v>11077530.1</v>
      </c>
      <c r="I25" s="2"/>
      <c r="P25" s="2"/>
    </row>
    <row r="26" spans="1:16" x14ac:dyDescent="0.2">
      <c r="A26" s="8">
        <v>5</v>
      </c>
      <c r="B26" s="16" t="s">
        <v>44</v>
      </c>
      <c r="C26" s="11">
        <v>21037280.636</v>
      </c>
      <c r="D26" s="11">
        <v>16267335.1</v>
      </c>
      <c r="E26" s="11">
        <v>13907621.827272726</v>
      </c>
      <c r="F26" s="11">
        <v>19974117.861410733</v>
      </c>
      <c r="G26" s="11">
        <v>18777926.100000001</v>
      </c>
      <c r="H26" s="11">
        <v>26119261.463636365</v>
      </c>
      <c r="I26" s="2"/>
      <c r="P26" s="2"/>
    </row>
    <row r="27" spans="1:16" ht="13.5" customHeight="1" x14ac:dyDescent="0.2">
      <c r="A27" s="9">
        <v>12345</v>
      </c>
      <c r="B27" s="16" t="s">
        <v>45</v>
      </c>
      <c r="C27" s="11">
        <v>11444264.94964584</v>
      </c>
      <c r="D27" s="11">
        <v>13913391.4</v>
      </c>
      <c r="E27" s="11">
        <v>10479794</v>
      </c>
      <c r="F27" s="11">
        <v>4753989.4560000002</v>
      </c>
      <c r="G27" s="11">
        <v>0</v>
      </c>
      <c r="H27" s="11">
        <v>0</v>
      </c>
      <c r="I27" s="2"/>
      <c r="P27" s="2"/>
    </row>
    <row r="28" spans="1:16" ht="13.5" customHeight="1" x14ac:dyDescent="0.2">
      <c r="A28" s="8">
        <v>4</v>
      </c>
      <c r="B28" s="16" t="s">
        <v>42</v>
      </c>
      <c r="C28" s="11">
        <v>14514869.736712646</v>
      </c>
      <c r="D28" s="11">
        <v>10731662.449999999</v>
      </c>
      <c r="E28" s="11">
        <v>10570066.231818181</v>
      </c>
      <c r="F28" s="11">
        <v>14417078.921600001</v>
      </c>
      <c r="G28" s="11">
        <v>13518497.65</v>
      </c>
      <c r="H28" s="11">
        <v>16780135.050000001</v>
      </c>
      <c r="I28" s="2"/>
      <c r="P28" s="2"/>
    </row>
    <row r="29" spans="1:16" ht="13.5" customHeight="1" x14ac:dyDescent="0.2">
      <c r="A29" s="9">
        <v>5</v>
      </c>
      <c r="B29" s="16" t="s">
        <v>43</v>
      </c>
      <c r="C29" s="11">
        <v>12878992.718901474</v>
      </c>
      <c r="D29" s="11">
        <v>10333818.050000001</v>
      </c>
      <c r="E29" s="11">
        <v>9448518.0500000007</v>
      </c>
      <c r="F29" s="11">
        <v>11553368.771082217</v>
      </c>
      <c r="G29" s="11">
        <v>13756075.65</v>
      </c>
      <c r="H29" s="11">
        <v>15366071.595454546</v>
      </c>
      <c r="I29" s="2"/>
      <c r="P29" s="2"/>
    </row>
    <row r="30" spans="1:16" x14ac:dyDescent="0.2">
      <c r="A30" s="8">
        <v>12</v>
      </c>
      <c r="B30" s="16" t="s">
        <v>44</v>
      </c>
      <c r="C30" s="11">
        <v>8985301.7360000014</v>
      </c>
      <c r="D30" s="11">
        <v>6763139</v>
      </c>
      <c r="E30" s="11">
        <v>8239019</v>
      </c>
      <c r="F30" s="11">
        <v>9136900.9120000005</v>
      </c>
      <c r="G30" s="11">
        <v>8301032.9500000002</v>
      </c>
      <c r="H30" s="11">
        <v>9479109</v>
      </c>
      <c r="I30" s="2"/>
      <c r="P30" s="2"/>
    </row>
    <row r="31" spans="1:16" ht="12.75" hidden="1" customHeight="1" x14ac:dyDescent="0.2">
      <c r="A31" s="3"/>
      <c r="B31" s="9"/>
      <c r="C31" s="11"/>
      <c r="D31" s="11"/>
      <c r="E31" s="11"/>
      <c r="F31" s="11"/>
      <c r="G31" s="11"/>
      <c r="H31" s="11"/>
      <c r="I31" s="2"/>
      <c r="P31" s="2"/>
    </row>
    <row r="32" spans="1:16" ht="12.75" hidden="1" customHeight="1" x14ac:dyDescent="0.2">
      <c r="A32" s="3"/>
      <c r="B32" s="9"/>
      <c r="C32" s="11"/>
      <c r="D32" s="11"/>
      <c r="E32" s="11"/>
      <c r="F32" s="11"/>
      <c r="G32" s="11"/>
      <c r="H32" s="11"/>
      <c r="I32" s="2"/>
      <c r="P32" s="2"/>
    </row>
    <row r="33" spans="1:16" ht="12.75" hidden="1" customHeight="1" x14ac:dyDescent="0.2">
      <c r="A33" s="3"/>
      <c r="B33" s="9"/>
      <c r="C33" s="11"/>
      <c r="D33" s="11"/>
      <c r="E33" s="11"/>
      <c r="F33" s="11"/>
      <c r="G33" s="11"/>
      <c r="H33" s="11"/>
      <c r="I33" s="2"/>
      <c r="P33" s="2"/>
    </row>
    <row r="34" spans="1:16" ht="12.75" hidden="1" customHeight="1" x14ac:dyDescent="0.2">
      <c r="A34" s="3"/>
      <c r="B34" s="9"/>
      <c r="C34" s="11"/>
      <c r="D34" s="11"/>
      <c r="E34" s="11"/>
      <c r="F34" s="11"/>
      <c r="G34" s="11"/>
      <c r="H34" s="11"/>
      <c r="I34" s="2"/>
      <c r="P34" s="2"/>
    </row>
    <row r="35" spans="1:16" ht="12.75" hidden="1" customHeight="1" x14ac:dyDescent="0.2">
      <c r="A35" s="3"/>
      <c r="B35" s="9"/>
      <c r="C35" s="11"/>
      <c r="D35" s="11"/>
      <c r="E35" s="11"/>
      <c r="F35" s="11"/>
      <c r="G35" s="11"/>
      <c r="H35" s="11"/>
      <c r="I35" s="2"/>
      <c r="P35" s="2"/>
    </row>
    <row r="36" spans="1:16" ht="12.75" hidden="1" customHeight="1" x14ac:dyDescent="0.2">
      <c r="A36" s="3"/>
      <c r="B36" s="9"/>
      <c r="C36" s="11"/>
      <c r="D36" s="11"/>
      <c r="E36" s="11"/>
      <c r="F36" s="11"/>
      <c r="G36" s="11"/>
      <c r="H36" s="11"/>
      <c r="I36" s="2"/>
      <c r="P36" s="2"/>
    </row>
    <row r="37" spans="1:16" ht="12.75" hidden="1" customHeight="1" x14ac:dyDescent="0.2">
      <c r="A37" s="3"/>
      <c r="B37" s="9"/>
      <c r="C37" s="11"/>
      <c r="D37" s="11"/>
      <c r="E37" s="11"/>
      <c r="F37" s="11"/>
      <c r="G37" s="11"/>
      <c r="H37" s="11"/>
      <c r="I37" s="2"/>
      <c r="P37" s="2"/>
    </row>
    <row r="38" spans="1:16" ht="12.75" hidden="1" customHeight="1" x14ac:dyDescent="0.2">
      <c r="A38" s="3"/>
      <c r="B38" s="9"/>
      <c r="C38" s="11"/>
      <c r="D38" s="11"/>
      <c r="E38" s="11"/>
      <c r="F38" s="11"/>
      <c r="G38" s="11"/>
      <c r="H38" s="11"/>
      <c r="I38" s="2"/>
      <c r="P38" s="2"/>
    </row>
    <row r="39" spans="1:16" ht="12.75" hidden="1" customHeight="1" x14ac:dyDescent="0.2">
      <c r="A39" s="3"/>
      <c r="B39" s="9"/>
      <c r="C39" s="11"/>
      <c r="D39" s="11"/>
      <c r="E39" s="11"/>
      <c r="F39" s="11"/>
      <c r="G39" s="11"/>
      <c r="H39" s="11"/>
      <c r="I39" s="2"/>
      <c r="P39" s="2"/>
    </row>
    <row r="40" spans="1:16" ht="12.75" hidden="1" customHeight="1" x14ac:dyDescent="0.2">
      <c r="A40" s="3"/>
      <c r="B40" s="9"/>
      <c r="C40" s="11"/>
      <c r="D40" s="11"/>
      <c r="E40" s="11"/>
      <c r="F40" s="11"/>
      <c r="G40" s="11"/>
      <c r="H40" s="11"/>
      <c r="I40" s="2"/>
      <c r="P40" s="2"/>
    </row>
    <row r="41" spans="1:16" ht="12.75" hidden="1" customHeight="1" x14ac:dyDescent="0.2">
      <c r="A41" s="3"/>
      <c r="B41" s="9"/>
      <c r="C41" s="11"/>
      <c r="D41" s="11"/>
      <c r="E41" s="11"/>
      <c r="F41" s="11"/>
      <c r="G41" s="11"/>
      <c r="H41" s="11"/>
      <c r="I41" s="2"/>
      <c r="P41" s="2"/>
    </row>
    <row r="42" spans="1:16" ht="12.75" hidden="1" customHeight="1" x14ac:dyDescent="0.2">
      <c r="A42" s="3"/>
      <c r="B42" s="9"/>
      <c r="C42" s="11"/>
      <c r="D42" s="11"/>
      <c r="E42" s="11"/>
      <c r="F42" s="11"/>
      <c r="G42" s="11"/>
      <c r="H42" s="11"/>
      <c r="I42" s="2"/>
      <c r="P42" s="2"/>
    </row>
    <row r="43" spans="1:16" ht="12.75" hidden="1" customHeight="1" x14ac:dyDescent="0.2">
      <c r="A43" s="3"/>
      <c r="B43" s="9"/>
      <c r="C43" s="11"/>
      <c r="D43" s="11"/>
      <c r="E43" s="11"/>
      <c r="F43" s="11"/>
      <c r="G43" s="11"/>
      <c r="H43" s="11"/>
      <c r="I43" s="2"/>
      <c r="P43" s="2"/>
    </row>
    <row r="44" spans="1:16" ht="12.75" hidden="1" customHeight="1" x14ac:dyDescent="0.2">
      <c r="A44" s="3"/>
      <c r="B44" s="9"/>
      <c r="C44" s="11"/>
      <c r="D44" s="11"/>
      <c r="E44" s="11"/>
      <c r="F44" s="11"/>
      <c r="G44" s="11"/>
      <c r="H44" s="11"/>
      <c r="I44" s="2"/>
      <c r="P44" s="2"/>
    </row>
    <row r="45" spans="1:16" ht="12.75" hidden="1" customHeight="1" x14ac:dyDescent="0.2">
      <c r="A45" s="3"/>
      <c r="B45" s="9"/>
      <c r="C45" s="11"/>
      <c r="D45" s="11"/>
      <c r="E45" s="11"/>
      <c r="F45" s="11"/>
      <c r="G45" s="11"/>
      <c r="H45" s="11"/>
      <c r="I45" s="2"/>
      <c r="P45" s="2"/>
    </row>
    <row r="46" spans="1:16" ht="12.75" hidden="1" customHeight="1" x14ac:dyDescent="0.2">
      <c r="A46" s="3"/>
      <c r="B46" s="9"/>
      <c r="C46" s="11"/>
      <c r="D46" s="11"/>
      <c r="E46" s="11"/>
      <c r="F46" s="11"/>
      <c r="G46" s="11"/>
      <c r="H46" s="11"/>
      <c r="I46" s="2"/>
      <c r="P46" s="2"/>
    </row>
    <row r="47" spans="1:16" ht="12.75" hidden="1" customHeight="1" x14ac:dyDescent="0.2">
      <c r="A47" s="3"/>
      <c r="B47" s="9"/>
      <c r="C47" s="11"/>
      <c r="D47" s="11"/>
      <c r="E47" s="11"/>
      <c r="F47" s="11"/>
      <c r="G47" s="11"/>
      <c r="H47" s="11"/>
      <c r="I47" s="2"/>
      <c r="P47" s="2"/>
    </row>
    <row r="48" spans="1:16" ht="12.75" hidden="1" customHeight="1" x14ac:dyDescent="0.2">
      <c r="A48" s="3"/>
      <c r="B48" s="9"/>
      <c r="C48" s="11"/>
      <c r="D48" s="11"/>
      <c r="E48" s="11"/>
      <c r="F48" s="11"/>
      <c r="G48" s="11"/>
      <c r="H48" s="11"/>
      <c r="I48" s="2"/>
      <c r="P48" s="2"/>
    </row>
    <row r="49" spans="1:16" ht="12.75" hidden="1" customHeight="1" x14ac:dyDescent="0.2">
      <c r="A49" s="3"/>
      <c r="B49" s="9"/>
      <c r="C49" s="11"/>
      <c r="D49" s="11"/>
      <c r="E49" s="11"/>
      <c r="F49" s="11"/>
      <c r="G49" s="11"/>
      <c r="H49" s="11"/>
      <c r="I49" s="2"/>
      <c r="P49" s="2"/>
    </row>
    <row r="50" spans="1:16" hidden="1" x14ac:dyDescent="0.2">
      <c r="A50" s="3"/>
      <c r="B50" s="9"/>
      <c r="C50" s="11"/>
      <c r="D50" s="11"/>
      <c r="E50" s="11"/>
      <c r="F50" s="11"/>
      <c r="G50" s="11"/>
      <c r="H50" s="11"/>
      <c r="I50" s="2"/>
      <c r="P50" s="2"/>
    </row>
    <row r="51" spans="1:16" s="3" customFormat="1" x14ac:dyDescent="0.2">
      <c r="A51" s="68"/>
      <c r="B51" s="69" t="s">
        <v>11</v>
      </c>
      <c r="C51" s="70">
        <f t="shared" ref="C51:H51" si="0">SUM(C12:C50)</f>
        <v>196029837.75001374</v>
      </c>
      <c r="D51" s="70">
        <f t="shared" si="0"/>
        <v>152365177.14999998</v>
      </c>
      <c r="E51" s="70">
        <f t="shared" si="0"/>
        <v>157533455.56818181</v>
      </c>
      <c r="F51" s="70">
        <f t="shared" si="0"/>
        <v>185472864.85380536</v>
      </c>
      <c r="G51" s="70">
        <f t="shared" si="0"/>
        <v>187780144.02943397</v>
      </c>
      <c r="H51" s="70">
        <f t="shared" si="0"/>
        <v>226368098.25</v>
      </c>
    </row>
    <row r="52" spans="1:16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P52" s="2"/>
    </row>
    <row r="53" spans="1:16" x14ac:dyDescent="0.2">
      <c r="B53" s="10"/>
      <c r="F53" s="12"/>
      <c r="G53" s="2"/>
      <c r="H53" s="12"/>
      <c r="I53" s="12"/>
      <c r="K53" s="12"/>
    </row>
    <row r="54" spans="1:16" hidden="1" x14ac:dyDescent="0.2">
      <c r="B54" s="10"/>
      <c r="F54" s="12"/>
      <c r="G54" s="2"/>
      <c r="H54" s="12"/>
      <c r="I54" s="12"/>
      <c r="K54" s="12"/>
    </row>
    <row r="55" spans="1:16" ht="13.5" hidden="1" thickBot="1" x14ac:dyDescent="0.25">
      <c r="B55" s="10"/>
      <c r="F55" s="12"/>
      <c r="G55" s="2"/>
      <c r="H55" s="12"/>
      <c r="I55" s="12"/>
      <c r="K55" s="12"/>
    </row>
    <row r="56" spans="1:16" hidden="1" x14ac:dyDescent="0.2">
      <c r="A56" s="86">
        <v>42005</v>
      </c>
      <c r="B56" s="87"/>
      <c r="C56" s="19"/>
      <c r="D56" s="19"/>
      <c r="E56" s="19"/>
      <c r="F56" s="20"/>
      <c r="G56" s="19"/>
      <c r="H56" s="19"/>
      <c r="I56" s="15"/>
      <c r="J56" s="13"/>
      <c r="K56" s="13"/>
      <c r="L56" s="13"/>
    </row>
    <row r="57" spans="1:16" hidden="1" x14ac:dyDescent="0.2">
      <c r="A57" s="21" t="s">
        <v>13</v>
      </c>
      <c r="B57" s="22" t="s">
        <v>14</v>
      </c>
      <c r="C57" s="23" t="s">
        <v>15</v>
      </c>
      <c r="D57" s="23" t="s">
        <v>16</v>
      </c>
      <c r="E57" s="13"/>
      <c r="F57" s="15"/>
      <c r="G57" s="13"/>
      <c r="H57" s="13"/>
      <c r="I57" s="15"/>
      <c r="J57" s="13"/>
      <c r="K57" s="13"/>
      <c r="L57" s="13"/>
    </row>
    <row r="58" spans="1:16" hidden="1" x14ac:dyDescent="0.2">
      <c r="A58" s="24">
        <v>1</v>
      </c>
      <c r="B58" s="25" t="s">
        <v>17</v>
      </c>
      <c r="C58" s="26">
        <v>2338</v>
      </c>
      <c r="D58" s="27">
        <v>0.40400000000000003</v>
      </c>
      <c r="E58" s="13"/>
      <c r="F58" s="15"/>
      <c r="G58" s="13"/>
      <c r="H58" s="13"/>
      <c r="I58" s="15"/>
      <c r="J58" s="13"/>
      <c r="K58" s="13"/>
      <c r="L58" s="13"/>
    </row>
    <row r="59" spans="1:16" hidden="1" x14ac:dyDescent="0.2">
      <c r="A59" s="28">
        <v>2</v>
      </c>
      <c r="B59" s="29" t="s">
        <v>18</v>
      </c>
      <c r="C59" s="30">
        <v>670</v>
      </c>
      <c r="D59" s="31">
        <v>0.11600000000000001</v>
      </c>
      <c r="E59" s="13"/>
      <c r="F59" s="15"/>
      <c r="G59" s="13"/>
      <c r="H59" s="13"/>
      <c r="I59" s="15"/>
      <c r="J59" s="13"/>
      <c r="K59" s="13"/>
      <c r="L59" s="13"/>
    </row>
    <row r="60" spans="1:16" hidden="1" x14ac:dyDescent="0.2">
      <c r="A60" s="28">
        <v>3</v>
      </c>
      <c r="B60" s="29" t="s">
        <v>19</v>
      </c>
      <c r="C60" s="30">
        <v>497</v>
      </c>
      <c r="D60" s="31">
        <v>8.5999999999999993E-2</v>
      </c>
      <c r="E60" s="13"/>
      <c r="F60" s="15"/>
      <c r="G60" s="13"/>
      <c r="H60" s="13"/>
      <c r="I60" s="15"/>
      <c r="J60" s="13"/>
      <c r="K60" s="13"/>
      <c r="L60" s="13"/>
    </row>
    <row r="61" spans="1:16" hidden="1" x14ac:dyDescent="0.2">
      <c r="A61" s="28">
        <v>4</v>
      </c>
      <c r="B61" s="29" t="s">
        <v>20</v>
      </c>
      <c r="C61" s="30">
        <v>2278</v>
      </c>
      <c r="D61" s="31">
        <v>0.39400000000000002</v>
      </c>
      <c r="E61" s="13"/>
      <c r="F61" s="15"/>
      <c r="G61" s="13"/>
      <c r="H61" s="13"/>
      <c r="I61" s="15"/>
      <c r="J61" s="13"/>
      <c r="K61" s="13"/>
      <c r="L61" s="13"/>
    </row>
    <row r="62" spans="1:16" hidden="1" x14ac:dyDescent="0.2">
      <c r="A62" s="28">
        <v>5</v>
      </c>
      <c r="B62" s="29" t="s">
        <v>21</v>
      </c>
      <c r="C62" s="32">
        <v>0</v>
      </c>
      <c r="D62" s="33">
        <v>0</v>
      </c>
      <c r="E62" s="13"/>
      <c r="F62" s="15"/>
      <c r="G62" s="13"/>
      <c r="H62" s="13"/>
      <c r="I62" s="15"/>
      <c r="J62" s="13"/>
      <c r="K62" s="13"/>
      <c r="L62" s="13"/>
    </row>
    <row r="63" spans="1:16" hidden="1" x14ac:dyDescent="0.2">
      <c r="A63" s="34"/>
      <c r="B63" s="22" t="s">
        <v>11</v>
      </c>
      <c r="C63" s="35">
        <v>5783</v>
      </c>
      <c r="D63" s="36">
        <v>1</v>
      </c>
      <c r="E63" s="13"/>
      <c r="F63" s="15"/>
      <c r="G63" s="13"/>
      <c r="H63" s="13"/>
      <c r="I63" s="15"/>
      <c r="J63" s="13"/>
      <c r="K63" s="13"/>
      <c r="L63" s="13"/>
    </row>
    <row r="64" spans="1:16" hidden="1" x14ac:dyDescent="0.2">
      <c r="A64" s="37"/>
      <c r="B64" s="38"/>
      <c r="C64" s="13"/>
      <c r="D64" s="13"/>
      <c r="E64" s="13"/>
      <c r="F64" s="15"/>
      <c r="G64" s="13"/>
      <c r="H64" s="13"/>
      <c r="I64" s="15"/>
      <c r="J64" s="13"/>
      <c r="K64" s="13"/>
      <c r="L64" s="13"/>
    </row>
    <row r="65" spans="1:12" hidden="1" x14ac:dyDescent="0.2">
      <c r="A65" s="79" t="s">
        <v>13</v>
      </c>
      <c r="B65" s="84" t="s">
        <v>22</v>
      </c>
      <c r="C65" s="76" t="s">
        <v>23</v>
      </c>
      <c r="D65" s="77"/>
      <c r="E65" s="77"/>
      <c r="F65" s="81"/>
      <c r="G65" s="76" t="s">
        <v>24</v>
      </c>
      <c r="H65" s="77"/>
    </row>
    <row r="66" spans="1:12" hidden="1" x14ac:dyDescent="0.2">
      <c r="A66" s="80"/>
      <c r="B66" s="85"/>
      <c r="C66" s="39" t="s">
        <v>25</v>
      </c>
      <c r="D66" s="39" t="s">
        <v>26</v>
      </c>
      <c r="E66" s="39" t="s">
        <v>27</v>
      </c>
      <c r="F66" s="39" t="s">
        <v>28</v>
      </c>
      <c r="G66" s="39" t="s">
        <v>29</v>
      </c>
      <c r="H66" s="39" t="s">
        <v>30</v>
      </c>
    </row>
    <row r="67" spans="1:12" hidden="1" x14ac:dyDescent="0.2">
      <c r="A67" s="40">
        <v>1</v>
      </c>
      <c r="B67" s="13" t="s">
        <v>17</v>
      </c>
      <c r="C67" s="41">
        <v>2</v>
      </c>
      <c r="D67" s="14">
        <v>12</v>
      </c>
      <c r="E67" s="13">
        <v>26</v>
      </c>
      <c r="F67" s="42">
        <v>40</v>
      </c>
      <c r="G67" s="43">
        <v>2</v>
      </c>
      <c r="H67" s="14">
        <v>11</v>
      </c>
    </row>
    <row r="68" spans="1:12" hidden="1" x14ac:dyDescent="0.2">
      <c r="A68" s="40">
        <v>2</v>
      </c>
      <c r="B68" s="13" t="s">
        <v>18</v>
      </c>
      <c r="C68" s="41">
        <v>2</v>
      </c>
      <c r="D68" s="14">
        <v>3</v>
      </c>
      <c r="E68" s="13">
        <v>7</v>
      </c>
      <c r="F68" s="42">
        <v>12</v>
      </c>
      <c r="G68" s="43">
        <v>2</v>
      </c>
      <c r="H68" s="14">
        <v>3</v>
      </c>
    </row>
    <row r="69" spans="1:12" hidden="1" x14ac:dyDescent="0.2">
      <c r="A69" s="40">
        <v>3</v>
      </c>
      <c r="B69" s="13" t="s">
        <v>19</v>
      </c>
      <c r="C69" s="41">
        <v>6</v>
      </c>
      <c r="D69" s="14">
        <v>2</v>
      </c>
      <c r="E69" s="13">
        <v>5</v>
      </c>
      <c r="F69" s="42">
        <v>13</v>
      </c>
      <c r="G69" s="43">
        <v>6</v>
      </c>
      <c r="H69" s="14">
        <v>2</v>
      </c>
    </row>
    <row r="70" spans="1:12" hidden="1" x14ac:dyDescent="0.2">
      <c r="A70" s="40">
        <v>4</v>
      </c>
      <c r="B70" s="13" t="s">
        <v>20</v>
      </c>
      <c r="C70" s="41">
        <v>1</v>
      </c>
      <c r="D70" s="14">
        <v>11</v>
      </c>
      <c r="E70" s="13">
        <v>26</v>
      </c>
      <c r="F70" s="42">
        <v>38</v>
      </c>
      <c r="G70" s="43">
        <v>1</v>
      </c>
      <c r="H70" s="14">
        <v>11</v>
      </c>
    </row>
    <row r="71" spans="1:12" hidden="1" x14ac:dyDescent="0.2">
      <c r="A71" s="40">
        <v>5</v>
      </c>
      <c r="B71" s="13" t="s">
        <v>21</v>
      </c>
      <c r="C71" s="41">
        <v>2</v>
      </c>
      <c r="D71" s="14">
        <v>0</v>
      </c>
      <c r="E71" s="13">
        <v>0</v>
      </c>
      <c r="F71" s="42">
        <v>2</v>
      </c>
      <c r="G71" s="43">
        <v>2</v>
      </c>
      <c r="H71" s="14">
        <v>0</v>
      </c>
    </row>
    <row r="72" spans="1:12" hidden="1" x14ac:dyDescent="0.2">
      <c r="A72" s="40">
        <v>12</v>
      </c>
      <c r="B72" s="13" t="s">
        <v>32</v>
      </c>
      <c r="C72" s="41">
        <v>29</v>
      </c>
      <c r="D72" s="13"/>
      <c r="E72" s="13"/>
      <c r="F72" s="44">
        <v>105</v>
      </c>
      <c r="G72" s="43">
        <v>27</v>
      </c>
      <c r="H72" s="15"/>
    </row>
    <row r="73" spans="1:12" hidden="1" x14ac:dyDescent="0.2">
      <c r="A73" s="40">
        <v>12345</v>
      </c>
      <c r="B73" s="13" t="s">
        <v>33</v>
      </c>
      <c r="C73" s="41">
        <v>63</v>
      </c>
      <c r="D73" s="13"/>
      <c r="E73" s="13" t="s">
        <v>34</v>
      </c>
      <c r="F73" s="45">
        <v>0</v>
      </c>
      <c r="G73" s="43">
        <v>61</v>
      </c>
      <c r="H73" s="15"/>
    </row>
    <row r="74" spans="1:12" hidden="1" x14ac:dyDescent="0.2">
      <c r="A74" s="46"/>
      <c r="B74" s="48" t="s">
        <v>35</v>
      </c>
      <c r="C74" s="47">
        <f>SUM(C67:C73)</f>
        <v>105</v>
      </c>
      <c r="D74" s="48"/>
      <c r="E74" s="48"/>
      <c r="F74" s="49"/>
      <c r="G74" s="47">
        <f>SUM(G67:G73)</f>
        <v>101</v>
      </c>
      <c r="H74" s="50"/>
    </row>
    <row r="75" spans="1:12" hidden="1" x14ac:dyDescent="0.2">
      <c r="A75" s="37"/>
      <c r="B75" s="38"/>
      <c r="C75" s="13"/>
      <c r="D75" s="13"/>
      <c r="E75" s="13"/>
      <c r="F75" s="15"/>
      <c r="G75" s="13"/>
      <c r="H75" s="13"/>
      <c r="I75" s="15"/>
      <c r="J75" s="13"/>
      <c r="K75" s="13"/>
      <c r="L75" s="13"/>
    </row>
    <row r="76" spans="1:12" ht="60.75" customHeight="1" x14ac:dyDescent="0.2">
      <c r="A76" s="72" t="s">
        <v>47</v>
      </c>
      <c r="B76" s="51" t="s">
        <v>12</v>
      </c>
      <c r="C76" s="51" t="s">
        <v>36</v>
      </c>
      <c r="D76" s="51" t="s">
        <v>37</v>
      </c>
      <c r="E76" s="51" t="s">
        <v>38</v>
      </c>
      <c r="F76" s="51" t="s">
        <v>31</v>
      </c>
      <c r="G76" s="51" t="s">
        <v>39</v>
      </c>
      <c r="H76" s="52" t="s">
        <v>40</v>
      </c>
      <c r="I76" s="17"/>
      <c r="J76" s="15"/>
      <c r="K76" s="17"/>
      <c r="L76" s="17"/>
    </row>
    <row r="77" spans="1:12" x14ac:dyDescent="0.2">
      <c r="A77" s="73">
        <v>1</v>
      </c>
      <c r="B77" s="10" t="s">
        <v>17</v>
      </c>
      <c r="C77" s="82">
        <f>SUM(IF(A$12=1,$C$12,0)+IF(A$13=1,$C$13,0)+IF(A$14=1,$C$14,0)+IF(A$15=1,$C$15,0)+IF(A$16=1,$C$16,0)+IF(A$17=1,$C$17,0)+IF(A$18=1,$C$18,0)+IF(A$19=1,$C$19,0)+IF(A$20=1,$C$20,0))+SUM(IF(A$21=1,$C$21,0)+IF(A$22=1,$C$22,0)+IF(A$23=1,$C$23,0)+IF(A$24=1,$C$24,0)+IF(A$25=1,$C$25,0)+IF(A$26=1,$C$26,0)+IF(A$27=1,$C$27,0)+IF(A$28=1,$C$28,0)+IF(A$29=1,$C$29,0))+IF(A$30=1,$C$30,0)</f>
        <v>23332819.63562407</v>
      </c>
      <c r="D77" s="14">
        <f>ROUND($C$82*D58,0)</f>
        <v>13624399</v>
      </c>
      <c r="E77" s="14">
        <f>ROUND($C$83*D58,0)</f>
        <v>21476599</v>
      </c>
      <c r="F77" s="14">
        <f>SUM(C77:E77)</f>
        <v>58433817.635624066</v>
      </c>
      <c r="G77" s="43">
        <f>'[2]Свм и Подряд'!D5</f>
        <v>1157534</v>
      </c>
      <c r="H77" s="53">
        <f>SUM(F77:G77)</f>
        <v>59591351.635624066</v>
      </c>
      <c r="I77" s="18"/>
      <c r="J77" s="14"/>
      <c r="K77" s="14"/>
      <c r="L77" s="18"/>
    </row>
    <row r="78" spans="1:12" x14ac:dyDescent="0.2">
      <c r="A78" s="73">
        <v>2</v>
      </c>
      <c r="B78" s="10" t="s">
        <v>18</v>
      </c>
      <c r="C78" s="82">
        <f>SUM(IF(A$12=2,$C$12,0)+IF(A$13=2,$C$13,0)+IF(A$14=2,$C$14,0)+IF(A$15=2,$C$15,0)+IF(A$16=2,$C$16,0)+IF(A$17=2,$C$17,0)+IF(A$18=2,$C$18,0)+IF(A$19=2,$C$19,0)+IF(A$20=2,$C$20,0))+SUM(IF(A$21=2,$C$21,0)+IF(A$22=2,$C$22,0)+IF(A$23=2,$C$23,0)+IF(A$24=2,$C$24,0)+IF(A$25=2,$C$25,0)+IF(A$26=2,$C$26,0)+IF(A$27=2,$C$27,0)+IF(A$28=2,$C$28,0)+IF(A$29=2,$C$29,0))+IF(A$30=2,$C$30,0)</f>
        <v>13891339.023234438</v>
      </c>
      <c r="D78" s="14">
        <f>ROUND($C$82*D59,0)</f>
        <v>3911956</v>
      </c>
      <c r="E78" s="14">
        <f>ROUND($C$83*D59,0)</f>
        <v>6166548</v>
      </c>
      <c r="F78" s="14">
        <f t="shared" ref="F78:F81" si="1">SUM(C78:E78)</f>
        <v>23969843.023234438</v>
      </c>
      <c r="G78" s="13"/>
      <c r="H78" s="53">
        <f t="shared" ref="H78:H81" si="2">SUM(F78:G78)</f>
        <v>23969843.023234438</v>
      </c>
      <c r="I78" s="18"/>
      <c r="J78" s="14"/>
      <c r="K78" s="14"/>
      <c r="L78" s="18"/>
    </row>
    <row r="79" spans="1:12" x14ac:dyDescent="0.2">
      <c r="A79" s="73">
        <v>3</v>
      </c>
      <c r="B79" s="10" t="s">
        <v>19</v>
      </c>
      <c r="C79" s="82">
        <f>SUM(IF(A$12=3,$C$12,0)+IF(A$13=3,$C$13,0)+IF(A$14=3,$C$14,0)+IF(A$15=3,$C$15,0)+IF(A$16=3,$C$16,0)+IF(A$17=3,$C$17,0)+IF(A$18=3,$C$18,0)+IF(A$19=3,$C$19,0)+IF(A$20=3,$C$20,0))+SUM(IF(A$21=3,$C$21,0)+IF(A$22=3,$C$22,0)+IF(A$23=3,$C$23,0)+IF(A$24=3,$C$24,0)+IF(A$25=3,$C$25,0)+IF(A$26=3,$C$26,0)+IF(A$27=3,$C$27,0)+IF(A$28=3,$C$28,0)+IF(A$29=3,$C$29,0))+IF(A$30=3,$C$30,0)</f>
        <v>19264062.040521741</v>
      </c>
      <c r="D79" s="14">
        <f>ROUND($C$82*D60,0)</f>
        <v>2900243</v>
      </c>
      <c r="E79" s="14">
        <f>ROUND($C$83*D60,0)</f>
        <v>4571751</v>
      </c>
      <c r="F79" s="14">
        <f t="shared" si="1"/>
        <v>26736056.040521741</v>
      </c>
      <c r="G79" s="43">
        <f>'[2]Свм и Подряд'!C5</f>
        <v>4286680</v>
      </c>
      <c r="H79" s="53">
        <f t="shared" si="2"/>
        <v>31022736.040521741</v>
      </c>
      <c r="I79" s="18"/>
      <c r="J79" s="14"/>
      <c r="K79" s="14"/>
      <c r="L79" s="18"/>
    </row>
    <row r="80" spans="1:12" x14ac:dyDescent="0.2">
      <c r="A80" s="73">
        <v>4</v>
      </c>
      <c r="B80" s="10" t="s">
        <v>20</v>
      </c>
      <c r="C80" s="82">
        <f>SUM(IF(A$12=4,$C$12,0)+IF(A$13=4,$C$13,0)+IF(A$14=4,$C$14,0)+IF(A$15=4,$C$15,0)+IF(A$16=4,$C$16,0)+IF(A$17=4,$C$17,0)+IF(A$18=4,$C$18,0)+IF(A$19=4,$C$19,0)+IF(A$20=4,$C$20,0))+SUM(IF(A$21=4,$C$21,0)+IF(A$22=4,$C$22,0)+IF(A$23=4,$C$23,0)+IF(A$24=4,$C$24,0)+IF(A$25=4,$C$25,0)+IF(A$26=4,$C$26,0)+IF(A$27=4,$C$27,0)+IF(A$28=4,$C$28,0)+IF(A$29=4,$C$29,0))+IF(A$30=4,$C$30,0)</f>
        <v>18741684.450712644</v>
      </c>
      <c r="D80" s="14">
        <f>ROUND($C$82*D61,0)</f>
        <v>13287161</v>
      </c>
      <c r="E80" s="14">
        <f>ROUND($C$83*D61,0)</f>
        <v>20945000</v>
      </c>
      <c r="F80" s="14">
        <f t="shared" si="1"/>
        <v>52973845.450712644</v>
      </c>
      <c r="G80" s="13"/>
      <c r="H80" s="53">
        <f t="shared" si="2"/>
        <v>52973845.450712644</v>
      </c>
      <c r="I80" s="18"/>
      <c r="J80" s="14"/>
      <c r="K80" s="13"/>
      <c r="L80" s="18"/>
    </row>
    <row r="81" spans="1:12" x14ac:dyDescent="0.2">
      <c r="A81" s="73">
        <v>5</v>
      </c>
      <c r="B81" s="10" t="s">
        <v>21</v>
      </c>
      <c r="C81" s="82">
        <f>SUM(IF(A$12=5,$C$12,0)+IF(A$13=5,$C$13,0)+IF(A$14=5,$C$14,0)+IF(A$15=5,$C$15,0)+IF(A$16=5,$C$16,0)+IF(A$17=5,$C$17,0)+IF(A$18=5,$C$18,0)+IF(A$19=5,$C$19,0)+IF(A$20=5,$C$20,0))+SUM(IF(A$21=5,$C$21,0)+IF(A$22=5,$C$22,0)+IF(A$23=5,$C$23,0)+IF(A$24=5,$C$24,0)+IF(A$25=5,$C$25,0)+IF(A$26=5,$C$26,0)+IF(A$27=5,$C$27,0)+IF(A$28=5,$C$28,0)+IF(A$29=5,$C$29,0))+IF(A$30=5,$C$30,0)</f>
        <v>33916273.354901478</v>
      </c>
      <c r="D81" s="14">
        <f>ROUND($C$82*D62,0)</f>
        <v>0</v>
      </c>
      <c r="E81" s="14">
        <f>ROUND($C$83*D62,0)</f>
        <v>0</v>
      </c>
      <c r="F81" s="14">
        <f t="shared" si="1"/>
        <v>33916273.354901478</v>
      </c>
      <c r="G81" s="13"/>
      <c r="H81" s="53">
        <f t="shared" si="2"/>
        <v>33916273.354901478</v>
      </c>
      <c r="I81" s="18"/>
      <c r="J81" s="14"/>
      <c r="K81" s="13"/>
      <c r="L81" s="18"/>
    </row>
    <row r="82" spans="1:12" x14ac:dyDescent="0.2">
      <c r="A82" s="73">
        <v>12</v>
      </c>
      <c r="B82" s="10" t="s">
        <v>32</v>
      </c>
      <c r="C82" s="82">
        <f>SUM(IF(A$12=12,$C$12,0)+IF(A$13=12,$C$13,0)+IF(A$14=12,$C$14,0)+IF(A$15=12,$C$15,0)+IF(A$16=12,$C$16,0)+IF(A$17=12,$C$17,0)+IF(A$18=12,$C$18,0)+IF(A$19=12,$C$19,0)+IF(A$20=12,$C$20,0))+SUM(IF(A$21=12,$C$21,0)+IF(A$22=12,$C$22,0)+IF(A$23=12,$C$23,0)+IF(A$24=12,$C$24,0)+IF(A$25=12,$C$25,0)+IF(A$26=12,$C$26,0)+IF(A$27=12,$C$27,0)+IF(A$28=12,$C$28,0)+IF(A$29=12,$C$29,0))+IF(A$30=12,$C$30,0)</f>
        <v>33723759.868000001</v>
      </c>
      <c r="D82" s="13"/>
      <c r="E82" s="13"/>
      <c r="F82" s="54">
        <f>SUM(F77:F81)</f>
        <v>196029835.50499439</v>
      </c>
      <c r="G82" s="18">
        <f>SUM(G77:G81)</f>
        <v>5444214</v>
      </c>
      <c r="H82" s="42">
        <f>SUM(F82:G82)</f>
        <v>201474049.50499439</v>
      </c>
      <c r="I82" s="18"/>
      <c r="J82" s="14"/>
      <c r="K82" s="13"/>
      <c r="L82" s="18"/>
    </row>
    <row r="83" spans="1:12" x14ac:dyDescent="0.2">
      <c r="A83" s="74">
        <v>12345</v>
      </c>
      <c r="B83" s="55" t="s">
        <v>33</v>
      </c>
      <c r="C83" s="83">
        <f>SUM(IF(A$12=12345,$C$12,0)+IF(A$13=12345,$C$13,0)+IF(A$14=12345,$C$14,0)+IF(A$15=12345,$C$15,0)+IF(A$16=12345,$C$16,0)+IF(A$17=12345,$C$17,0)+IF(A$18=12345,$C$18,0)+IF(A$19=12345,$C$19,0)+IF(A$20=12345,$C$20,0))+SUM(IF(A$21=12345,$C$21,0)+IF(A$22=12345,$C$22,0)+IF(A$23=12345,$C$23,0)+IF(A$24=12345,$C$24,0)+IF(A$25=12345,$C$25,0)+IF(A$26=12345,$C$26,0)+IF(A$27=12345,$C$27,0)+IF(A$28=12345,$C$28,0)+IF(A$29=12345,$C$29,0))+IF(A$30=12345,$C$30,0)</f>
        <v>53159899.377019346</v>
      </c>
      <c r="D83" s="56"/>
      <c r="E83" s="56"/>
      <c r="F83" s="57" t="s">
        <v>41</v>
      </c>
      <c r="G83" s="58">
        <f>'[2]Свм и Подряд'!B5</f>
        <v>21488619</v>
      </c>
      <c r="H83" s="59"/>
      <c r="I83" s="18"/>
      <c r="J83" s="14"/>
      <c r="K83" s="13"/>
      <c r="L83" s="18"/>
    </row>
    <row r="84" spans="1:12" ht="13.5" thickBot="1" x14ac:dyDescent="0.25">
      <c r="A84" s="60"/>
      <c r="B84" s="61" t="s">
        <v>11</v>
      </c>
      <c r="C84" s="62">
        <f>SUM(C77:C83)</f>
        <v>196029837.75001371</v>
      </c>
      <c r="D84" s="63"/>
      <c r="E84" s="63"/>
      <c r="F84" s="64" t="s">
        <v>35</v>
      </c>
      <c r="G84" s="62">
        <f>[2]янв!BR161-Отчет!H84</f>
        <v>890325290.30665398</v>
      </c>
      <c r="H84" s="65">
        <f>H82+G83</f>
        <v>222962668.50499439</v>
      </c>
      <c r="I84" s="18"/>
      <c r="J84" s="18"/>
      <c r="K84" s="13"/>
      <c r="L84" s="14"/>
    </row>
    <row r="85" spans="1:12" x14ac:dyDescent="0.2">
      <c r="A85" s="13"/>
      <c r="B85" s="10"/>
      <c r="C85" s="14"/>
      <c r="D85" s="13"/>
      <c r="E85" s="13"/>
      <c r="G85" s="2"/>
      <c r="I85" s="18"/>
      <c r="J85" s="67"/>
      <c r="K85" s="18"/>
      <c r="L85" s="18"/>
    </row>
    <row r="86" spans="1:12" x14ac:dyDescent="0.2">
      <c r="B86" s="10"/>
      <c r="C86" s="75" t="s">
        <v>46</v>
      </c>
      <c r="F86" s="12"/>
      <c r="G86" s="2"/>
      <c r="H86" s="12"/>
      <c r="I86" s="12"/>
      <c r="K86" s="12"/>
    </row>
    <row r="87" spans="1:12" x14ac:dyDescent="0.2">
      <c r="B87" s="10"/>
      <c r="F87" s="12"/>
      <c r="G87" s="2"/>
      <c r="H87" s="12"/>
      <c r="I87" s="12"/>
      <c r="K87" s="12"/>
    </row>
    <row r="88" spans="1:12" x14ac:dyDescent="0.2">
      <c r="B88" s="10"/>
      <c r="F88" s="12"/>
      <c r="G88" s="2"/>
      <c r="H88" s="12"/>
      <c r="I88" s="12"/>
      <c r="K88" s="12"/>
    </row>
    <row r="89" spans="1:12" ht="15" customHeight="1" x14ac:dyDescent="0.25">
      <c r="B89" s="10"/>
      <c r="C89" s="71"/>
      <c r="D89" s="71"/>
      <c r="E89" s="71"/>
      <c r="F89" s="71"/>
      <c r="G89" s="71"/>
      <c r="H89" s="71"/>
      <c r="I89" s="12"/>
      <c r="K89" s="12"/>
    </row>
    <row r="90" spans="1:12" ht="12.75" customHeight="1" x14ac:dyDescent="0.25">
      <c r="B90" s="10"/>
      <c r="C90" s="71"/>
      <c r="D90" s="71"/>
      <c r="E90" s="71"/>
      <c r="F90" s="71"/>
      <c r="G90" s="71"/>
      <c r="H90" s="71"/>
      <c r="I90" s="12"/>
      <c r="K90" s="12"/>
    </row>
    <row r="91" spans="1:12" ht="12.75" customHeight="1" x14ac:dyDescent="0.25">
      <c r="B91" s="10"/>
      <c r="C91" s="71"/>
      <c r="D91" s="71"/>
      <c r="E91" s="71"/>
      <c r="F91" s="71"/>
      <c r="G91" s="71"/>
      <c r="H91" s="71"/>
      <c r="I91" s="12"/>
      <c r="K91" s="12"/>
    </row>
    <row r="92" spans="1:12" ht="12.75" customHeight="1" x14ac:dyDescent="0.25">
      <c r="B92" s="10"/>
      <c r="C92" s="71"/>
      <c r="D92" s="71"/>
      <c r="E92" s="71"/>
      <c r="F92" s="71"/>
      <c r="G92" s="71"/>
      <c r="H92" s="71"/>
      <c r="I92" s="12"/>
      <c r="K92" s="12"/>
    </row>
    <row r="93" spans="1:12" ht="12.75" customHeight="1" x14ac:dyDescent="0.25">
      <c r="B93" s="10"/>
      <c r="C93" s="71"/>
      <c r="D93" s="71"/>
      <c r="E93" s="71"/>
      <c r="F93" s="71"/>
      <c r="G93" s="71"/>
      <c r="H93" s="71"/>
      <c r="I93" s="12"/>
      <c r="K93" s="12"/>
    </row>
    <row r="94" spans="1:12" ht="38.25" customHeight="1" x14ac:dyDescent="0.25">
      <c r="B94" s="10"/>
      <c r="C94" s="71"/>
      <c r="D94" s="71"/>
      <c r="E94" s="71"/>
      <c r="F94" s="71"/>
      <c r="G94" s="71"/>
      <c r="H94" s="71"/>
      <c r="I94" s="12"/>
      <c r="K94" s="12"/>
    </row>
    <row r="95" spans="1:12" x14ac:dyDescent="0.2">
      <c r="B95" s="10"/>
      <c r="F95" s="12"/>
      <c r="G95" s="2"/>
      <c r="H95" s="12"/>
      <c r="I95" s="12"/>
      <c r="K95" s="12"/>
    </row>
    <row r="96" spans="1:12" x14ac:dyDescent="0.2">
      <c r="B96" s="10"/>
      <c r="F96" s="12"/>
      <c r="G96" s="2"/>
      <c r="H96" s="12"/>
      <c r="I96" s="12"/>
      <c r="K96" s="12"/>
    </row>
    <row r="97" spans="2:11" x14ac:dyDescent="0.2">
      <c r="B97" s="10"/>
      <c r="F97" s="12"/>
      <c r="G97" s="2"/>
      <c r="H97" s="12"/>
      <c r="I97" s="12"/>
      <c r="K97" s="12"/>
    </row>
    <row r="98" spans="2:11" x14ac:dyDescent="0.2">
      <c r="B98" s="10"/>
      <c r="F98" s="12"/>
      <c r="G98" s="2"/>
      <c r="H98" s="12"/>
      <c r="I98" s="12"/>
      <c r="K98" s="12"/>
    </row>
    <row r="99" spans="2:11" x14ac:dyDescent="0.2">
      <c r="B99" s="10"/>
      <c r="F99" s="12"/>
      <c r="G99" s="2"/>
      <c r="H99" s="12"/>
      <c r="I99" s="12"/>
      <c r="K99" s="12"/>
    </row>
    <row r="100" spans="2:11" x14ac:dyDescent="0.2">
      <c r="B100" s="10"/>
      <c r="F100" s="12"/>
      <c r="G100" s="2"/>
      <c r="H100" s="12"/>
      <c r="I100" s="12"/>
      <c r="K100" s="12"/>
    </row>
    <row r="101" spans="2:11" x14ac:dyDescent="0.2">
      <c r="B101" s="10"/>
      <c r="F101" s="12"/>
      <c r="G101" s="2"/>
      <c r="H101" s="12"/>
      <c r="I101" s="12"/>
      <c r="K101" s="12"/>
    </row>
    <row r="102" spans="2:11" x14ac:dyDescent="0.2">
      <c r="B102" s="10"/>
      <c r="F102" s="12"/>
      <c r="G102" s="2"/>
      <c r="H102" s="12"/>
      <c r="I102" s="12"/>
      <c r="K102" s="12"/>
    </row>
    <row r="103" spans="2:11" x14ac:dyDescent="0.2">
      <c r="B103" s="10"/>
      <c r="F103" s="12"/>
      <c r="G103" s="2"/>
      <c r="H103" s="12"/>
      <c r="I103" s="12"/>
      <c r="K103" s="12"/>
    </row>
    <row r="104" spans="2:11" x14ac:dyDescent="0.2">
      <c r="B104" s="10"/>
      <c r="F104" s="12"/>
      <c r="G104" s="2"/>
      <c r="H104" s="12"/>
      <c r="I104" s="12"/>
      <c r="K104" s="12"/>
    </row>
    <row r="105" spans="2:11" x14ac:dyDescent="0.2">
      <c r="B105" s="10"/>
      <c r="F105" s="12"/>
      <c r="G105" s="2"/>
      <c r="H105" s="12"/>
      <c r="I105" s="12"/>
      <c r="K105" s="12"/>
    </row>
    <row r="106" spans="2:11" x14ac:dyDescent="0.2">
      <c r="B106" s="10"/>
      <c r="F106" s="12"/>
      <c r="G106" s="2"/>
      <c r="H106" s="12"/>
      <c r="I106" s="12"/>
      <c r="K106" s="12"/>
    </row>
    <row r="107" spans="2:11" x14ac:dyDescent="0.2">
      <c r="B107" s="10"/>
      <c r="F107" s="12"/>
      <c r="G107" s="2"/>
      <c r="H107" s="12"/>
      <c r="I107" s="12"/>
      <c r="K107" s="12"/>
    </row>
    <row r="108" spans="2:11" x14ac:dyDescent="0.2">
      <c r="B108" s="10"/>
      <c r="F108" s="12"/>
      <c r="G108" s="2"/>
      <c r="H108" s="12"/>
      <c r="I108" s="12"/>
      <c r="K108" s="12"/>
    </row>
    <row r="109" spans="2:11" x14ac:dyDescent="0.2">
      <c r="B109" s="10"/>
      <c r="F109" s="12"/>
      <c r="G109" s="2"/>
      <c r="H109" s="12"/>
      <c r="I109" s="12"/>
      <c r="K109" s="12"/>
    </row>
    <row r="110" spans="2:11" x14ac:dyDescent="0.2">
      <c r="B110" s="10"/>
      <c r="F110" s="12"/>
      <c r="G110" s="2"/>
      <c r="H110" s="12"/>
      <c r="I110" s="12"/>
      <c r="K110" s="12"/>
    </row>
    <row r="111" spans="2:11" x14ac:dyDescent="0.2">
      <c r="B111" s="10"/>
      <c r="F111" s="12"/>
      <c r="G111" s="2"/>
      <c r="H111" s="12"/>
      <c r="I111" s="12"/>
      <c r="K111" s="12"/>
    </row>
    <row r="112" spans="2:11" x14ac:dyDescent="0.2">
      <c r="B112" s="10"/>
      <c r="F112" s="12"/>
      <c r="G112" s="2"/>
      <c r="H112" s="12"/>
      <c r="I112" s="12"/>
      <c r="K112" s="12"/>
    </row>
    <row r="113" spans="2:11" x14ac:dyDescent="0.2">
      <c r="B113" s="10"/>
      <c r="F113" s="12"/>
      <c r="G113" s="2"/>
      <c r="H113" s="12"/>
      <c r="I113" s="12"/>
      <c r="K113" s="12"/>
    </row>
    <row r="114" spans="2:11" x14ac:dyDescent="0.2">
      <c r="B114" s="10"/>
      <c r="F114" s="12"/>
      <c r="G114" s="2"/>
      <c r="H114" s="12"/>
      <c r="I114" s="12"/>
      <c r="K114" s="12"/>
    </row>
    <row r="115" spans="2:11" x14ac:dyDescent="0.2">
      <c r="B115" s="10"/>
      <c r="F115" s="12"/>
      <c r="G115" s="2"/>
      <c r="H115" s="12"/>
      <c r="I115" s="12"/>
      <c r="K115" s="12"/>
    </row>
    <row r="116" spans="2:11" x14ac:dyDescent="0.2">
      <c r="B116" s="10"/>
      <c r="F116" s="12"/>
      <c r="G116" s="2"/>
      <c r="H116" s="12"/>
      <c r="I116" s="12"/>
      <c r="K116" s="12"/>
    </row>
    <row r="117" spans="2:11" x14ac:dyDescent="0.2">
      <c r="B117" s="10"/>
      <c r="F117" s="12"/>
      <c r="G117" s="2"/>
      <c r="H117" s="12"/>
      <c r="I117" s="12"/>
      <c r="K117" s="12"/>
    </row>
    <row r="118" spans="2:11" x14ac:dyDescent="0.2">
      <c r="B118" s="10"/>
      <c r="F118" s="12"/>
      <c r="G118" s="2"/>
      <c r="H118" s="12"/>
      <c r="I118" s="12"/>
      <c r="K118" s="12"/>
    </row>
    <row r="119" spans="2:11" x14ac:dyDescent="0.2">
      <c r="B119" s="10"/>
      <c r="F119" s="12"/>
      <c r="G119" s="2"/>
      <c r="H119" s="12"/>
      <c r="I119" s="12"/>
      <c r="K119" s="12"/>
    </row>
    <row r="120" spans="2:11" x14ac:dyDescent="0.2">
      <c r="B120" s="10"/>
      <c r="F120" s="12"/>
      <c r="G120" s="2"/>
      <c r="H120" s="12"/>
      <c r="I120" s="12"/>
      <c r="K120" s="12"/>
    </row>
    <row r="121" spans="2:11" x14ac:dyDescent="0.2">
      <c r="B121" s="10"/>
      <c r="F121" s="12"/>
      <c r="G121" s="2"/>
      <c r="H121" s="12"/>
      <c r="I121" s="12"/>
      <c r="K121" s="12"/>
    </row>
    <row r="122" spans="2:11" x14ac:dyDescent="0.2">
      <c r="B122" s="10"/>
      <c r="F122" s="12"/>
      <c r="G122" s="2"/>
      <c r="H122" s="12"/>
      <c r="I122" s="12"/>
      <c r="K122" s="12"/>
    </row>
    <row r="123" spans="2:11" x14ac:dyDescent="0.2">
      <c r="B123" s="10"/>
      <c r="F123" s="12"/>
      <c r="G123" s="2"/>
      <c r="H123" s="12"/>
      <c r="I123" s="12"/>
      <c r="K123" s="12"/>
    </row>
    <row r="124" spans="2:11" x14ac:dyDescent="0.2">
      <c r="B124" s="10"/>
      <c r="F124" s="12"/>
      <c r="G124" s="2"/>
      <c r="H124" s="12"/>
      <c r="I124" s="12"/>
      <c r="K124" s="12"/>
    </row>
    <row r="125" spans="2:11" x14ac:dyDescent="0.2">
      <c r="B125" s="10"/>
      <c r="F125" s="12"/>
      <c r="G125" s="2"/>
      <c r="H125" s="12"/>
      <c r="I125" s="12"/>
      <c r="K125" s="12"/>
    </row>
    <row r="126" spans="2:11" x14ac:dyDescent="0.2">
      <c r="B126" s="10"/>
      <c r="F126" s="12"/>
      <c r="G126" s="2"/>
      <c r="H126" s="12"/>
      <c r="I126" s="12"/>
      <c r="K126" s="12"/>
    </row>
    <row r="127" spans="2:11" x14ac:dyDescent="0.2">
      <c r="B127" s="10"/>
      <c r="F127" s="12"/>
      <c r="G127" s="2"/>
      <c r="H127" s="12"/>
      <c r="I127" s="12"/>
      <c r="K127" s="12"/>
    </row>
    <row r="128" spans="2:11" x14ac:dyDescent="0.2">
      <c r="B128" s="10"/>
      <c r="F128" s="12"/>
      <c r="G128" s="2"/>
      <c r="H128" s="12"/>
      <c r="I128" s="12"/>
      <c r="K128" s="12"/>
    </row>
    <row r="129" spans="2:11" x14ac:dyDescent="0.2">
      <c r="B129" s="10"/>
      <c r="F129" s="12"/>
      <c r="G129" s="2"/>
      <c r="H129" s="12"/>
      <c r="I129" s="12"/>
      <c r="K129" s="12"/>
    </row>
    <row r="130" spans="2:11" x14ac:dyDescent="0.2">
      <c r="B130" s="10"/>
      <c r="F130" s="12"/>
      <c r="G130" s="2"/>
      <c r="H130" s="12"/>
      <c r="I130" s="12"/>
      <c r="K130" s="12"/>
    </row>
    <row r="131" spans="2:11" x14ac:dyDescent="0.2">
      <c r="B131" s="10"/>
      <c r="F131" s="12"/>
      <c r="G131" s="2"/>
      <c r="H131" s="12"/>
      <c r="I131" s="12"/>
      <c r="K131" s="12"/>
    </row>
    <row r="132" spans="2:11" x14ac:dyDescent="0.2">
      <c r="B132" s="10"/>
      <c r="F132" s="12"/>
      <c r="G132" s="2"/>
      <c r="H132" s="12"/>
      <c r="I132" s="12"/>
      <c r="K132" s="12"/>
    </row>
  </sheetData>
  <autoFilter ref="A11:Q52"/>
  <mergeCells count="6">
    <mergeCell ref="G65:H65"/>
    <mergeCell ref="A1:F1"/>
    <mergeCell ref="A56:B56"/>
    <mergeCell ref="A65:A66"/>
    <mergeCell ref="B65:B66"/>
    <mergeCell ref="C65:F65"/>
  </mergeCells>
  <pageMargins left="0.31496062992125984" right="0.39370078740157483" top="0.43307086614173229" bottom="0.43307086614173229" header="0.19685039370078741" footer="0.19685039370078741"/>
  <pageSetup paperSize="9" orientation="portrait" horizontalDpi="120" verticalDpi="72" r:id="rId1"/>
  <headerFooter alignWithMargins="0">
    <oddFooter>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Боярова</dc:creator>
  <cp:lastModifiedBy>Боярова</cp:lastModifiedBy>
  <dcterms:created xsi:type="dcterms:W3CDTF">2016-02-11T08:50:51Z</dcterms:created>
  <dcterms:modified xsi:type="dcterms:W3CDTF">2016-02-11T11:50:35Z</dcterms:modified>
</cp:coreProperties>
</file>