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uznetsov\Desktop\"/>
    </mc:Choice>
  </mc:AlternateContent>
  <bookViews>
    <workbookView xWindow="0" yWindow="0" windowWidth="20490" windowHeight="7740" tabRatio="731"/>
  </bookViews>
  <sheets>
    <sheet name="Патрубки" sheetId="42" r:id="rId1"/>
    <sheet name="CB" sheetId="32" state="hidden" r:id="rId2"/>
  </sheets>
  <definedNames>
    <definedName name="_xlnm.Print_Area">#REF!</definedName>
  </definedNames>
  <calcPr calcId="152511" refMode="R1C1"/>
</workbook>
</file>

<file path=xl/calcChain.xml><?xml version="1.0" encoding="utf-8"?>
<calcChain xmlns="http://schemas.openxmlformats.org/spreadsheetml/2006/main">
  <c r="BD72" i="42" l="1"/>
  <c r="BD129" i="42" l="1"/>
  <c r="E129" i="42"/>
  <c r="C129" i="42"/>
  <c r="B129" i="42"/>
  <c r="A129" i="42"/>
  <c r="D129" i="42" l="1"/>
  <c r="A4" i="42" l="1"/>
  <c r="B4" i="42"/>
  <c r="C4" i="42"/>
  <c r="E4" i="42"/>
  <c r="A5" i="42"/>
  <c r="B5" i="42"/>
  <c r="C5" i="42"/>
  <c r="E5" i="42"/>
  <c r="A6" i="42"/>
  <c r="B6" i="42"/>
  <c r="C6" i="42"/>
  <c r="E6" i="42"/>
  <c r="A7" i="42"/>
  <c r="B7" i="42"/>
  <c r="C7" i="42"/>
  <c r="E7" i="42"/>
  <c r="A8" i="42"/>
  <c r="B8" i="42"/>
  <c r="C8" i="42"/>
  <c r="E8" i="42"/>
  <c r="A9" i="42"/>
  <c r="B9" i="42"/>
  <c r="C9" i="42"/>
  <c r="E9" i="42"/>
  <c r="A10" i="42"/>
  <c r="B10" i="42"/>
  <c r="C10" i="42"/>
  <c r="E10" i="42"/>
  <c r="A11" i="42"/>
  <c r="B11" i="42"/>
  <c r="C11" i="42"/>
  <c r="E11" i="42"/>
  <c r="A12" i="42"/>
  <c r="B12" i="42"/>
  <c r="C12" i="42"/>
  <c r="E12" i="42"/>
  <c r="A13" i="42"/>
  <c r="B13" i="42"/>
  <c r="C13" i="42"/>
  <c r="E13" i="42"/>
  <c r="A14" i="42"/>
  <c r="B14" i="42"/>
  <c r="C14" i="42"/>
  <c r="E14" i="42"/>
  <c r="A15" i="42"/>
  <c r="B15" i="42"/>
  <c r="C15" i="42"/>
  <c r="E15" i="42"/>
  <c r="A16" i="42"/>
  <c r="B16" i="42"/>
  <c r="C16" i="42"/>
  <c r="E16" i="42"/>
  <c r="A17" i="42"/>
  <c r="B17" i="42"/>
  <c r="C17" i="42"/>
  <c r="E17" i="42"/>
  <c r="A18" i="42"/>
  <c r="B18" i="42"/>
  <c r="C18" i="42"/>
  <c r="E18" i="42"/>
  <c r="A19" i="42"/>
  <c r="B19" i="42"/>
  <c r="C19" i="42"/>
  <c r="E19" i="42"/>
  <c r="A20" i="42"/>
  <c r="B20" i="42"/>
  <c r="C20" i="42"/>
  <c r="E20" i="42"/>
  <c r="A21" i="42"/>
  <c r="B21" i="42"/>
  <c r="C21" i="42"/>
  <c r="E21" i="42"/>
  <c r="A22" i="42"/>
  <c r="B22" i="42"/>
  <c r="C22" i="42"/>
  <c r="E22" i="42"/>
  <c r="A23" i="42"/>
  <c r="B23" i="42"/>
  <c r="C23" i="42"/>
  <c r="E23" i="42"/>
  <c r="A24" i="42"/>
  <c r="B24" i="42"/>
  <c r="C24" i="42"/>
  <c r="E24" i="42"/>
  <c r="A25" i="42"/>
  <c r="B25" i="42"/>
  <c r="C25" i="42"/>
  <c r="E25" i="42"/>
  <c r="A26" i="42"/>
  <c r="B26" i="42"/>
  <c r="C26" i="42"/>
  <c r="E26" i="42"/>
  <c r="A27" i="42"/>
  <c r="B27" i="42"/>
  <c r="C27" i="42"/>
  <c r="E27" i="42"/>
  <c r="A28" i="42"/>
  <c r="B28" i="42"/>
  <c r="C28" i="42"/>
  <c r="E28" i="42"/>
  <c r="A29" i="42"/>
  <c r="B29" i="42"/>
  <c r="C29" i="42"/>
  <c r="E29" i="42"/>
  <c r="A30" i="42"/>
  <c r="B30" i="42"/>
  <c r="C30" i="42"/>
  <c r="E30" i="42"/>
  <c r="A31" i="42"/>
  <c r="B31" i="42"/>
  <c r="C31" i="42"/>
  <c r="E31" i="42"/>
  <c r="A32" i="42"/>
  <c r="B32" i="42"/>
  <c r="C32" i="42"/>
  <c r="E32" i="42"/>
  <c r="A33" i="42"/>
  <c r="B33" i="42"/>
  <c r="C33" i="42"/>
  <c r="E33" i="42"/>
  <c r="A34" i="42"/>
  <c r="B34" i="42"/>
  <c r="C34" i="42"/>
  <c r="E34" i="42"/>
  <c r="A35" i="42"/>
  <c r="B35" i="42"/>
  <c r="C35" i="42"/>
  <c r="E35" i="42"/>
  <c r="A36" i="42"/>
  <c r="B36" i="42"/>
  <c r="C36" i="42"/>
  <c r="E36" i="42"/>
  <c r="A37" i="42"/>
  <c r="B37" i="42"/>
  <c r="C37" i="42"/>
  <c r="E37" i="42"/>
  <c r="A38" i="42"/>
  <c r="B38" i="42"/>
  <c r="C38" i="42"/>
  <c r="E38" i="42"/>
  <c r="A39" i="42"/>
  <c r="B39" i="42"/>
  <c r="C39" i="42"/>
  <c r="E39" i="42"/>
  <c r="A40" i="42"/>
  <c r="B40" i="42"/>
  <c r="C40" i="42"/>
  <c r="E40" i="42"/>
  <c r="A41" i="42"/>
  <c r="B41" i="42"/>
  <c r="C41" i="42"/>
  <c r="E41" i="42"/>
  <c r="A42" i="42"/>
  <c r="B42" i="42"/>
  <c r="C42" i="42"/>
  <c r="E42" i="42"/>
  <c r="A43" i="42"/>
  <c r="B43" i="42"/>
  <c r="C43" i="42"/>
  <c r="E43" i="42"/>
  <c r="A44" i="42"/>
  <c r="B44" i="42"/>
  <c r="C44" i="42"/>
  <c r="E44" i="42"/>
  <c r="A45" i="42"/>
  <c r="B45" i="42"/>
  <c r="C45" i="42"/>
  <c r="E45" i="42"/>
  <c r="A46" i="42"/>
  <c r="B46" i="42"/>
  <c r="C46" i="42"/>
  <c r="E46" i="42"/>
  <c r="A47" i="42"/>
  <c r="B47" i="42"/>
  <c r="C47" i="42"/>
  <c r="E47" i="42"/>
  <c r="A48" i="42"/>
  <c r="B48" i="42"/>
  <c r="C48" i="42"/>
  <c r="E48" i="42"/>
  <c r="A49" i="42"/>
  <c r="B49" i="42"/>
  <c r="C49" i="42"/>
  <c r="E49" i="42"/>
  <c r="A50" i="42"/>
  <c r="B50" i="42"/>
  <c r="C50" i="42"/>
  <c r="E50" i="42"/>
  <c r="A51" i="42"/>
  <c r="B51" i="42"/>
  <c r="C51" i="42"/>
  <c r="E51" i="42"/>
  <c r="A52" i="42"/>
  <c r="B52" i="42"/>
  <c r="C52" i="42"/>
  <c r="E52" i="42"/>
  <c r="A53" i="42"/>
  <c r="B53" i="42"/>
  <c r="C53" i="42"/>
  <c r="E53" i="42"/>
  <c r="A54" i="42"/>
  <c r="B54" i="42"/>
  <c r="C54" i="42"/>
  <c r="E54" i="42"/>
  <c r="A55" i="42"/>
  <c r="B55" i="42"/>
  <c r="C55" i="42"/>
  <c r="E55" i="42"/>
  <c r="A56" i="42"/>
  <c r="B56" i="42"/>
  <c r="C56" i="42"/>
  <c r="E56" i="42"/>
  <c r="A57" i="42"/>
  <c r="B57" i="42"/>
  <c r="C57" i="42"/>
  <c r="E57" i="42"/>
  <c r="A58" i="42"/>
  <c r="B58" i="42"/>
  <c r="C58" i="42"/>
  <c r="E58" i="42"/>
  <c r="A59" i="42"/>
  <c r="B59" i="42"/>
  <c r="C59" i="42"/>
  <c r="E59" i="42"/>
  <c r="A60" i="42"/>
  <c r="B60" i="42"/>
  <c r="C60" i="42"/>
  <c r="E60" i="42"/>
  <c r="A61" i="42"/>
  <c r="B61" i="42"/>
  <c r="C61" i="42"/>
  <c r="E61" i="42"/>
  <c r="A62" i="42"/>
  <c r="B62" i="42"/>
  <c r="C62" i="42"/>
  <c r="E62" i="42"/>
  <c r="A63" i="42"/>
  <c r="B63" i="42"/>
  <c r="C63" i="42"/>
  <c r="E63" i="42"/>
  <c r="A64" i="42"/>
  <c r="B64" i="42"/>
  <c r="C64" i="42"/>
  <c r="E64" i="42"/>
  <c r="A65" i="42"/>
  <c r="B65" i="42"/>
  <c r="C65" i="42"/>
  <c r="E65" i="42"/>
  <c r="A66" i="42"/>
  <c r="B66" i="42"/>
  <c r="C66" i="42"/>
  <c r="E66" i="42"/>
  <c r="A67" i="42"/>
  <c r="B67" i="42"/>
  <c r="C67" i="42"/>
  <c r="E67" i="42"/>
  <c r="A68" i="42"/>
  <c r="B68" i="42"/>
  <c r="C68" i="42"/>
  <c r="E68" i="42"/>
  <c r="A69" i="42"/>
  <c r="B69" i="42"/>
  <c r="C69" i="42"/>
  <c r="E69" i="42"/>
  <c r="A70" i="42"/>
  <c r="B70" i="42"/>
  <c r="C70" i="42"/>
  <c r="E70" i="42"/>
  <c r="A71" i="42"/>
  <c r="B71" i="42"/>
  <c r="C71" i="42"/>
  <c r="E71" i="42"/>
  <c r="A73" i="42"/>
  <c r="B73" i="42"/>
  <c r="C73" i="42"/>
  <c r="E73" i="42"/>
  <c r="A74" i="42"/>
  <c r="B74" i="42"/>
  <c r="C74" i="42"/>
  <c r="E74" i="42"/>
  <c r="A75" i="42"/>
  <c r="B75" i="42"/>
  <c r="C75" i="42"/>
  <c r="E75" i="42"/>
  <c r="A76" i="42"/>
  <c r="B76" i="42"/>
  <c r="C76" i="42"/>
  <c r="E76" i="42"/>
  <c r="A77" i="42"/>
  <c r="B77" i="42"/>
  <c r="C77" i="42"/>
  <c r="E77" i="42"/>
  <c r="A78" i="42"/>
  <c r="B78" i="42"/>
  <c r="C78" i="42"/>
  <c r="E78" i="42"/>
  <c r="A79" i="42"/>
  <c r="B79" i="42"/>
  <c r="C79" i="42"/>
  <c r="E79" i="42"/>
  <c r="A80" i="42"/>
  <c r="B80" i="42"/>
  <c r="C80" i="42"/>
  <c r="E80" i="42"/>
  <c r="A81" i="42"/>
  <c r="B81" i="42"/>
  <c r="C81" i="42"/>
  <c r="E81" i="42"/>
  <c r="A82" i="42"/>
  <c r="B82" i="42"/>
  <c r="C82" i="42"/>
  <c r="E82" i="42"/>
  <c r="A83" i="42"/>
  <c r="B83" i="42"/>
  <c r="C83" i="42"/>
  <c r="E83" i="42"/>
  <c r="A84" i="42"/>
  <c r="B84" i="42"/>
  <c r="C84" i="42"/>
  <c r="E84" i="42"/>
  <c r="A85" i="42"/>
  <c r="B85" i="42"/>
  <c r="C85" i="42"/>
  <c r="E85" i="42"/>
  <c r="A86" i="42"/>
  <c r="B86" i="42"/>
  <c r="C86" i="42"/>
  <c r="E86" i="42"/>
  <c r="A87" i="42"/>
  <c r="B87" i="42"/>
  <c r="C87" i="42"/>
  <c r="E87" i="42"/>
  <c r="A88" i="42"/>
  <c r="B88" i="42"/>
  <c r="C88" i="42"/>
  <c r="E88" i="42"/>
  <c r="A89" i="42"/>
  <c r="B89" i="42"/>
  <c r="C89" i="42"/>
  <c r="E89" i="42"/>
  <c r="A90" i="42"/>
  <c r="B90" i="42"/>
  <c r="C90" i="42"/>
  <c r="E90" i="42"/>
  <c r="A91" i="42"/>
  <c r="B91" i="42"/>
  <c r="C91" i="42"/>
  <c r="E91" i="42"/>
  <c r="A92" i="42"/>
  <c r="B92" i="42"/>
  <c r="C92" i="42"/>
  <c r="E92" i="42"/>
  <c r="A93" i="42"/>
  <c r="B93" i="42"/>
  <c r="C93" i="42"/>
  <c r="E93" i="42"/>
  <c r="A94" i="42"/>
  <c r="B94" i="42"/>
  <c r="C94" i="42"/>
  <c r="E94" i="42"/>
  <c r="A95" i="42"/>
  <c r="B95" i="42"/>
  <c r="C95" i="42"/>
  <c r="E95" i="42"/>
  <c r="A96" i="42"/>
  <c r="B96" i="42"/>
  <c r="C96" i="42"/>
  <c r="E96" i="42"/>
  <c r="A97" i="42"/>
  <c r="B97" i="42"/>
  <c r="C97" i="42"/>
  <c r="E97" i="42"/>
  <c r="A98" i="42"/>
  <c r="B98" i="42"/>
  <c r="C98" i="42"/>
  <c r="E98" i="42"/>
  <c r="A99" i="42"/>
  <c r="B99" i="42"/>
  <c r="C99" i="42"/>
  <c r="E99" i="42"/>
  <c r="A100" i="42"/>
  <c r="B100" i="42"/>
  <c r="C100" i="42"/>
  <c r="E100" i="42"/>
  <c r="A101" i="42"/>
  <c r="B101" i="42"/>
  <c r="C101" i="42"/>
  <c r="E101" i="42"/>
  <c r="A102" i="42"/>
  <c r="B102" i="42"/>
  <c r="C102" i="42"/>
  <c r="E102" i="42"/>
  <c r="A103" i="42"/>
  <c r="B103" i="42"/>
  <c r="C103" i="42"/>
  <c r="E103" i="42"/>
  <c r="A104" i="42"/>
  <c r="B104" i="42"/>
  <c r="C104" i="42"/>
  <c r="E104" i="42"/>
  <c r="A105" i="42"/>
  <c r="B105" i="42"/>
  <c r="C105" i="42"/>
  <c r="E105" i="42"/>
  <c r="A106" i="42"/>
  <c r="B106" i="42"/>
  <c r="C106" i="42"/>
  <c r="E106" i="42"/>
  <c r="A107" i="42"/>
  <c r="B107" i="42"/>
  <c r="C107" i="42"/>
  <c r="E107" i="42"/>
  <c r="A108" i="42"/>
  <c r="B108" i="42"/>
  <c r="C108" i="42"/>
  <c r="E108" i="42"/>
  <c r="A109" i="42"/>
  <c r="B109" i="42"/>
  <c r="C109" i="42"/>
  <c r="E109" i="42"/>
  <c r="A110" i="42"/>
  <c r="B110" i="42"/>
  <c r="C110" i="42"/>
  <c r="E110" i="42"/>
  <c r="A111" i="42"/>
  <c r="B111" i="42"/>
  <c r="C111" i="42"/>
  <c r="E111" i="42"/>
  <c r="A112" i="42"/>
  <c r="B112" i="42"/>
  <c r="C112" i="42"/>
  <c r="E112" i="42"/>
  <c r="A113" i="42"/>
  <c r="B113" i="42"/>
  <c r="C113" i="42"/>
  <c r="E113" i="42"/>
  <c r="A114" i="42"/>
  <c r="B114" i="42"/>
  <c r="C114" i="42"/>
  <c r="E114" i="42"/>
  <c r="A115" i="42"/>
  <c r="B115" i="42"/>
  <c r="C115" i="42"/>
  <c r="E115" i="42"/>
  <c r="A116" i="42"/>
  <c r="B116" i="42"/>
  <c r="C116" i="42"/>
  <c r="E116" i="42"/>
  <c r="A117" i="42"/>
  <c r="B117" i="42"/>
  <c r="C117" i="42"/>
  <c r="E117" i="42"/>
  <c r="A118" i="42"/>
  <c r="B118" i="42"/>
  <c r="C118" i="42"/>
  <c r="E118" i="42"/>
  <c r="A119" i="42"/>
  <c r="B119" i="42"/>
  <c r="C119" i="42"/>
  <c r="E119" i="42"/>
  <c r="A120" i="42"/>
  <c r="B120" i="42"/>
  <c r="C120" i="42"/>
  <c r="E120" i="42"/>
  <c r="A121" i="42"/>
  <c r="B121" i="42"/>
  <c r="C121" i="42"/>
  <c r="E121" i="42"/>
  <c r="A122" i="42"/>
  <c r="B122" i="42"/>
  <c r="C122" i="42"/>
  <c r="E122" i="42"/>
  <c r="A123" i="42"/>
  <c r="B123" i="42"/>
  <c r="C123" i="42"/>
  <c r="E123" i="42"/>
  <c r="A124" i="42"/>
  <c r="B124" i="42"/>
  <c r="C124" i="42"/>
  <c r="E124" i="42"/>
  <c r="A125" i="42"/>
  <c r="B125" i="42"/>
  <c r="C125" i="42"/>
  <c r="E125" i="42"/>
  <c r="A126" i="42"/>
  <c r="B126" i="42"/>
  <c r="C126" i="42"/>
  <c r="E126" i="42"/>
  <c r="A127" i="42"/>
  <c r="B127" i="42"/>
  <c r="C127" i="42"/>
  <c r="E127" i="42"/>
  <c r="A128" i="42"/>
  <c r="B128" i="42"/>
  <c r="C128" i="42"/>
  <c r="E128" i="42"/>
  <c r="A130" i="42"/>
  <c r="B130" i="42"/>
  <c r="C130" i="42"/>
  <c r="E130" i="42"/>
  <c r="A131" i="42"/>
  <c r="B131" i="42"/>
  <c r="C131" i="42"/>
  <c r="E131" i="42"/>
  <c r="A132" i="42"/>
  <c r="B132" i="42"/>
  <c r="C132" i="42"/>
  <c r="E132" i="42"/>
  <c r="A133" i="42"/>
  <c r="B133" i="42"/>
  <c r="C133" i="42"/>
  <c r="E133" i="42"/>
  <c r="A134" i="42"/>
  <c r="B134" i="42"/>
  <c r="C134" i="42"/>
  <c r="E134" i="42"/>
  <c r="A135" i="42"/>
  <c r="B135" i="42"/>
  <c r="C135" i="42"/>
  <c r="E135" i="42"/>
  <c r="A136" i="42"/>
  <c r="B136" i="42"/>
  <c r="C136" i="42"/>
  <c r="E136" i="42"/>
  <c r="A137" i="42"/>
  <c r="B137" i="42"/>
  <c r="C137" i="42"/>
  <c r="E137" i="42"/>
  <c r="A138" i="42"/>
  <c r="B138" i="42"/>
  <c r="C138" i="42"/>
  <c r="E138" i="42"/>
  <c r="A139" i="42"/>
  <c r="B139" i="42"/>
  <c r="C139" i="42"/>
  <c r="E139" i="42"/>
  <c r="A140" i="42"/>
  <c r="B140" i="42"/>
  <c r="C140" i="42"/>
  <c r="E140" i="42"/>
  <c r="A141" i="42"/>
  <c r="B141" i="42"/>
  <c r="C141" i="42"/>
  <c r="E141" i="42"/>
  <c r="A142" i="42"/>
  <c r="B142" i="42"/>
  <c r="C142" i="42"/>
  <c r="E142" i="42"/>
  <c r="A143" i="42"/>
  <c r="B143" i="42"/>
  <c r="C143" i="42"/>
  <c r="E143" i="42"/>
  <c r="A144" i="42"/>
  <c r="B144" i="42"/>
  <c r="C144" i="42"/>
  <c r="E144" i="42"/>
  <c r="A145" i="42"/>
  <c r="B145" i="42"/>
  <c r="C145" i="42"/>
  <c r="E145" i="42"/>
  <c r="A146" i="42"/>
  <c r="B146" i="42"/>
  <c r="C146" i="42"/>
  <c r="E146" i="42"/>
  <c r="A147" i="42"/>
  <c r="B147" i="42"/>
  <c r="C147" i="42"/>
  <c r="E147" i="42"/>
  <c r="A148" i="42"/>
  <c r="B148" i="42"/>
  <c r="C148" i="42"/>
  <c r="E148" i="42"/>
  <c r="A149" i="42"/>
  <c r="B149" i="42"/>
  <c r="C149" i="42"/>
  <c r="E149" i="42"/>
  <c r="A150" i="42"/>
  <c r="B150" i="42"/>
  <c r="C150" i="42"/>
  <c r="E150" i="42"/>
  <c r="A151" i="42"/>
  <c r="B151" i="42"/>
  <c r="C151" i="42"/>
  <c r="E151" i="42"/>
  <c r="A152" i="42"/>
  <c r="B152" i="42"/>
  <c r="C152" i="42"/>
  <c r="E152" i="42"/>
  <c r="A153" i="42"/>
  <c r="B153" i="42"/>
  <c r="C153" i="42"/>
  <c r="E153" i="42"/>
  <c r="A154" i="42"/>
  <c r="B154" i="42"/>
  <c r="C154" i="42"/>
  <c r="E154" i="42"/>
  <c r="A155" i="42"/>
  <c r="B155" i="42"/>
  <c r="C155" i="42"/>
  <c r="E155" i="42"/>
  <c r="A156" i="42"/>
  <c r="B156" i="42"/>
  <c r="C156" i="42"/>
  <c r="E156" i="42"/>
  <c r="A157" i="42"/>
  <c r="B157" i="42"/>
  <c r="C157" i="42"/>
  <c r="E157" i="42"/>
  <c r="A158" i="42"/>
  <c r="B158" i="42"/>
  <c r="C158" i="42"/>
  <c r="E158" i="42"/>
  <c r="A159" i="42"/>
  <c r="B159" i="42"/>
  <c r="C159" i="42"/>
  <c r="E159" i="42"/>
  <c r="A160" i="42"/>
  <c r="B160" i="42"/>
  <c r="C160" i="42"/>
  <c r="E160" i="42"/>
  <c r="A161" i="42"/>
  <c r="B161" i="42"/>
  <c r="C161" i="42"/>
  <c r="E161" i="42"/>
  <c r="A162" i="42"/>
  <c r="B162" i="42"/>
  <c r="C162" i="42"/>
  <c r="E162" i="42"/>
  <c r="A163" i="42"/>
  <c r="B163" i="42"/>
  <c r="C163" i="42"/>
  <c r="E163" i="42"/>
  <c r="A164" i="42"/>
  <c r="B164" i="42"/>
  <c r="C164" i="42"/>
  <c r="E164" i="42"/>
  <c r="A165" i="42"/>
  <c r="B165" i="42"/>
  <c r="C165" i="42"/>
  <c r="E165" i="42"/>
  <c r="A166" i="42"/>
  <c r="B166" i="42"/>
  <c r="C166" i="42"/>
  <c r="E166" i="42"/>
  <c r="A167" i="42"/>
  <c r="B167" i="42"/>
  <c r="C167" i="42"/>
  <c r="E167" i="42"/>
  <c r="A168" i="42"/>
  <c r="B168" i="42"/>
  <c r="C168" i="42"/>
  <c r="E168" i="42"/>
  <c r="A169" i="42"/>
  <c r="B169" i="42"/>
  <c r="C169" i="42"/>
  <c r="E169" i="42"/>
  <c r="A170" i="42"/>
  <c r="B170" i="42"/>
  <c r="C170" i="42"/>
  <c r="E170" i="42"/>
  <c r="A171" i="42"/>
  <c r="B171" i="42"/>
  <c r="C171" i="42"/>
  <c r="E171" i="42"/>
  <c r="A172" i="42"/>
  <c r="B172" i="42"/>
  <c r="C172" i="42"/>
  <c r="E172" i="42"/>
  <c r="A173" i="42"/>
  <c r="B173" i="42"/>
  <c r="C173" i="42"/>
  <c r="E173" i="42"/>
  <c r="A174" i="42"/>
  <c r="B174" i="42"/>
  <c r="C174" i="42"/>
  <c r="E174" i="42"/>
  <c r="A175" i="42"/>
  <c r="B175" i="42"/>
  <c r="C175" i="42"/>
  <c r="E175" i="42"/>
  <c r="A176" i="42"/>
  <c r="B176" i="42"/>
  <c r="C176" i="42"/>
  <c r="E176" i="42"/>
  <c r="A177" i="42"/>
  <c r="B177" i="42"/>
  <c r="C177" i="42"/>
  <c r="E177" i="42"/>
  <c r="BB112" i="42" l="1"/>
  <c r="D163" i="42" l="1"/>
  <c r="D162" i="42"/>
  <c r="D161" i="42"/>
  <c r="D160" i="42"/>
  <c r="BD164" i="42" l="1"/>
  <c r="BD96" i="42"/>
  <c r="D96" i="42" l="1"/>
  <c r="D164" i="42"/>
  <c r="BD91" i="42"/>
  <c r="D91" i="42" l="1"/>
  <c r="BD92" i="42"/>
  <c r="BD93" i="42"/>
  <c r="BD94" i="42"/>
  <c r="BD95" i="42"/>
  <c r="BD74" i="42"/>
  <c r="D74" i="42" l="1"/>
  <c r="D93" i="42"/>
  <c r="D94" i="42"/>
  <c r="D95" i="42"/>
  <c r="D92" i="42"/>
  <c r="B3" i="42"/>
  <c r="C3" i="42"/>
  <c r="E3" i="42"/>
  <c r="BD97" i="42" l="1"/>
  <c r="D97" i="42" l="1"/>
  <c r="BD8" i="42"/>
  <c r="D8" i="42" l="1"/>
  <c r="BD43" i="42"/>
  <c r="D43" i="42" l="1"/>
  <c r="BD128" i="42"/>
  <c r="BD127" i="42"/>
  <c r="D127" i="42" l="1"/>
  <c r="D128" i="42"/>
  <c r="BD4" i="42"/>
  <c r="D4" i="42" l="1"/>
  <c r="BD123" i="42"/>
  <c r="BD124" i="42"/>
  <c r="D124" i="42" l="1"/>
  <c r="D123" i="42"/>
  <c r="BD125" i="42"/>
  <c r="BD126" i="42"/>
  <c r="D126" i="42" l="1"/>
  <c r="D125" i="42" l="1"/>
  <c r="A3" i="42"/>
  <c r="BD130" i="42" l="1"/>
  <c r="BD131" i="42"/>
  <c r="BD173" i="42"/>
  <c r="D173" i="42" l="1"/>
  <c r="D131" i="42"/>
  <c r="D130" i="42"/>
  <c r="BD40" i="42"/>
  <c r="BD86" i="42"/>
  <c r="BD87" i="42"/>
  <c r="BD82" i="42"/>
  <c r="BD80" i="42"/>
  <c r="BD77" i="42"/>
  <c r="BD89" i="42"/>
  <c r="D86" i="42" l="1"/>
  <c r="D40" i="42"/>
  <c r="D89" i="42"/>
  <c r="D82" i="42"/>
  <c r="D77" i="42"/>
  <c r="D80" i="42"/>
  <c r="D87" i="42"/>
  <c r="BD78" i="42"/>
  <c r="BD79" i="42"/>
  <c r="BD81" i="42"/>
  <c r="BD83" i="42"/>
  <c r="BD84" i="42"/>
  <c r="BD85" i="42"/>
  <c r="BD88" i="42"/>
  <c r="BD90" i="42"/>
  <c r="D90" i="42" l="1"/>
  <c r="D84" i="42"/>
  <c r="D78" i="42"/>
  <c r="D88" i="42"/>
  <c r="D83" i="42"/>
  <c r="D79" i="42"/>
  <c r="D85" i="42"/>
  <c r="D81" i="42"/>
  <c r="BD113" i="42"/>
  <c r="BD103" i="42"/>
  <c r="D103" i="42" l="1"/>
  <c r="D113" i="42"/>
  <c r="BD3" i="42"/>
  <c r="I121" i="42" l="1"/>
  <c r="I120" i="42"/>
  <c r="I118" i="42" l="1"/>
  <c r="I179" i="42" s="1"/>
  <c r="BD75" i="42" l="1"/>
  <c r="BD76" i="42"/>
  <c r="BD71" i="42"/>
  <c r="BD67" i="42"/>
  <c r="D76" i="42" l="1"/>
  <c r="D71" i="42"/>
  <c r="D75" i="42"/>
  <c r="J33" i="42"/>
  <c r="D67" i="42" l="1"/>
  <c r="J119" i="42"/>
  <c r="J179" i="42" s="1"/>
  <c r="BD122" i="42" l="1"/>
  <c r="BD154" i="42" l="1"/>
  <c r="D122" i="42" l="1"/>
  <c r="D154" i="42" l="1"/>
  <c r="BD120" i="42"/>
  <c r="BD121" i="42"/>
  <c r="D120" i="42" l="1"/>
  <c r="D121" i="42"/>
  <c r="BD118" i="42"/>
  <c r="BD119" i="42"/>
  <c r="D119" i="42" l="1"/>
  <c r="D118" i="42"/>
  <c r="BD64" i="42"/>
  <c r="BD158" i="42"/>
  <c r="BD7" i="42"/>
  <c r="G179" i="42"/>
  <c r="H179" i="42"/>
  <c r="BD30" i="42"/>
  <c r="BD5" i="42"/>
  <c r="BD6" i="42"/>
  <c r="BD31" i="42"/>
  <c r="BD32" i="42"/>
  <c r="BD26" i="42"/>
  <c r="BD9" i="42"/>
  <c r="BD10" i="42"/>
  <c r="BD11" i="42"/>
  <c r="BD27" i="42"/>
  <c r="BD12" i="42"/>
  <c r="BD13" i="42"/>
  <c r="BD14" i="42"/>
  <c r="BD15" i="42"/>
  <c r="BD16" i="42"/>
  <c r="BD28" i="42"/>
  <c r="BD17" i="42"/>
  <c r="BD18" i="42"/>
  <c r="BD19" i="42"/>
  <c r="BD20" i="42"/>
  <c r="BD21" i="42"/>
  <c r="BD22" i="42"/>
  <c r="BD29" i="42"/>
  <c r="BD23" i="42"/>
  <c r="BD24" i="42"/>
  <c r="BD25" i="42"/>
  <c r="BD33" i="42"/>
  <c r="BD34" i="42"/>
  <c r="BD35" i="42"/>
  <c r="BD36" i="42"/>
  <c r="BD37" i="42"/>
  <c r="BD38" i="42"/>
  <c r="BD39" i="42"/>
  <c r="BD41" i="42"/>
  <c r="BD42" i="42"/>
  <c r="BD44" i="42"/>
  <c r="BD45" i="42"/>
  <c r="BD49" i="42"/>
  <c r="BD50" i="42"/>
  <c r="BD51" i="42"/>
  <c r="BD52" i="42"/>
  <c r="BD46" i="42"/>
  <c r="BD53" i="42"/>
  <c r="BD47" i="42"/>
  <c r="BD54" i="42"/>
  <c r="BD55" i="42"/>
  <c r="BD56" i="42"/>
  <c r="BD48" i="42"/>
  <c r="BD57" i="42"/>
  <c r="BD58" i="42"/>
  <c r="BD59" i="42"/>
  <c r="BD60" i="42"/>
  <c r="BD61" i="42"/>
  <c r="BD62" i="42"/>
  <c r="BD63" i="42"/>
  <c r="BD65" i="42"/>
  <c r="BD66" i="42"/>
  <c r="BD68" i="42"/>
  <c r="BD69" i="42"/>
  <c r="BD70" i="42"/>
  <c r="BD73" i="42"/>
  <c r="BD98" i="42"/>
  <c r="BD99" i="42"/>
  <c r="BD100" i="42"/>
  <c r="BD101" i="42"/>
  <c r="BD102" i="42"/>
  <c r="BD104" i="42"/>
  <c r="BD105" i="42"/>
  <c r="BD106" i="42"/>
  <c r="BD107" i="42"/>
  <c r="BD108" i="42"/>
  <c r="BD109" i="42"/>
  <c r="BD110" i="42"/>
  <c r="BD111" i="42"/>
  <c r="BD112" i="42"/>
  <c r="BD114" i="42"/>
  <c r="BD115" i="42"/>
  <c r="BD116" i="42"/>
  <c r="BD117" i="42"/>
  <c r="BD132" i="42"/>
  <c r="BD133" i="42"/>
  <c r="BD134" i="42"/>
  <c r="BD135" i="42"/>
  <c r="BD136" i="42"/>
  <c r="BD137" i="42"/>
  <c r="BD138" i="42"/>
  <c r="BD139" i="42"/>
  <c r="BD140" i="42"/>
  <c r="BD141" i="42"/>
  <c r="BD142" i="42"/>
  <c r="BD143" i="42"/>
  <c r="BD144" i="42"/>
  <c r="BD145" i="42"/>
  <c r="BD146" i="42"/>
  <c r="BD147" i="42"/>
  <c r="BD148" i="42"/>
  <c r="BD149" i="42"/>
  <c r="BD150" i="42"/>
  <c r="BD151" i="42"/>
  <c r="BD152" i="42"/>
  <c r="BD153" i="42"/>
  <c r="BD155" i="42"/>
  <c r="BD156" i="42"/>
  <c r="BD159" i="42"/>
  <c r="BD157" i="42"/>
  <c r="BD165" i="42"/>
  <c r="BD166" i="42"/>
  <c r="BD167" i="42"/>
  <c r="BD168" i="42"/>
  <c r="BD169" i="42"/>
  <c r="BD170" i="42"/>
  <c r="BD171" i="42"/>
  <c r="BD172" i="42"/>
  <c r="BD174" i="42"/>
  <c r="BD175" i="42"/>
  <c r="BD176" i="42"/>
  <c r="BD177" i="42"/>
  <c r="F11" i="32"/>
  <c r="E11" i="32"/>
  <c r="D37" i="42" l="1"/>
  <c r="D169" i="42"/>
  <c r="D98" i="42"/>
  <c r="D62" i="42"/>
  <c r="D55" i="42"/>
  <c r="D49" i="42"/>
  <c r="D26" i="42"/>
  <c r="D138" i="42"/>
  <c r="D3" i="42"/>
  <c r="D152" i="42"/>
  <c r="D144" i="42"/>
  <c r="D64" i="42"/>
  <c r="D155" i="42"/>
  <c r="D42" i="42"/>
  <c r="D33" i="42"/>
  <c r="D174" i="42"/>
  <c r="D165" i="42"/>
  <c r="D150" i="42"/>
  <c r="D142" i="42"/>
  <c r="D134" i="42"/>
  <c r="D111" i="42"/>
  <c r="D102" i="42"/>
  <c r="D58" i="42"/>
  <c r="D46" i="42"/>
  <c r="D146" i="42"/>
  <c r="D110" i="42"/>
  <c r="D11" i="42"/>
  <c r="D30" i="42"/>
  <c r="D16" i="42"/>
  <c r="D116" i="42"/>
  <c r="D148" i="42"/>
  <c r="D137" i="42"/>
  <c r="BD179" i="42"/>
  <c r="D149" i="42" l="1"/>
  <c r="D139" i="42"/>
  <c r="D7" i="42"/>
  <c r="D41" i="42"/>
  <c r="D101" i="42"/>
  <c r="D153" i="42"/>
  <c r="D29" i="42"/>
  <c r="D23" i="42"/>
  <c r="D69" i="42"/>
  <c r="D143" i="42"/>
  <c r="D32" i="42"/>
  <c r="D51" i="42"/>
  <c r="D109" i="42"/>
  <c r="D176" i="42"/>
  <c r="D36" i="42"/>
  <c r="D63" i="42"/>
  <c r="D171" i="42"/>
  <c r="D68" i="42"/>
  <c r="D99" i="42"/>
  <c r="D14" i="42"/>
  <c r="D47" i="42"/>
  <c r="D114" i="42"/>
  <c r="D73" i="42"/>
  <c r="D44" i="42"/>
  <c r="D106" i="42"/>
  <c r="D147" i="42"/>
  <c r="D27" i="42"/>
  <c r="D52" i="42"/>
  <c r="D115" i="42"/>
  <c r="D168" i="42"/>
  <c r="D107" i="42"/>
  <c r="D38" i="42"/>
  <c r="D104" i="42"/>
  <c r="D151" i="42"/>
  <c r="D17" i="42"/>
  <c r="D48" i="42"/>
  <c r="D132" i="42"/>
  <c r="D12" i="42"/>
  <c r="D20" i="42"/>
  <c r="D105" i="42"/>
  <c r="D5" i="42"/>
  <c r="D34" i="42"/>
  <c r="D54" i="42"/>
  <c r="D172" i="42"/>
  <c r="D50" i="42"/>
  <c r="D108" i="42"/>
  <c r="D156" i="42"/>
  <c r="D21" i="42"/>
  <c r="D60" i="42"/>
  <c r="D136" i="42"/>
  <c r="D19" i="42"/>
  <c r="D158" i="42"/>
  <c r="D45" i="42"/>
  <c r="D157" i="42"/>
  <c r="D15" i="42"/>
  <c r="D133" i="42"/>
  <c r="D31" i="42"/>
  <c r="D18" i="42"/>
  <c r="D57" i="42"/>
  <c r="D177" i="42"/>
  <c r="D10" i="42"/>
  <c r="D53" i="42"/>
  <c r="D112" i="42"/>
  <c r="D166" i="42"/>
  <c r="D24" i="42"/>
  <c r="D65" i="42"/>
  <c r="D140" i="42"/>
  <c r="D22" i="42"/>
  <c r="D61" i="42"/>
  <c r="D141" i="42"/>
  <c r="D6" i="42"/>
  <c r="D13" i="42"/>
  <c r="D56" i="42"/>
  <c r="D117" i="42"/>
  <c r="D170" i="42"/>
  <c r="D35" i="42"/>
  <c r="D70" i="42"/>
  <c r="D159" i="42"/>
  <c r="D25" i="42"/>
  <c r="D66" i="42"/>
  <c r="D145" i="42"/>
  <c r="D9" i="42"/>
  <c r="D28" i="42"/>
  <c r="D59" i="42"/>
  <c r="D135" i="42"/>
  <c r="D175" i="42"/>
  <c r="D39" i="42"/>
  <c r="D100" i="42"/>
  <c r="D167" i="42"/>
  <c r="BI179" i="42"/>
  <c r="F2" i="32" l="1"/>
</calcChain>
</file>

<file path=xl/comments1.xml><?xml version="1.0" encoding="utf-8"?>
<comments xmlns="http://schemas.openxmlformats.org/spreadsheetml/2006/main">
  <authors>
    <author>Светлана Блинова</author>
    <author>Вадим А. Журавлев</author>
    <author>Сергей А. Колчин</author>
    <author>Ashwani Tyagi</author>
    <author>Ирина М. Капран</author>
    <author>Ttechno_5</author>
  </authors>
  <commentList>
    <comment ref="AD1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Капитал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Перемещение на склад GAZ по накл. Т-3 от 27.01.16</t>
        </r>
      </text>
    </comment>
    <comment ref="J7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J16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BI2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Наталья</t>
        </r>
      </text>
    </comment>
    <comment ref="BJ2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Наталья</t>
        </r>
      </text>
    </comment>
    <comment ref="BB27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1 лишняя коробка 100 шт 02М</t>
        </r>
      </text>
    </comment>
    <comment ref="J31" authorId="2" shapeId="0">
      <text>
        <r>
          <rPr>
            <b/>
            <sz val="9"/>
            <color indexed="81"/>
            <rFont val="Tahoma"/>
            <family val="2"/>
            <charset val="204"/>
          </rPr>
          <t>Сергей А. Колчин:</t>
        </r>
        <r>
          <rPr>
            <sz val="9"/>
            <color indexed="81"/>
            <rFont val="Tahoma"/>
            <family val="2"/>
            <charset val="204"/>
          </rPr>
          <t xml:space="preserve">
лиаз</t>
        </r>
      </text>
    </comment>
    <comment ref="J3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Наталья для ПТЗ
миша</t>
        </r>
      </text>
    </comment>
    <comment ref="L38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Пекарский</t>
        </r>
      </text>
    </comment>
    <comment ref="J54" authorId="2" shapeId="0">
      <text>
        <r>
          <rPr>
            <b/>
            <sz val="9"/>
            <color indexed="81"/>
            <rFont val="Tahoma"/>
            <family val="2"/>
            <charset val="204"/>
          </rPr>
          <t>Сергей А. Колчин:</t>
        </r>
        <r>
          <rPr>
            <sz val="9"/>
            <color indexed="81"/>
            <rFont val="Tahoma"/>
            <family val="2"/>
            <charset val="204"/>
          </rPr>
          <t xml:space="preserve">
лиаз</t>
        </r>
      </text>
    </comment>
    <comment ref="L6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Илье Овсянникову</t>
        </r>
      </text>
    </comment>
    <comment ref="BB6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1 лишняя коробка 250 шт 02М</t>
        </r>
      </text>
    </comment>
    <comment ref="L6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Илье Овсянникову</t>
        </r>
      </text>
    </comment>
    <comment ref="BB6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1 лишняя коробка 170 шт 02М</t>
        </r>
      </text>
    </comment>
    <comment ref="L66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Илье Овсянникову</t>
        </r>
      </text>
    </comment>
    <comment ref="L68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Илье Овсянникову</t>
        </r>
      </text>
    </comment>
    <comment ref="BB71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1 лишняя коробка 100 шт 02М</t>
        </r>
      </text>
    </comment>
    <comment ref="BI72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толстая стенка</t>
        </r>
      </text>
    </comment>
    <comment ref="BJ72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толстая стенка</t>
        </r>
      </text>
    </comment>
    <comment ref="G99" authorId="3" shapeId="0">
      <text>
        <r>
          <rPr>
            <b/>
            <sz val="9"/>
            <color indexed="81"/>
            <rFont val="Tahoma"/>
            <family val="2"/>
            <charset val="204"/>
          </rPr>
          <t>Ashwani Tyagi:</t>
        </r>
        <r>
          <rPr>
            <sz val="9"/>
            <color indexed="81"/>
            <rFont val="Tahoma"/>
            <family val="2"/>
            <charset val="204"/>
          </rPr>
          <t xml:space="preserve">
C1-2; C2-4; C3-2</t>
        </r>
      </text>
    </comment>
    <comment ref="L100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Дмитрий</t>
        </r>
      </text>
    </comment>
    <comment ref="K101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Новая конструкция 12А в инвойсе нет</t>
        </r>
      </text>
    </comment>
    <comment ref="BI101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не брать из 14А</t>
        </r>
      </text>
    </comment>
    <comment ref="BJ101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не брать из 14А</t>
        </r>
      </text>
    </comment>
    <comment ref="J102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J10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J106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BB109" authorId="4" shapeId="0">
      <text>
        <r>
          <rPr>
            <b/>
            <sz val="9"/>
            <color indexed="81"/>
            <rFont val="Tahoma"/>
            <family val="2"/>
            <charset val="204"/>
          </rPr>
          <t>Ирина М. Капран:</t>
        </r>
        <r>
          <rPr>
            <sz val="9"/>
            <color indexed="81"/>
            <rFont val="Tahoma"/>
            <family val="2"/>
            <charset val="204"/>
          </rPr>
          <t xml:space="preserve">
пересорт из Павлово 14.07 (лишнее)</t>
        </r>
      </text>
    </comment>
    <comment ref="J111" authorId="2" shapeId="0">
      <text>
        <r>
          <rPr>
            <b/>
            <sz val="9"/>
            <color indexed="81"/>
            <rFont val="Tahoma"/>
            <family val="2"/>
            <charset val="204"/>
          </rPr>
          <t>Сергей А. Колчин:</t>
        </r>
        <r>
          <rPr>
            <sz val="9"/>
            <color indexed="81"/>
            <rFont val="Tahoma"/>
            <family val="2"/>
            <charset val="204"/>
          </rPr>
          <t xml:space="preserve">
газ</t>
        </r>
      </text>
    </comment>
    <comment ref="J112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газ</t>
        </r>
      </text>
    </comment>
    <comment ref="BB112" authorId="4" shapeId="0">
      <text>
        <r>
          <rPr>
            <b/>
            <sz val="9"/>
            <color indexed="81"/>
            <rFont val="Tahoma"/>
            <family val="2"/>
            <charset val="204"/>
          </rPr>
          <t>Ирина М. Капран:</t>
        </r>
        <r>
          <rPr>
            <sz val="9"/>
            <color indexed="81"/>
            <rFont val="Tahoma"/>
            <family val="2"/>
            <charset val="204"/>
          </rPr>
          <t xml:space="preserve">
пересорт из Павлово 14.07 6 шт. лишнее
пересорт 11М 30 шт. лишних</t>
        </r>
      </text>
    </comment>
    <comment ref="BB113" authorId="4" shapeId="0">
      <text>
        <r>
          <rPr>
            <b/>
            <sz val="9"/>
            <color indexed="81"/>
            <rFont val="Tahoma"/>
            <family val="2"/>
            <charset val="204"/>
          </rPr>
          <t>Ирина М. Капран:</t>
        </r>
        <r>
          <rPr>
            <sz val="9"/>
            <color indexed="81"/>
            <rFont val="Tahoma"/>
            <family val="2"/>
            <charset val="204"/>
          </rPr>
          <t xml:space="preserve">
пересорт из Павлово 14.07 (лишнее)</t>
        </r>
      </text>
    </comment>
    <comment ref="BI11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не брать из 14А</t>
        </r>
      </text>
    </comment>
    <comment ref="BJ11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не брать из 14А</t>
        </r>
      </text>
    </comment>
    <comment ref="I114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образцы 37А 2 шт</t>
        </r>
      </text>
    </comment>
    <comment ref="J114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L114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Пекарский</t>
        </r>
      </text>
    </comment>
    <comment ref="BB114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9 шт. - пересорт из Павлово 14.07 (лишнее)</t>
        </r>
      </text>
    </comment>
    <comment ref="L11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Дмитрий</t>
        </r>
      </text>
    </comment>
    <comment ref="BB116" authorId="4" shapeId="0">
      <text>
        <r>
          <rPr>
            <b/>
            <sz val="9"/>
            <color indexed="81"/>
            <rFont val="Tahoma"/>
            <family val="2"/>
            <charset val="204"/>
          </rPr>
          <t>Ирина М. Капран:</t>
        </r>
        <r>
          <rPr>
            <sz val="9"/>
            <color indexed="81"/>
            <rFont val="Tahoma"/>
            <family val="2"/>
            <charset val="204"/>
          </rPr>
          <t xml:space="preserve">
пересорт из Павлово 14.07 (лишнее)</t>
        </r>
      </text>
    </comment>
    <comment ref="J117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I118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образцы 37А 2 шт</t>
        </r>
      </text>
    </comment>
    <comment ref="I119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образцы 37А 2 шт</t>
        </r>
      </text>
    </comment>
    <comment ref="BB125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не находят</t>
        </r>
      </text>
    </comment>
    <comment ref="L128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Ашвани</t>
        </r>
      </text>
    </comment>
    <comment ref="L129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Ашвани</t>
        </r>
      </text>
    </comment>
    <comment ref="BB129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1 шт. лишняя</t>
        </r>
      </text>
    </comment>
    <comment ref="L130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Образцы на ГАЗ
</t>
        </r>
      </text>
    </comment>
    <comment ref="L131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Образцы на ГАЗ</t>
        </r>
      </text>
    </comment>
    <comment ref="BB133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2 лишнии коробки 80 шт 02М</t>
        </r>
      </text>
    </comment>
    <comment ref="J136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миша</t>
        </r>
      </text>
    </comment>
    <comment ref="BI136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J136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B13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не нашли на складе, Малышев, 21.01.165</t>
        </r>
      </text>
    </comment>
    <comment ref="BI13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3- ИП Кривопалов, Колчин, 03.02.16
3- АВТОМИГ, Колчин, 03.02.16</t>
        </r>
      </text>
    </comment>
    <comment ref="BJ13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3- ИП Кривопалов, Колчин, 03.02.16
3- АВТОМИГ, Колчин, 03.02.16</t>
        </r>
      </text>
    </comment>
    <comment ref="BI139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BJ139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BI14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J14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I148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J148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I149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BJ149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L150" authorId="1" shapeId="0">
      <text>
        <r>
          <rPr>
            <b/>
            <sz val="9"/>
            <color indexed="81"/>
            <rFont val="Tahoma"/>
            <family val="2"/>
            <charset val="204"/>
          </rPr>
          <t>Вадим А. Журавлев:</t>
        </r>
        <r>
          <rPr>
            <sz val="9"/>
            <color indexed="81"/>
            <rFont val="Tahoma"/>
            <family val="2"/>
            <charset val="204"/>
          </rPr>
          <t xml:space="preserve">
Пекарский</t>
        </r>
      </text>
    </comment>
    <comment ref="BI152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J152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ИП Кривопалов, Колчин, 03.02.16</t>
        </r>
      </text>
    </comment>
    <comment ref="BI1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BJ157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АВТОМИГ, Колчин, 03.02.16</t>
        </r>
      </text>
    </comment>
    <comment ref="L164" authorId="0" shapeId="0">
      <text>
        <r>
          <rPr>
            <b/>
            <sz val="9"/>
            <color indexed="81"/>
            <rFont val="Tahoma"/>
            <family val="2"/>
            <charset val="204"/>
          </rPr>
          <t>Светлана Блинова:</t>
        </r>
        <r>
          <rPr>
            <sz val="9"/>
            <color indexed="81"/>
            <rFont val="Tahoma"/>
            <family val="2"/>
            <charset val="204"/>
          </rPr>
          <t xml:space="preserve">
для ПТЗ, Наталья, 28.12.15</t>
        </r>
      </text>
    </comment>
    <comment ref="BI168" authorId="5" shapeId="0">
      <text>
        <r>
          <rPr>
            <b/>
            <sz val="9"/>
            <color indexed="81"/>
            <rFont val="Tahoma"/>
            <family val="2"/>
            <charset val="204"/>
          </rPr>
          <t>Ttechno_5:</t>
        </r>
        <r>
          <rPr>
            <sz val="9"/>
            <color indexed="81"/>
            <rFont val="Tahoma"/>
            <family val="2"/>
            <charset val="204"/>
          </rPr>
          <t xml:space="preserve">
Наталья</t>
        </r>
      </text>
    </comment>
    <comment ref="BJ168" authorId="5" shapeId="0">
      <text>
        <r>
          <rPr>
            <b/>
            <sz val="9"/>
            <color indexed="81"/>
            <rFont val="Tahoma"/>
            <family val="2"/>
            <charset val="204"/>
          </rPr>
          <t>Ttechno_5:</t>
        </r>
        <r>
          <rPr>
            <sz val="9"/>
            <color indexed="81"/>
            <rFont val="Tahoma"/>
            <family val="2"/>
            <charset val="204"/>
          </rPr>
          <t xml:space="preserve">
Наталья</t>
        </r>
      </text>
    </comment>
  </commentList>
</comments>
</file>

<file path=xl/sharedStrings.xml><?xml version="1.0" encoding="utf-8"?>
<sst xmlns="http://schemas.openxmlformats.org/spreadsheetml/2006/main" count="338" uniqueCount="199">
  <si>
    <t>177/175</t>
  </si>
  <si>
    <t>230/280</t>
  </si>
  <si>
    <t>285/235</t>
  </si>
  <si>
    <t>170/150</t>
  </si>
  <si>
    <t>п5297</t>
  </si>
  <si>
    <t>123-01</t>
  </si>
  <si>
    <t>123А</t>
  </si>
  <si>
    <t>Отгружено</t>
  </si>
  <si>
    <t>Склад</t>
  </si>
  <si>
    <t>S 38</t>
  </si>
  <si>
    <t>Описание</t>
  </si>
  <si>
    <t>Ширина</t>
  </si>
  <si>
    <t>Длина</t>
  </si>
  <si>
    <t>Рулоны</t>
  </si>
  <si>
    <t>650MM, EP400/3 4 + 2 - НБ - N17</t>
  </si>
  <si>
    <t>800MM, EP400/3 4 + 2 - НБ - N17</t>
  </si>
  <si>
    <t>500mm EP400/3 4+2 - НБ - N17</t>
  </si>
  <si>
    <t>1000mm EP400/3 4+2 - НБ - N17</t>
  </si>
  <si>
    <t>650MM, EP400/3 4 + 2 - НБ - M24</t>
  </si>
  <si>
    <t>№</t>
  </si>
  <si>
    <t>Ширина в мм, износостойкость/кол-во прокладок, Тольщина Верх. Рабочей резины+Тольщина Ниж. Рабочей резины - тип бортов ленты - Тип резины</t>
  </si>
  <si>
    <t>Размер</t>
  </si>
  <si>
    <t>Резерв</t>
  </si>
  <si>
    <t>600MM, EP315/2 3.5 + 1.5 - НБ - N17</t>
  </si>
  <si>
    <t>Conveyor Stock 20/04/2011</t>
  </si>
  <si>
    <t>S 16</t>
  </si>
  <si>
    <t>S 25</t>
  </si>
  <si>
    <t>S 30</t>
  </si>
  <si>
    <t>S 40</t>
  </si>
  <si>
    <t>S 50</t>
  </si>
  <si>
    <t>не заполнять</t>
  </si>
  <si>
    <t>R16</t>
  </si>
  <si>
    <t>R25</t>
  </si>
  <si>
    <t>R40</t>
  </si>
  <si>
    <t>R50</t>
  </si>
  <si>
    <t>S 18</t>
  </si>
  <si>
    <t>S 20</t>
  </si>
  <si>
    <t>S 32</t>
  </si>
  <si>
    <t>S 45</t>
  </si>
  <si>
    <t>S 70</t>
  </si>
  <si>
    <t>S 60</t>
  </si>
  <si>
    <t>S 12</t>
  </si>
  <si>
    <t>S 14</t>
  </si>
  <si>
    <t>S 55</t>
  </si>
  <si>
    <t>S 58</t>
  </si>
  <si>
    <t>5292.2С</t>
  </si>
  <si>
    <t>2919124-10</t>
  </si>
  <si>
    <t>S 76</t>
  </si>
  <si>
    <t>S 35</t>
  </si>
  <si>
    <t>S12</t>
  </si>
  <si>
    <t>лиаз</t>
  </si>
  <si>
    <t>маз</t>
  </si>
  <si>
    <t>кавз</t>
  </si>
  <si>
    <t>паз</t>
  </si>
  <si>
    <t>газ</t>
  </si>
  <si>
    <t>S 65</t>
  </si>
  <si>
    <t>6213.20</t>
  </si>
  <si>
    <t>8101385-10</t>
  </si>
  <si>
    <t>04-110</t>
  </si>
  <si>
    <t>2402-10</t>
  </si>
  <si>
    <t>A22R22</t>
  </si>
  <si>
    <t>3111-02</t>
  </si>
  <si>
    <t>Обр выдан 2013</t>
  </si>
  <si>
    <t>Обр склад 2013</t>
  </si>
  <si>
    <t>Образ на складе</t>
  </si>
  <si>
    <t>Образ выдан</t>
  </si>
  <si>
    <t>25x25x100</t>
  </si>
  <si>
    <t>38x38x80</t>
  </si>
  <si>
    <t>38x38x105</t>
  </si>
  <si>
    <t>42x42x80</t>
  </si>
  <si>
    <t>45x45x105</t>
  </si>
  <si>
    <t>45x45x150</t>
  </si>
  <si>
    <t>50x50x80</t>
  </si>
  <si>
    <t>54x54x105</t>
  </si>
  <si>
    <t>DPEL 5522/100</t>
  </si>
  <si>
    <t>DPEI 5511/80</t>
  </si>
  <si>
    <t>DPEL 5517/105</t>
  </si>
  <si>
    <t>DPEI 5510/80</t>
  </si>
  <si>
    <t>DPEL 5514/105</t>
  </si>
  <si>
    <t>DPEI 5509/150</t>
  </si>
  <si>
    <t>DPEI 5507/80</t>
  </si>
  <si>
    <t>DPEL 5508/105</t>
  </si>
  <si>
    <t>C41R13</t>
  </si>
  <si>
    <t>DPEI 5504/80</t>
  </si>
  <si>
    <t>60x60x80</t>
  </si>
  <si>
    <t>6x6x630</t>
  </si>
  <si>
    <t>8x8x700</t>
  </si>
  <si>
    <t>86x86x80</t>
  </si>
  <si>
    <t>ПЕРЕСОРТ</t>
  </si>
  <si>
    <t>Обр склад 2014</t>
  </si>
  <si>
    <t>Обр выдан 2014</t>
  </si>
  <si>
    <t>3412-01</t>
  </si>
  <si>
    <t>50x50x75</t>
  </si>
  <si>
    <t>60x60x70</t>
  </si>
  <si>
    <t>54x54x125</t>
  </si>
  <si>
    <t>25x25x80</t>
  </si>
  <si>
    <t>50x50x125</t>
  </si>
  <si>
    <t>SG 01 DPI X'Sil</t>
  </si>
  <si>
    <t>38x38x67</t>
  </si>
  <si>
    <t>76x76x100</t>
  </si>
  <si>
    <t>89x89x100</t>
  </si>
  <si>
    <t>76x76x120</t>
  </si>
  <si>
    <t>SG 02 DPL X'Sil</t>
  </si>
  <si>
    <t>SG 04 DPI X'Sil</t>
  </si>
  <si>
    <t>SG 05 DPI X'Sil</t>
  </si>
  <si>
    <t>SG 06 DPI X'Sil</t>
  </si>
  <si>
    <t>SG 08 DPI X'Sil</t>
  </si>
  <si>
    <t>SG 10 DPL X'Sil</t>
  </si>
  <si>
    <t>SG 11 DPI X'Sil</t>
  </si>
  <si>
    <t>SG 13 DPL X'Sil</t>
  </si>
  <si>
    <t>SG 14 DPL X'Sil</t>
  </si>
  <si>
    <t>SG 15 DPL X'Sil</t>
  </si>
  <si>
    <t>SG 16 DPL X'Sil</t>
  </si>
  <si>
    <t>SG 17 DPL X'Sil</t>
  </si>
  <si>
    <t>SG 18 DPL X'Sil</t>
  </si>
  <si>
    <t>SG 22 DPI X'Sil</t>
  </si>
  <si>
    <t>SG 23 DPI X'Sil</t>
  </si>
  <si>
    <t>твэкс</t>
  </si>
  <si>
    <t>103М2</t>
  </si>
  <si>
    <t>04</t>
  </si>
  <si>
    <t>C40R13</t>
  </si>
  <si>
    <t>Y1RF010000</t>
  </si>
  <si>
    <t>911C020000</t>
  </si>
  <si>
    <t>С40R13</t>
  </si>
  <si>
    <t>15x15x150 N</t>
  </si>
  <si>
    <t>19x19x150 N</t>
  </si>
  <si>
    <t>22x22x150 N</t>
  </si>
  <si>
    <t>529230-3408220</t>
  </si>
  <si>
    <t>529230-3408221</t>
  </si>
  <si>
    <t>529260-3408220</t>
  </si>
  <si>
    <t>DPSL 5522 X'Sil</t>
  </si>
  <si>
    <t>25х25х150</t>
  </si>
  <si>
    <t>DPSL 5516 X'Sil</t>
  </si>
  <si>
    <t>40х40х150</t>
  </si>
  <si>
    <t>DPSL 5512 X'Sil</t>
  </si>
  <si>
    <t>50х50х150</t>
  </si>
  <si>
    <t>DPSL 5506 X'Sil</t>
  </si>
  <si>
    <t>60х60х150</t>
  </si>
  <si>
    <t>волгабас</t>
  </si>
  <si>
    <t>волж</t>
  </si>
  <si>
    <t>SG 65 DPI X'Sil</t>
  </si>
  <si>
    <t>90х160</t>
  </si>
  <si>
    <t>Гофра</t>
  </si>
  <si>
    <t>SG 31 DPI X'Sil</t>
  </si>
  <si>
    <t>125x125x580</t>
  </si>
  <si>
    <t>птз</t>
  </si>
  <si>
    <t>Склад 20151230</t>
  </si>
  <si>
    <t>Обр склад 2015</t>
  </si>
  <si>
    <t>Обр выдан 2015</t>
  </si>
  <si>
    <t>Автопромэкспорт 13.01</t>
  </si>
  <si>
    <t>ГлонасАвто 13.01</t>
  </si>
  <si>
    <t>Такси-2 15.01</t>
  </si>
  <si>
    <t>Автолайн 15.01</t>
  </si>
  <si>
    <t>Балткам 18.01</t>
  </si>
  <si>
    <t>Авто-Трейд 19.01</t>
  </si>
  <si>
    <t>НИТАвто 19.01</t>
  </si>
  <si>
    <t>Автопромэкспорт 19.01</t>
  </si>
  <si>
    <t>ПАЗ 19.01</t>
  </si>
  <si>
    <t>Авто-Трейд 21.01</t>
  </si>
  <si>
    <t>Волгабас 21.01</t>
  </si>
  <si>
    <t>ГАЗ 21.01</t>
  </si>
  <si>
    <t>НН 22.01</t>
  </si>
  <si>
    <t>Автопромэкспорт 22.01</t>
  </si>
  <si>
    <t>Имвиал 22.01</t>
  </si>
  <si>
    <t>SG 20 DPI X'Sil</t>
  </si>
  <si>
    <t>ИП Зыкина 25.01</t>
  </si>
  <si>
    <t>Автомиг 25.01</t>
  </si>
  <si>
    <t>ИП Зыкина 26.01</t>
  </si>
  <si>
    <t>Волгабас 27.01</t>
  </si>
  <si>
    <t>Полтавская аппаратура 27.01</t>
  </si>
  <si>
    <t>ЛИАЗ 27.01</t>
  </si>
  <si>
    <t>ПитерБасЦентр 28.01</t>
  </si>
  <si>
    <t>ГАЗ 29.01</t>
  </si>
  <si>
    <t>Авто-Трейд 02.02</t>
  </si>
  <si>
    <t>ГлонасАвто 02.02</t>
  </si>
  <si>
    <t>Авто-Трейд 03.02</t>
  </si>
  <si>
    <t>ГАЗ 02.02</t>
  </si>
  <si>
    <t>DPEL 5508/105 / 6мм</t>
  </si>
  <si>
    <t>54x54x106</t>
  </si>
  <si>
    <t>Автопромэкспорт 04.02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</si>
  <si>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</si>
  <si>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</si>
  <si>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</si>
  <si>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</si>
  <si>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</si>
  <si>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</si>
  <si>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</si>
  <si>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ГАЗ 21.018</t>
  </si>
  <si>
    <t>ГАЗ 29.019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</si>
  <si>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</si>
  <si>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</si>
  <si>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</si>
  <si>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</si>
  <si>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</si>
  <si>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</si>
  <si>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ГАЗ 02.03</t>
  </si>
  <si>
    <t>Столбец8</t>
  </si>
  <si>
    <t>Автопромэкспорт 04.03</t>
  </si>
  <si>
    <t>Автопромэкспорт 04.04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</si>
</sst>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1" x14ac:knownFonts="1">
    <font>
      <sz val="10"/>
      <name val="Arial Cyr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b/>
      <sz val="10"/>
      <color indexed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indexed="53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53"/>
      <name val="Arial Cyr"/>
      <charset val="204"/>
    </font>
    <font>
      <b/>
      <sz val="8"/>
      <color indexed="10"/>
      <name val="Arial Cyr"/>
      <charset val="204"/>
    </font>
    <font>
      <b/>
      <sz val="10"/>
      <color indexed="30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indexed="10"/>
      <name val="Arial Cyr"/>
      <charset val="204"/>
    </font>
    <font>
      <b/>
      <sz val="10"/>
      <color indexed="53"/>
      <name val="Arial Cyr"/>
      <charset val="204"/>
    </font>
    <font>
      <b/>
      <sz val="10"/>
      <color indexed="36"/>
      <name val="Arial Cyr"/>
      <charset val="204"/>
    </font>
    <font>
      <b/>
      <sz val="8"/>
      <color indexed="36"/>
      <name val="Arial Cyr"/>
      <charset val="204"/>
    </font>
    <font>
      <b/>
      <sz val="10"/>
      <color indexed="36"/>
      <name val="Arial"/>
      <family val="2"/>
      <charset val="204"/>
    </font>
    <font>
      <b/>
      <sz val="9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0"/>
      <color indexed="53"/>
      <name val="Arial"/>
      <family val="2"/>
      <charset val="204"/>
    </font>
    <font>
      <sz val="8"/>
      <name val="Arial"/>
      <family val="2"/>
      <charset val="204"/>
    </font>
    <font>
      <b/>
      <sz val="10"/>
      <color theme="9" tint="-0.249977111117893"/>
      <name val="Arial Cyr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 Cyr"/>
      <charset val="204"/>
    </font>
    <font>
      <sz val="10"/>
      <name val="Arial Cyr"/>
      <charset val="204"/>
    </font>
    <font>
      <u/>
      <sz val="10"/>
      <color indexed="12"/>
      <name val="Arial"/>
      <family val="2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rgb="FFFF0000"/>
      <name val="Arial"/>
      <family val="2"/>
      <charset val="204"/>
    </font>
    <font>
      <sz val="8"/>
      <color rgb="FFFF0000"/>
      <name val="Arial Cyr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10"/>
      <color theme="1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/>
    <xf numFmtId="164" fontId="28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0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3" fillId="0" borderId="0"/>
    <xf numFmtId="0" fontId="30" fillId="0" borderId="0"/>
    <xf numFmtId="0" fontId="34" fillId="0" borderId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2" fillId="0" borderId="5" xfId="3" applyNumberFormat="1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49" fontId="2" fillId="0" borderId="8" xfId="3" applyNumberFormat="1" applyFont="1" applyFill="1" applyBorder="1" applyAlignment="1">
      <alignment vertical="center"/>
    </xf>
    <xf numFmtId="1" fontId="2" fillId="0" borderId="9" xfId="3" applyNumberFormat="1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1" fontId="10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" fillId="0" borderId="15" xfId="5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5" fillId="0" borderId="19" xfId="5" applyFont="1" applyFill="1" applyBorder="1" applyAlignment="1">
      <alignment horizontal="center" vertical="center"/>
    </xf>
    <xf numFmtId="49" fontId="15" fillId="0" borderId="20" xfId="3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16" fontId="1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distributed" wrapText="1"/>
    </xf>
    <xf numFmtId="1" fontId="1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6" fontId="2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" fontId="14" fillId="0" borderId="2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 wrapText="1"/>
      <protection hidden="1"/>
    </xf>
    <xf numFmtId="1" fontId="10" fillId="0" borderId="23" xfId="0" applyNumberFormat="1" applyFont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5" xfId="0" applyNumberFormat="1" applyFont="1" applyFill="1" applyBorder="1" applyAlignment="1">
      <alignment horizontal="center" vertical="center"/>
    </xf>
    <xf numFmtId="1" fontId="7" fillId="0" borderId="42" xfId="0" applyNumberFormat="1" applyFont="1" applyFill="1" applyBorder="1" applyAlignment="1">
      <alignment horizontal="center" vertical="center"/>
    </xf>
    <xf numFmtId="1" fontId="15" fillId="0" borderId="42" xfId="0" applyNumberFormat="1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/>
    </xf>
    <xf numFmtId="16" fontId="12" fillId="2" borderId="16" xfId="0" applyNumberFormat="1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left" vertical="center"/>
    </xf>
    <xf numFmtId="0" fontId="19" fillId="0" borderId="4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distributed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" fontId="37" fillId="2" borderId="2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1" fontId="29" fillId="0" borderId="21" xfId="0" applyNumberFormat="1" applyFont="1" applyFill="1" applyBorder="1" applyAlignment="1">
      <alignment horizontal="center" vertical="center"/>
    </xf>
    <xf numFmtId="16" fontId="18" fillId="2" borderId="3" xfId="0" applyNumberFormat="1" applyFont="1" applyFill="1" applyBorder="1" applyAlignment="1">
      <alignment horizontal="center" vertical="center" wrapText="1"/>
    </xf>
    <xf numFmtId="16" fontId="37" fillId="2" borderId="2" xfId="0" applyNumberFormat="1" applyFont="1" applyFill="1" applyBorder="1" applyAlignment="1">
      <alignment horizontal="center" vertical="center" wrapText="1"/>
    </xf>
    <xf numFmtId="16" fontId="24" fillId="2" borderId="3" xfId="0" applyNumberFormat="1" applyFont="1" applyFill="1" applyBorder="1" applyAlignment="1">
      <alignment horizontal="center" vertical="center" wrapText="1"/>
    </xf>
    <xf numFmtId="1" fontId="22" fillId="0" borderId="42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right" vertical="center"/>
    </xf>
    <xf numFmtId="0" fontId="19" fillId="0" borderId="43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right" vertical="center"/>
    </xf>
    <xf numFmtId="0" fontId="27" fillId="0" borderId="43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/>
    </xf>
    <xf numFmtId="0" fontId="19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right" vertical="center"/>
    </xf>
    <xf numFmtId="1" fontId="7" fillId="0" borderId="38" xfId="0" applyNumberFormat="1" applyFont="1" applyFill="1" applyBorder="1" applyAlignment="1">
      <alignment horizontal="center" vertical="center"/>
    </xf>
    <xf numFmtId="1" fontId="7" fillId="0" borderId="41" xfId="0" applyNumberFormat="1" applyFont="1" applyFill="1" applyBorder="1" applyAlignment="1">
      <alignment horizontal="center" vertical="center"/>
    </xf>
    <xf numFmtId="1" fontId="7" fillId="0" borderId="46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27" fillId="0" borderId="4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right" vertical="center"/>
    </xf>
    <xf numFmtId="0" fontId="14" fillId="0" borderId="39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left" vertical="center"/>
    </xf>
    <xf numFmtId="0" fontId="40" fillId="0" borderId="4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/>
    </xf>
    <xf numFmtId="0" fontId="40" fillId="0" borderId="4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40" fillId="0" borderId="4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35" fillId="0" borderId="50" xfId="0" applyFont="1" applyFill="1" applyBorder="1" applyAlignment="1">
      <alignment horizontal="center" vertical="center"/>
    </xf>
    <xf numFmtId="1" fontId="22" fillId="0" borderId="50" xfId="0" applyNumberFormat="1" applyFont="1" applyFill="1" applyBorder="1" applyAlignment="1">
      <alignment horizontal="center" vertical="center"/>
    </xf>
    <xf numFmtId="1" fontId="7" fillId="0" borderId="37" xfId="0" applyNumberFormat="1" applyFont="1" applyFill="1" applyBorder="1" applyAlignment="1">
      <alignment horizontal="center" vertical="center"/>
    </xf>
    <xf numFmtId="1" fontId="15" fillId="0" borderId="50" xfId="0" applyNumberFormat="1" applyFont="1" applyFill="1" applyBorder="1" applyAlignment="1">
      <alignment horizontal="center" vertical="center"/>
    </xf>
    <xf numFmtId="1" fontId="7" fillId="0" borderId="34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14" fillId="0" borderId="49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left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right" vertical="center"/>
    </xf>
    <xf numFmtId="1" fontId="29" fillId="0" borderId="22" xfId="0" applyNumberFormat="1" applyFont="1" applyFill="1" applyBorder="1" applyAlignment="1">
      <alignment horizontal="center" vertical="center"/>
    </xf>
    <xf numFmtId="16" fontId="37" fillId="2" borderId="23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" fontId="15" fillId="3" borderId="42" xfId="0" applyNumberFormat="1" applyFont="1" applyFill="1" applyBorder="1" applyAlignment="1">
      <alignment horizontal="center" vertical="center"/>
    </xf>
    <xf numFmtId="16" fontId="24" fillId="2" borderId="22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8">
    <cellStyle name="Hyperlink_Posi 2004 VBRHCB" xfId="8"/>
    <cellStyle name="Normal 2" xfId="9"/>
    <cellStyle name="Normal_Annx 8 Ord 0101 Posi" xfId="10"/>
    <cellStyle name="Обычный" xfId="0" builtinId="0"/>
    <cellStyle name="Обычный 2" xfId="1"/>
    <cellStyle name="Обычный 2 2" xfId="2"/>
    <cellStyle name="Обычный 2 2 2" xfId="11"/>
    <cellStyle name="Обычный 2 3" xfId="12"/>
    <cellStyle name="Обычный 2 4" xfId="13"/>
    <cellStyle name="Обычный 3" xfId="3"/>
    <cellStyle name="Обычный 3 2" xfId="4"/>
    <cellStyle name="Обычный 3 2 2" xfId="14"/>
    <cellStyle name="Обычный 3 2 2 2" xfId="15"/>
    <cellStyle name="Обычный 4" xfId="6"/>
    <cellStyle name="Обычный 5" xfId="16"/>
    <cellStyle name="Обычный 5 2" xfId="17"/>
    <cellStyle name="Обычный_Anx 18 RiZLtDPNNR" xfId="5"/>
    <cellStyle name="Финансовый 2" xfId="7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36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Cyr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J179" totalsRowShown="0" headerRowDxfId="61" dataDxfId="60">
  <autoFilter ref="A1:BJ179"/>
  <tableColumns count="62">
    <tableColumn id="1" name="Столбец1" dataDxfId="59"/>
    <tableColumn id="2" name="Столбец2" dataDxfId="58"/>
    <tableColumn id="3" name="Столбец3" dataDxfId="57"/>
    <tableColumn id="4" name="Столбец4" dataDxfId="56"/>
    <tableColumn id="5" name="Столбец5" dataDxfId="55"/>
    <tableColumn id="6" name="Столбец6" dataDxfId="54"/>
    <tableColumn id="7" name="Обр склад 2013" dataDxfId="53"/>
    <tableColumn id="8" name="Обр выдан 2013" dataDxfId="52"/>
    <tableColumn id="9" name="Обр склад 2014" dataDxfId="51"/>
    <tableColumn id="10" name="Обр выдан 2014" dataDxfId="50"/>
    <tableColumn id="11" name="Обр склад 2015" dataDxfId="49"/>
    <tableColumn id="12" name="Обр выдан 2015" dataDxfId="48"/>
    <tableColumn id="13" name="Склад 20151230" dataDxfId="47"/>
    <tableColumn id="14" name="Столбец7" dataDxfId="46"/>
    <tableColumn id="15" name="Автопромэкспорт 13.01" dataDxfId="45"/>
    <tableColumn id="16" name="ГлонасАвто 13.01" dataDxfId="44"/>
    <tableColumn id="17" name="Такси-2 15.01" dataDxfId="43"/>
    <tableColumn id="18" name="Автолайн 15.01" dataDxfId="42"/>
    <tableColumn id="19" name="Балткам 18.01" dataDxfId="41"/>
    <tableColumn id="20" name="Авто-Трейд 19.01" dataDxfId="40"/>
    <tableColumn id="21" name="НИТАвто 19.01" dataDxfId="39"/>
    <tableColumn id="22" name="Автопромэкспорт 19.01" dataDxfId="38"/>
    <tableColumn id="23" name="ПАЗ 19.01" dataDxfId="37"/>
    <tableColumn id="24" name="Авто-Трейд 21.01" dataDxfId="36"/>
    <tableColumn id="25" name="Волгабас 21.01" dataDxfId="35"/>
    <tableColumn id="26" name="ГАЗ 21.01" dataDxfId="34"/>
    <tableColumn id="27" name="ГАЗ 21.018" dataDxfId="33"/>
    <tableColumn id="28" name="НН 22.01" dataDxfId="32"/>
    <tableColumn id="29" name="Автопромэкспорт 22.01" dataDxfId="31"/>
    <tableColumn id="30" name="Имвиал 22.01" dataDxfId="30"/>
    <tableColumn id="31" name="ИП Зыкина 25.01" dataDxfId="29"/>
    <tableColumn id="32" name="Автомиг 25.01" dataDxfId="28"/>
    <tableColumn id="33" name="ИП Зыкина 26.01" dataDxfId="27"/>
    <tableColumn id="34" name="Волгабас 27.01" dataDxfId="26"/>
    <tableColumn id="35" name="Полтавская аппаратура 27.01" dataDxfId="25"/>
    <tableColumn id="36" name="ЛИАЗ 27.01" dataDxfId="24"/>
    <tableColumn id="37" name="ПитерБасЦентр 28.01" dataDxfId="23"/>
    <tableColumn id="38" name="ГАЗ 29.01" dataDxfId="22"/>
    <tableColumn id="39" name="ГАЗ 29.019" dataDxfId="21"/>
    <tableColumn id="40" name="Авто-Трейд 02.02" dataDxfId="20"/>
    <tableColumn id="41" name="ГлонасАвто 02.02" dataDxfId="19"/>
    <tableColumn id="42" name="ГАЗ 02.02" dataDxfId="18"/>
    <tableColumn id="59" name="ГАЗ 02.03" dataDxfId="17"/>
    <tableColumn id="43" name="Авто-Трейд 03.02" dataDxfId="16"/>
    <tableColumn id="44" name="Автопромэкспорт 04.02" dataDxfId="15"/>
    <tableColumn id="61" name="Автопромэкспорт 04.03" dataDxfId="1"/>
    <tableColumn id="62" name="Автопромэкспорт 04.04" dataDxfId="0"/>
    <tableColumn id="45" name="Столбец10" dataDxfId="14"/>
    <tableColumn id="46" name="Столбец11" dataDxfId="13"/>
    <tableColumn id="47" name="не заполнять" dataDxfId="12"/>
    <tableColumn id="48" name="Образ на складе" dataDxfId="11"/>
    <tableColumn id="60" name="Столбец8" dataDxfId="10"/>
    <tableColumn id="49" name="Образ выдан" dataDxfId="9"/>
    <tableColumn id="50" name="ПЕРЕСОРТ" dataDxfId="8"/>
    <tableColumn id="51" name="Столбец12" dataDxfId="7"/>
    <tableColumn id="52" name="Отгружено" dataDxfId="6"/>
    <tableColumn id="53" name="Столбец13" dataDxfId="5"/>
    <tableColumn id="54" name="Размер" dataDxfId="4"/>
    <tableColumn id="55" name="Столбец14" dataDxfId="3"/>
    <tableColumn id="56" name="Столбец15" dataDxfId="2"/>
    <tableColumn id="57" name="Склад"/>
    <tableColumn id="58" name="Резерв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BJ179"/>
  <sheetViews>
    <sheetView tabSelected="1" topLeftCell="AT1" zoomScaleNormal="100" workbookViewId="0">
      <pane ySplit="1" topLeftCell="A108" activePane="bottomLeft" state="frozen"/>
      <selection activeCell="AP353" sqref="AP353"/>
      <selection pane="bottomLeft" activeCell="AX119" sqref="AX119"/>
    </sheetView>
  </sheetViews>
  <sheetFormatPr defaultColWidth="9.140625" defaultRowHeight="12.75" x14ac:dyDescent="0.2"/>
  <cols>
    <col min="1" max="5" width="11.140625" style="56" customWidth="1"/>
    <col min="6" max="6" width="11.140625" style="29" customWidth="1"/>
    <col min="7" max="7" width="15.140625" style="98" customWidth="1"/>
    <col min="8" max="8" width="15.7109375" style="98" customWidth="1"/>
    <col min="9" max="9" width="15.140625" style="91" customWidth="1"/>
    <col min="10" max="10" width="15.7109375" style="91" customWidth="1"/>
    <col min="11" max="11" width="15.140625" style="91" customWidth="1"/>
    <col min="12" max="12" width="15.7109375" style="91" customWidth="1"/>
    <col min="13" max="13" width="15.28515625" style="44" customWidth="1"/>
    <col min="14" max="14" width="10.140625" style="69" customWidth="1"/>
    <col min="15" max="15" width="21.7109375" style="43" customWidth="1"/>
    <col min="16" max="16" width="16.85546875" style="43" customWidth="1"/>
    <col min="17" max="17" width="13.42578125" style="43" customWidth="1"/>
    <col min="18" max="18" width="15.140625" style="43" customWidth="1"/>
    <col min="19" max="19" width="14" style="43" customWidth="1"/>
    <col min="20" max="20" width="16.85546875" style="43" customWidth="1"/>
    <col min="21" max="21" width="14.28515625" style="43" customWidth="1"/>
    <col min="22" max="22" width="21.7109375" style="43" customWidth="1"/>
    <col min="23" max="23" width="10.7109375" style="43" customWidth="1"/>
    <col min="24" max="24" width="16.85546875" style="43" customWidth="1"/>
    <col min="25" max="25" width="14.7109375" style="43" customWidth="1"/>
    <col min="26" max="26" width="10.42578125" style="43" customWidth="1"/>
    <col min="27" max="27" width="11.28515625" style="43" customWidth="1"/>
    <col min="28" max="28" width="9.42578125" style="43" customWidth="1"/>
    <col min="29" max="29" width="21.7109375" style="43" customWidth="1"/>
    <col min="30" max="30" width="13.42578125" style="43" customWidth="1"/>
    <col min="31" max="31" width="16" style="43" customWidth="1"/>
    <col min="32" max="32" width="14.140625" style="43" customWidth="1"/>
    <col min="33" max="33" width="16" style="43" customWidth="1"/>
    <col min="34" max="34" width="14.7109375" style="43" customWidth="1"/>
    <col min="35" max="35" width="26" style="43" customWidth="1"/>
    <col min="36" max="36" width="11.7109375" style="43" customWidth="1"/>
    <col min="37" max="37" width="20" style="43" customWidth="1"/>
    <col min="38" max="38" width="10.42578125" style="43" customWidth="1"/>
    <col min="39" max="39" width="11.28515625" style="43" customWidth="1"/>
    <col min="40" max="41" width="16.85546875" style="43" customWidth="1"/>
    <col min="42" max="43" width="10.42578125" style="43" customWidth="1"/>
    <col min="44" max="44" width="16.85546875" style="43" customWidth="1"/>
    <col min="45" max="47" width="21.7109375" style="43" customWidth="1"/>
    <col min="48" max="49" width="11.7109375" style="43" customWidth="1"/>
    <col min="50" max="50" width="13.5703125" style="43" customWidth="1"/>
    <col min="51" max="52" width="16.140625" style="43" customWidth="1"/>
    <col min="53" max="53" width="13.42578125" style="43" customWidth="1"/>
    <col min="54" max="54" width="11.28515625" style="43" customWidth="1"/>
    <col min="55" max="55" width="12.140625" style="58" customWidth="1"/>
    <col min="56" max="56" width="11.85546875" style="43" customWidth="1"/>
    <col min="57" max="57" width="11.7109375" style="53" customWidth="1"/>
    <col min="58" max="58" width="8.85546875" style="43" customWidth="1"/>
    <col min="59" max="60" width="11.7109375" style="31" customWidth="1"/>
    <col min="61" max="61" width="8" style="44" customWidth="1"/>
    <col min="62" max="62" width="8.85546875" style="62" customWidth="1"/>
    <col min="63" max="16384" width="9.140625" style="29"/>
  </cols>
  <sheetData>
    <row r="1" spans="1:62" ht="56.25" customHeight="1" thickBot="1" x14ac:dyDescent="0.25">
      <c r="A1" s="56" t="s">
        <v>180</v>
      </c>
      <c r="B1" s="56" t="s">
        <v>181</v>
      </c>
      <c r="C1" s="56" t="s">
        <v>182</v>
      </c>
      <c r="D1" s="56" t="s">
        <v>183</v>
      </c>
      <c r="E1" s="56" t="s">
        <v>184</v>
      </c>
      <c r="F1" s="29" t="s">
        <v>185</v>
      </c>
      <c r="G1" s="101" t="s">
        <v>63</v>
      </c>
      <c r="H1" s="92" t="s">
        <v>62</v>
      </c>
      <c r="I1" s="92" t="s">
        <v>89</v>
      </c>
      <c r="J1" s="92" t="s">
        <v>90</v>
      </c>
      <c r="K1" s="92" t="s">
        <v>147</v>
      </c>
      <c r="L1" s="171" t="s">
        <v>148</v>
      </c>
      <c r="M1" s="89" t="s">
        <v>146</v>
      </c>
      <c r="N1" s="71" t="s">
        <v>186</v>
      </c>
      <c r="O1" s="30" t="s">
        <v>149</v>
      </c>
      <c r="P1" s="30" t="s">
        <v>150</v>
      </c>
      <c r="Q1" s="108" t="s">
        <v>151</v>
      </c>
      <c r="R1" s="108" t="s">
        <v>152</v>
      </c>
      <c r="S1" s="108" t="s">
        <v>153</v>
      </c>
      <c r="T1" s="108" t="s">
        <v>154</v>
      </c>
      <c r="U1" s="108" t="s">
        <v>155</v>
      </c>
      <c r="V1" s="108" t="s">
        <v>156</v>
      </c>
      <c r="W1" s="108" t="s">
        <v>157</v>
      </c>
      <c r="X1" s="108" t="s">
        <v>158</v>
      </c>
      <c r="Y1" s="108" t="s">
        <v>159</v>
      </c>
      <c r="Z1" s="108" t="s">
        <v>160</v>
      </c>
      <c r="AA1" s="108" t="s">
        <v>187</v>
      </c>
      <c r="AB1" s="108" t="s">
        <v>161</v>
      </c>
      <c r="AC1" s="108" t="s">
        <v>162</v>
      </c>
      <c r="AD1" s="108" t="s">
        <v>163</v>
      </c>
      <c r="AE1" s="108" t="s">
        <v>165</v>
      </c>
      <c r="AF1" s="108" t="s">
        <v>166</v>
      </c>
      <c r="AG1" s="108" t="s">
        <v>167</v>
      </c>
      <c r="AH1" s="108" t="s">
        <v>168</v>
      </c>
      <c r="AI1" s="108" t="s">
        <v>169</v>
      </c>
      <c r="AJ1" s="108" t="s">
        <v>170</v>
      </c>
      <c r="AK1" s="108" t="s">
        <v>171</v>
      </c>
      <c r="AL1" s="108" t="s">
        <v>172</v>
      </c>
      <c r="AM1" s="108" t="s">
        <v>188</v>
      </c>
      <c r="AN1" s="108" t="s">
        <v>173</v>
      </c>
      <c r="AO1" s="108" t="s">
        <v>174</v>
      </c>
      <c r="AP1" s="108" t="s">
        <v>176</v>
      </c>
      <c r="AQ1" s="108" t="s">
        <v>195</v>
      </c>
      <c r="AR1" s="108" t="s">
        <v>175</v>
      </c>
      <c r="AS1" s="108" t="s">
        <v>179</v>
      </c>
      <c r="AT1" s="108" t="s">
        <v>197</v>
      </c>
      <c r="AU1" s="108" t="s">
        <v>198</v>
      </c>
      <c r="AV1" s="108" t="s">
        <v>189</v>
      </c>
      <c r="AW1" s="30" t="s">
        <v>190</v>
      </c>
      <c r="AX1" s="100" t="s">
        <v>30</v>
      </c>
      <c r="AY1" s="50" t="s">
        <v>64</v>
      </c>
      <c r="AZ1" s="183" t="s">
        <v>196</v>
      </c>
      <c r="BA1" s="102" t="s">
        <v>65</v>
      </c>
      <c r="BB1" s="84" t="s">
        <v>88</v>
      </c>
      <c r="BC1" s="57" t="s">
        <v>191</v>
      </c>
      <c r="BD1" s="32" t="s">
        <v>7</v>
      </c>
      <c r="BE1" s="33" t="s">
        <v>192</v>
      </c>
      <c r="BF1" s="180" t="s">
        <v>21</v>
      </c>
      <c r="BG1" s="180" t="s">
        <v>193</v>
      </c>
      <c r="BH1" s="181" t="s">
        <v>194</v>
      </c>
      <c r="BI1" s="34" t="s">
        <v>8</v>
      </c>
      <c r="BJ1" s="47" t="s">
        <v>22</v>
      </c>
    </row>
    <row r="2" spans="1:62" s="28" customFormat="1" ht="13.5" thickBot="1" x14ac:dyDescent="0.25">
      <c r="A2" s="56"/>
      <c r="B2" s="56"/>
      <c r="C2" s="56"/>
      <c r="D2" s="56"/>
      <c r="E2" s="56"/>
      <c r="G2" s="93"/>
      <c r="H2" s="93"/>
      <c r="I2" s="90"/>
      <c r="J2" s="90"/>
      <c r="K2" s="90"/>
      <c r="L2" s="90"/>
      <c r="M2" s="36"/>
      <c r="N2" s="68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56"/>
      <c r="BD2" s="31"/>
      <c r="BE2" s="51"/>
      <c r="BF2" s="35"/>
      <c r="BG2" s="35"/>
      <c r="BH2" s="35"/>
      <c r="BI2" s="36"/>
      <c r="BJ2" s="60"/>
    </row>
    <row r="3" spans="1:62" x14ac:dyDescent="0.2">
      <c r="A3" s="56">
        <f t="shared" ref="A3" si="0">BF3</f>
        <v>12</v>
      </c>
      <c r="B3" s="56">
        <f t="shared" ref="B3" si="1">BG3</f>
        <v>12</v>
      </c>
      <c r="C3" s="56">
        <f t="shared" ref="C3" si="2">BH3</f>
        <v>150</v>
      </c>
      <c r="D3" s="56">
        <f t="shared" ref="D3" si="3">BI3</f>
        <v>0</v>
      </c>
      <c r="E3" s="56">
        <f t="shared" ref="E3" si="4">BJ3</f>
        <v>0</v>
      </c>
      <c r="G3" s="94"/>
      <c r="H3" s="95"/>
      <c r="I3" s="94"/>
      <c r="J3" s="95"/>
      <c r="K3" s="94"/>
      <c r="L3" s="94"/>
      <c r="M3" s="40">
        <v>0</v>
      </c>
      <c r="N3" s="70"/>
      <c r="O3" s="73"/>
      <c r="P3" s="73"/>
      <c r="Q3" s="73"/>
      <c r="R3" s="73"/>
      <c r="S3" s="73"/>
      <c r="T3" s="73"/>
      <c r="U3" s="73"/>
      <c r="V3" s="73"/>
      <c r="W3" s="156"/>
      <c r="X3" s="73"/>
      <c r="Y3" s="73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73"/>
      <c r="AX3" s="73"/>
      <c r="AY3" s="49"/>
      <c r="AZ3" s="156"/>
      <c r="BA3" s="49"/>
      <c r="BB3" s="64"/>
      <c r="BD3" s="37">
        <f t="shared" ref="BD3:BD34" si="5">SUM(O3:BA3)</f>
        <v>0</v>
      </c>
      <c r="BE3" s="52"/>
      <c r="BF3" s="38">
        <v>12</v>
      </c>
      <c r="BG3" s="39">
        <v>12</v>
      </c>
      <c r="BH3" s="38">
        <v>150</v>
      </c>
      <c r="BI3" s="48">
        <v>0</v>
      </c>
      <c r="BJ3" s="48"/>
    </row>
    <row r="4" spans="1:62" x14ac:dyDescent="0.2">
      <c r="A4" s="56">
        <f t="shared" ref="A4:A67" si="6">BF4</f>
        <v>35</v>
      </c>
      <c r="B4" s="56">
        <f t="shared" ref="B4:B67" si="7">BG4</f>
        <v>35</v>
      </c>
      <c r="C4" s="56">
        <f t="shared" ref="C4:C67" si="8">BH4</f>
        <v>150</v>
      </c>
      <c r="D4" s="56">
        <f t="shared" ref="D4:D67" si="9">BI4</f>
        <v>0</v>
      </c>
      <c r="E4" s="56">
        <f t="shared" ref="E4:E67" si="10">BJ4</f>
        <v>0</v>
      </c>
      <c r="G4" s="96"/>
      <c r="H4" s="97"/>
      <c r="I4" s="96"/>
      <c r="J4" s="97"/>
      <c r="K4" s="96"/>
      <c r="L4" s="96"/>
      <c r="M4" s="103">
        <v>0</v>
      </c>
      <c r="N4" s="70"/>
      <c r="O4" s="73"/>
      <c r="P4" s="73"/>
      <c r="Q4" s="73"/>
      <c r="R4" s="73"/>
      <c r="S4" s="73"/>
      <c r="T4" s="73"/>
      <c r="U4" s="73"/>
      <c r="V4" s="73"/>
      <c r="W4" s="156"/>
      <c r="X4" s="73"/>
      <c r="Y4" s="73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73"/>
      <c r="AX4" s="73"/>
      <c r="AY4" s="73"/>
      <c r="AZ4" s="156"/>
      <c r="BA4" s="73"/>
      <c r="BB4" s="109"/>
      <c r="BD4" s="37">
        <f t="shared" si="5"/>
        <v>0</v>
      </c>
      <c r="BE4" s="81"/>
      <c r="BF4" s="76">
        <v>35</v>
      </c>
      <c r="BG4" s="77">
        <v>35</v>
      </c>
      <c r="BH4" s="76">
        <v>150</v>
      </c>
      <c r="BI4" s="82">
        <v>0</v>
      </c>
      <c r="BJ4" s="82"/>
    </row>
    <row r="5" spans="1:62" ht="12.75" customHeight="1" x14ac:dyDescent="0.2">
      <c r="A5" s="56">
        <f t="shared" si="6"/>
        <v>16</v>
      </c>
      <c r="B5" s="56">
        <f t="shared" si="7"/>
        <v>16</v>
      </c>
      <c r="C5" s="56">
        <f t="shared" si="8"/>
        <v>135</v>
      </c>
      <c r="D5" s="56">
        <f t="shared" si="9"/>
        <v>638</v>
      </c>
      <c r="E5" s="56">
        <f t="shared" si="10"/>
        <v>0</v>
      </c>
      <c r="G5" s="94"/>
      <c r="H5" s="95"/>
      <c r="I5" s="94"/>
      <c r="J5" s="95"/>
      <c r="K5" s="94"/>
      <c r="L5" s="94"/>
      <c r="M5" s="40">
        <v>638</v>
      </c>
      <c r="N5" s="70"/>
      <c r="O5" s="73"/>
      <c r="P5" s="73"/>
      <c r="Q5" s="73"/>
      <c r="R5" s="73"/>
      <c r="S5" s="73"/>
      <c r="T5" s="73"/>
      <c r="U5" s="73"/>
      <c r="V5" s="73"/>
      <c r="W5" s="156"/>
      <c r="X5" s="73"/>
      <c r="Y5" s="73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73"/>
      <c r="AX5" s="73"/>
      <c r="AY5" s="49"/>
      <c r="AZ5" s="156"/>
      <c r="BA5" s="49"/>
      <c r="BB5" s="65"/>
      <c r="BD5" s="37">
        <f t="shared" si="5"/>
        <v>0</v>
      </c>
      <c r="BE5" s="52"/>
      <c r="BF5" s="38">
        <v>16</v>
      </c>
      <c r="BG5" s="39">
        <v>16</v>
      </c>
      <c r="BH5" s="38">
        <v>135</v>
      </c>
      <c r="BI5" s="48">
        <v>638</v>
      </c>
      <c r="BJ5" s="48"/>
    </row>
    <row r="6" spans="1:62" x14ac:dyDescent="0.2">
      <c r="A6" s="56">
        <f t="shared" si="6"/>
        <v>18</v>
      </c>
      <c r="B6" s="56">
        <f t="shared" si="7"/>
        <v>18</v>
      </c>
      <c r="C6" s="56">
        <f t="shared" si="8"/>
        <v>135</v>
      </c>
      <c r="D6" s="56">
        <f t="shared" si="9"/>
        <v>451</v>
      </c>
      <c r="E6" s="56">
        <f t="shared" si="10"/>
        <v>0</v>
      </c>
      <c r="G6" s="94"/>
      <c r="H6" s="95"/>
      <c r="I6" s="94"/>
      <c r="J6" s="95"/>
      <c r="K6" s="94"/>
      <c r="L6" s="94"/>
      <c r="M6" s="40">
        <v>601</v>
      </c>
      <c r="N6" s="70"/>
      <c r="O6" s="73"/>
      <c r="P6" s="73"/>
      <c r="Q6" s="73"/>
      <c r="R6" s="73"/>
      <c r="S6" s="73"/>
      <c r="T6" s="73"/>
      <c r="U6" s="73"/>
      <c r="V6" s="73"/>
      <c r="W6" s="156"/>
      <c r="X6" s="73">
        <v>100</v>
      </c>
      <c r="Y6" s="73"/>
      <c r="Z6" s="156"/>
      <c r="AA6" s="156"/>
      <c r="AB6" s="156"/>
      <c r="AC6" s="156"/>
      <c r="AD6" s="156"/>
      <c r="AE6" s="156">
        <v>50</v>
      </c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73"/>
      <c r="AX6" s="73"/>
      <c r="AY6" s="49"/>
      <c r="AZ6" s="156"/>
      <c r="BA6" s="49"/>
      <c r="BB6" s="65"/>
      <c r="BD6" s="37">
        <f t="shared" si="5"/>
        <v>150</v>
      </c>
      <c r="BE6" s="52"/>
      <c r="BF6" s="38">
        <v>18</v>
      </c>
      <c r="BG6" s="39">
        <v>18</v>
      </c>
      <c r="BH6" s="38">
        <v>135</v>
      </c>
      <c r="BI6" s="48">
        <v>451</v>
      </c>
      <c r="BJ6" s="48"/>
    </row>
    <row r="7" spans="1:62" x14ac:dyDescent="0.2">
      <c r="A7" s="56">
        <f t="shared" si="6"/>
        <v>25</v>
      </c>
      <c r="B7" s="56">
        <f t="shared" si="7"/>
        <v>25</v>
      </c>
      <c r="C7" s="56">
        <f t="shared" si="8"/>
        <v>125</v>
      </c>
      <c r="D7" s="56">
        <f t="shared" si="9"/>
        <v>4649</v>
      </c>
      <c r="E7" s="56">
        <f t="shared" si="10"/>
        <v>0</v>
      </c>
      <c r="G7" s="94"/>
      <c r="H7" s="95"/>
      <c r="I7" s="94"/>
      <c r="J7" s="95">
        <v>2</v>
      </c>
      <c r="K7" s="94"/>
      <c r="L7" s="94"/>
      <c r="M7" s="40">
        <v>5179</v>
      </c>
      <c r="N7" s="70"/>
      <c r="O7" s="73">
        <v>50</v>
      </c>
      <c r="P7" s="73"/>
      <c r="Q7" s="73"/>
      <c r="R7" s="73"/>
      <c r="S7" s="73"/>
      <c r="T7" s="73"/>
      <c r="U7" s="73">
        <v>30</v>
      </c>
      <c r="V7" s="73">
        <v>40</v>
      </c>
      <c r="W7" s="156"/>
      <c r="X7" s="73"/>
      <c r="Y7" s="73"/>
      <c r="Z7" s="156"/>
      <c r="AA7" s="156"/>
      <c r="AB7" s="156"/>
      <c r="AC7" s="156">
        <v>10</v>
      </c>
      <c r="AD7" s="156"/>
      <c r="AE7" s="156"/>
      <c r="AF7" s="156"/>
      <c r="AG7" s="156">
        <v>350</v>
      </c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>
        <v>50</v>
      </c>
      <c r="AT7" s="156"/>
      <c r="AU7" s="156"/>
      <c r="AV7" s="156"/>
      <c r="AW7" s="73"/>
      <c r="AX7" s="73"/>
      <c r="AY7" s="49"/>
      <c r="AZ7" s="156"/>
      <c r="BA7" s="49"/>
      <c r="BB7" s="65"/>
      <c r="BD7" s="37">
        <f t="shared" si="5"/>
        <v>530</v>
      </c>
      <c r="BE7" s="52"/>
      <c r="BF7" s="38">
        <v>25</v>
      </c>
      <c r="BG7" s="39">
        <v>25</v>
      </c>
      <c r="BH7" s="38">
        <v>125</v>
      </c>
      <c r="BI7" s="48">
        <v>4649</v>
      </c>
      <c r="BJ7" s="48"/>
    </row>
    <row r="8" spans="1:62" x14ac:dyDescent="0.2">
      <c r="A8" s="56">
        <f t="shared" si="6"/>
        <v>25</v>
      </c>
      <c r="B8" s="56">
        <f t="shared" si="7"/>
        <v>25</v>
      </c>
      <c r="C8" s="56" t="str">
        <f t="shared" si="8"/>
        <v>Гофра</v>
      </c>
      <c r="D8" s="56">
        <f t="shared" si="9"/>
        <v>26</v>
      </c>
      <c r="E8" s="56">
        <f t="shared" si="10"/>
        <v>0</v>
      </c>
      <c r="G8" s="96"/>
      <c r="H8" s="97"/>
      <c r="I8" s="96"/>
      <c r="J8" s="97"/>
      <c r="K8" s="96"/>
      <c r="L8" s="96"/>
      <c r="M8" s="103">
        <v>65</v>
      </c>
      <c r="N8" s="70"/>
      <c r="O8" s="73"/>
      <c r="P8" s="73"/>
      <c r="Q8" s="73"/>
      <c r="R8" s="73"/>
      <c r="S8" s="73"/>
      <c r="T8" s="73"/>
      <c r="U8" s="73"/>
      <c r="V8" s="73"/>
      <c r="W8" s="156"/>
      <c r="X8" s="73"/>
      <c r="Y8" s="73">
        <v>39</v>
      </c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73"/>
      <c r="AX8" s="73"/>
      <c r="AY8" s="73"/>
      <c r="AZ8" s="156"/>
      <c r="BA8" s="73"/>
      <c r="BB8" s="65"/>
      <c r="BD8" s="37">
        <f t="shared" si="5"/>
        <v>39</v>
      </c>
      <c r="BE8" s="81"/>
      <c r="BF8" s="76">
        <v>25</v>
      </c>
      <c r="BG8" s="77">
        <v>25</v>
      </c>
      <c r="BH8" s="76" t="s">
        <v>142</v>
      </c>
      <c r="BI8" s="82">
        <v>26</v>
      </c>
      <c r="BJ8" s="82"/>
    </row>
    <row r="9" spans="1:62" x14ac:dyDescent="0.2">
      <c r="A9" s="56">
        <f t="shared" si="6"/>
        <v>32</v>
      </c>
      <c r="B9" s="56">
        <f t="shared" si="7"/>
        <v>32</v>
      </c>
      <c r="C9" s="56">
        <f t="shared" si="8"/>
        <v>135</v>
      </c>
      <c r="D9" s="56">
        <f t="shared" si="9"/>
        <v>154</v>
      </c>
      <c r="E9" s="56">
        <f t="shared" si="10"/>
        <v>0</v>
      </c>
      <c r="G9" s="94"/>
      <c r="H9" s="95"/>
      <c r="I9" s="94"/>
      <c r="J9" s="95"/>
      <c r="K9" s="94"/>
      <c r="L9" s="94"/>
      <c r="M9" s="40">
        <v>164</v>
      </c>
      <c r="N9" s="70"/>
      <c r="O9" s="73"/>
      <c r="P9" s="73"/>
      <c r="Q9" s="73"/>
      <c r="R9" s="73">
        <v>10</v>
      </c>
      <c r="S9" s="73"/>
      <c r="T9" s="73"/>
      <c r="U9" s="73"/>
      <c r="V9" s="73"/>
      <c r="W9" s="156"/>
      <c r="X9" s="73"/>
      <c r="Y9" s="73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73"/>
      <c r="AX9" s="73"/>
      <c r="AY9" s="49"/>
      <c r="AZ9" s="156"/>
      <c r="BA9" s="49"/>
      <c r="BB9" s="65"/>
      <c r="BD9" s="37">
        <f t="shared" si="5"/>
        <v>10</v>
      </c>
      <c r="BE9" s="52"/>
      <c r="BF9" s="38">
        <v>32</v>
      </c>
      <c r="BG9" s="38">
        <v>32</v>
      </c>
      <c r="BH9" s="38">
        <v>135</v>
      </c>
      <c r="BI9" s="48">
        <v>154</v>
      </c>
      <c r="BJ9" s="48"/>
    </row>
    <row r="10" spans="1:62" x14ac:dyDescent="0.2">
      <c r="A10" s="56">
        <f t="shared" si="6"/>
        <v>35</v>
      </c>
      <c r="B10" s="56">
        <f t="shared" si="7"/>
        <v>35</v>
      </c>
      <c r="C10" s="56">
        <f t="shared" si="8"/>
        <v>135</v>
      </c>
      <c r="D10" s="56">
        <f t="shared" si="9"/>
        <v>763</v>
      </c>
      <c r="E10" s="56">
        <f t="shared" si="10"/>
        <v>0</v>
      </c>
      <c r="G10" s="94"/>
      <c r="H10" s="95"/>
      <c r="I10" s="94"/>
      <c r="J10" s="95"/>
      <c r="K10" s="94"/>
      <c r="L10" s="94"/>
      <c r="M10" s="40">
        <v>783</v>
      </c>
      <c r="N10" s="70"/>
      <c r="O10" s="73"/>
      <c r="P10" s="73"/>
      <c r="Q10" s="73"/>
      <c r="R10" s="73">
        <v>10</v>
      </c>
      <c r="S10" s="73"/>
      <c r="T10" s="73"/>
      <c r="U10" s="73"/>
      <c r="V10" s="73"/>
      <c r="W10" s="156"/>
      <c r="X10" s="73"/>
      <c r="Y10" s="73"/>
      <c r="Z10" s="156"/>
      <c r="AA10" s="156"/>
      <c r="AB10" s="156"/>
      <c r="AC10" s="156">
        <v>10</v>
      </c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73"/>
      <c r="AX10" s="73"/>
      <c r="AY10" s="49"/>
      <c r="AZ10" s="156"/>
      <c r="BA10" s="49"/>
      <c r="BB10" s="65"/>
      <c r="BD10" s="37">
        <f t="shared" si="5"/>
        <v>20</v>
      </c>
      <c r="BE10" s="52"/>
      <c r="BF10" s="38">
        <v>35</v>
      </c>
      <c r="BG10" s="38">
        <v>35</v>
      </c>
      <c r="BH10" s="38">
        <v>135</v>
      </c>
      <c r="BI10" s="48">
        <v>763</v>
      </c>
      <c r="BJ10" s="48"/>
    </row>
    <row r="11" spans="1:62" x14ac:dyDescent="0.2">
      <c r="A11" s="56">
        <f t="shared" si="6"/>
        <v>38</v>
      </c>
      <c r="B11" s="56">
        <f t="shared" si="7"/>
        <v>38</v>
      </c>
      <c r="C11" s="56">
        <f t="shared" si="8"/>
        <v>135</v>
      </c>
      <c r="D11" s="56">
        <f t="shared" si="9"/>
        <v>330</v>
      </c>
      <c r="E11" s="56">
        <f t="shared" si="10"/>
        <v>0</v>
      </c>
      <c r="G11" s="94"/>
      <c r="H11" s="95">
        <v>4</v>
      </c>
      <c r="I11" s="94"/>
      <c r="J11" s="95"/>
      <c r="K11" s="94"/>
      <c r="L11" s="94"/>
      <c r="M11" s="40">
        <v>540</v>
      </c>
      <c r="N11" s="70"/>
      <c r="O11" s="73"/>
      <c r="P11" s="73"/>
      <c r="Q11" s="73"/>
      <c r="R11" s="73"/>
      <c r="S11" s="73"/>
      <c r="T11" s="73"/>
      <c r="U11" s="73"/>
      <c r="V11" s="73"/>
      <c r="W11" s="156"/>
      <c r="X11" s="73"/>
      <c r="Y11" s="73"/>
      <c r="Z11" s="156"/>
      <c r="AA11" s="156"/>
      <c r="AB11" s="156"/>
      <c r="AC11" s="156">
        <v>10</v>
      </c>
      <c r="AD11" s="156"/>
      <c r="AE11" s="156">
        <v>100</v>
      </c>
      <c r="AF11" s="156"/>
      <c r="AG11" s="156">
        <v>100</v>
      </c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73"/>
      <c r="AX11" s="73"/>
      <c r="AY11" s="49"/>
      <c r="AZ11" s="156"/>
      <c r="BA11" s="49"/>
      <c r="BB11" s="104"/>
      <c r="BD11" s="37">
        <f t="shared" si="5"/>
        <v>210</v>
      </c>
      <c r="BE11" s="52"/>
      <c r="BF11" s="38">
        <v>38</v>
      </c>
      <c r="BG11" s="38">
        <v>38</v>
      </c>
      <c r="BH11" s="38">
        <v>135</v>
      </c>
      <c r="BI11" s="48">
        <v>330</v>
      </c>
      <c r="BJ11" s="48"/>
    </row>
    <row r="12" spans="1:62" x14ac:dyDescent="0.2">
      <c r="A12" s="56">
        <f t="shared" si="6"/>
        <v>40</v>
      </c>
      <c r="B12" s="56">
        <f t="shared" si="7"/>
        <v>40</v>
      </c>
      <c r="C12" s="56">
        <f t="shared" si="8"/>
        <v>135</v>
      </c>
      <c r="D12" s="56">
        <f t="shared" si="9"/>
        <v>1961</v>
      </c>
      <c r="E12" s="56">
        <f t="shared" si="10"/>
        <v>0</v>
      </c>
      <c r="G12" s="94"/>
      <c r="H12" s="95"/>
      <c r="I12" s="94"/>
      <c r="J12" s="95"/>
      <c r="K12" s="94"/>
      <c r="L12" s="94"/>
      <c r="M12" s="40">
        <v>2021</v>
      </c>
      <c r="N12" s="70"/>
      <c r="O12" s="73">
        <v>30</v>
      </c>
      <c r="P12" s="73"/>
      <c r="Q12" s="73"/>
      <c r="R12" s="73"/>
      <c r="S12" s="73"/>
      <c r="T12" s="73"/>
      <c r="U12" s="73">
        <v>30</v>
      </c>
      <c r="V12" s="73"/>
      <c r="W12" s="156"/>
      <c r="X12" s="73"/>
      <c r="Y12" s="73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73"/>
      <c r="AX12" s="73"/>
      <c r="AY12" s="49"/>
      <c r="AZ12" s="156"/>
      <c r="BA12" s="49"/>
      <c r="BB12" s="65"/>
      <c r="BD12" s="37">
        <f t="shared" si="5"/>
        <v>60</v>
      </c>
      <c r="BE12" s="52"/>
      <c r="BF12" s="38">
        <v>40</v>
      </c>
      <c r="BG12" s="38">
        <v>40</v>
      </c>
      <c r="BH12" s="38">
        <v>135</v>
      </c>
      <c r="BI12" s="48">
        <v>1961</v>
      </c>
      <c r="BJ12" s="48"/>
    </row>
    <row r="13" spans="1:62" x14ac:dyDescent="0.2">
      <c r="A13" s="56">
        <f t="shared" si="6"/>
        <v>45</v>
      </c>
      <c r="B13" s="56">
        <f t="shared" si="7"/>
        <v>45</v>
      </c>
      <c r="C13" s="56">
        <f t="shared" si="8"/>
        <v>135</v>
      </c>
      <c r="D13" s="56">
        <f t="shared" si="9"/>
        <v>1803</v>
      </c>
      <c r="E13" s="56">
        <f t="shared" si="10"/>
        <v>0</v>
      </c>
      <c r="G13" s="94"/>
      <c r="H13" s="95"/>
      <c r="I13" s="94"/>
      <c r="J13" s="95"/>
      <c r="K13" s="94"/>
      <c r="L13" s="94"/>
      <c r="M13" s="40">
        <v>1953</v>
      </c>
      <c r="N13" s="70"/>
      <c r="O13" s="73"/>
      <c r="P13" s="73"/>
      <c r="Q13" s="73"/>
      <c r="R13" s="73"/>
      <c r="S13" s="73"/>
      <c r="T13" s="73"/>
      <c r="U13" s="73"/>
      <c r="V13" s="73"/>
      <c r="W13" s="156"/>
      <c r="X13" s="73"/>
      <c r="Y13" s="73"/>
      <c r="Z13" s="156"/>
      <c r="AA13" s="156"/>
      <c r="AB13" s="156"/>
      <c r="AC13" s="156"/>
      <c r="AD13" s="156"/>
      <c r="AE13" s="156">
        <v>50</v>
      </c>
      <c r="AF13" s="156"/>
      <c r="AG13" s="156">
        <v>100</v>
      </c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73"/>
      <c r="AX13" s="73"/>
      <c r="AY13" s="49"/>
      <c r="AZ13" s="156"/>
      <c r="BA13" s="49"/>
      <c r="BB13" s="65"/>
      <c r="BD13" s="37">
        <f t="shared" si="5"/>
        <v>150</v>
      </c>
      <c r="BE13" s="52"/>
      <c r="BF13" s="38">
        <v>45</v>
      </c>
      <c r="BG13" s="38">
        <v>45</v>
      </c>
      <c r="BH13" s="38">
        <v>135</v>
      </c>
      <c r="BI13" s="48">
        <v>1803</v>
      </c>
      <c r="BJ13" s="48"/>
    </row>
    <row r="14" spans="1:62" x14ac:dyDescent="0.2">
      <c r="A14" s="56">
        <f t="shared" si="6"/>
        <v>46</v>
      </c>
      <c r="B14" s="56">
        <f t="shared" si="7"/>
        <v>46</v>
      </c>
      <c r="C14" s="56">
        <f t="shared" si="8"/>
        <v>135</v>
      </c>
      <c r="D14" s="56">
        <f t="shared" si="9"/>
        <v>0</v>
      </c>
      <c r="E14" s="56">
        <f t="shared" si="10"/>
        <v>0</v>
      </c>
      <c r="G14" s="94"/>
      <c r="H14" s="95"/>
      <c r="I14" s="94"/>
      <c r="J14" s="95"/>
      <c r="K14" s="94"/>
      <c r="L14" s="94"/>
      <c r="M14" s="40">
        <v>0</v>
      </c>
      <c r="N14" s="70"/>
      <c r="O14" s="73"/>
      <c r="P14" s="73"/>
      <c r="Q14" s="73"/>
      <c r="R14" s="73"/>
      <c r="S14" s="73"/>
      <c r="T14" s="73"/>
      <c r="U14" s="73"/>
      <c r="V14" s="73"/>
      <c r="W14" s="156"/>
      <c r="X14" s="73"/>
      <c r="Y14" s="73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73"/>
      <c r="AX14" s="73"/>
      <c r="AY14" s="49"/>
      <c r="AZ14" s="156"/>
      <c r="BA14" s="49"/>
      <c r="BB14" s="65"/>
      <c r="BD14" s="37">
        <f t="shared" si="5"/>
        <v>0</v>
      </c>
      <c r="BE14" s="52"/>
      <c r="BF14" s="38">
        <v>46</v>
      </c>
      <c r="BG14" s="38">
        <v>46</v>
      </c>
      <c r="BH14" s="38">
        <v>135</v>
      </c>
      <c r="BI14" s="48">
        <v>0</v>
      </c>
      <c r="BJ14" s="48"/>
    </row>
    <row r="15" spans="1:62" x14ac:dyDescent="0.2">
      <c r="A15" s="56">
        <f t="shared" si="6"/>
        <v>50</v>
      </c>
      <c r="B15" s="56">
        <f t="shared" si="7"/>
        <v>50</v>
      </c>
      <c r="C15" s="56">
        <f t="shared" si="8"/>
        <v>125</v>
      </c>
      <c r="D15" s="56">
        <f t="shared" si="9"/>
        <v>1</v>
      </c>
      <c r="E15" s="56">
        <f t="shared" si="10"/>
        <v>0</v>
      </c>
      <c r="G15" s="94"/>
      <c r="H15" s="95"/>
      <c r="I15" s="94"/>
      <c r="J15" s="95"/>
      <c r="K15" s="94"/>
      <c r="L15" s="94"/>
      <c r="M15" s="40">
        <v>1</v>
      </c>
      <c r="N15" s="70"/>
      <c r="O15" s="73"/>
      <c r="P15" s="73"/>
      <c r="Q15" s="73"/>
      <c r="R15" s="73"/>
      <c r="S15" s="73"/>
      <c r="T15" s="73"/>
      <c r="U15" s="73"/>
      <c r="V15" s="73"/>
      <c r="W15" s="156"/>
      <c r="X15" s="73"/>
      <c r="Y15" s="73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73"/>
      <c r="AX15" s="73"/>
      <c r="AY15" s="49"/>
      <c r="AZ15" s="156"/>
      <c r="BA15" s="49"/>
      <c r="BB15" s="65"/>
      <c r="BD15" s="37">
        <f t="shared" si="5"/>
        <v>0</v>
      </c>
      <c r="BE15" s="52"/>
      <c r="BF15" s="38">
        <v>50</v>
      </c>
      <c r="BG15" s="38">
        <v>50</v>
      </c>
      <c r="BH15" s="38">
        <v>125</v>
      </c>
      <c r="BI15" s="48">
        <v>1</v>
      </c>
      <c r="BJ15" s="48"/>
    </row>
    <row r="16" spans="1:62" ht="12" customHeight="1" x14ac:dyDescent="0.2">
      <c r="A16" s="56">
        <f t="shared" si="6"/>
        <v>50</v>
      </c>
      <c r="B16" s="56">
        <f t="shared" si="7"/>
        <v>50</v>
      </c>
      <c r="C16" s="56">
        <f t="shared" si="8"/>
        <v>135</v>
      </c>
      <c r="D16" s="56">
        <f t="shared" si="9"/>
        <v>0</v>
      </c>
      <c r="E16" s="56">
        <f t="shared" si="10"/>
        <v>0</v>
      </c>
      <c r="G16" s="94"/>
      <c r="H16" s="95">
        <v>10</v>
      </c>
      <c r="I16" s="94"/>
      <c r="J16" s="95">
        <v>2</v>
      </c>
      <c r="K16" s="94"/>
      <c r="L16" s="94"/>
      <c r="M16" s="40">
        <v>0</v>
      </c>
      <c r="N16" s="70"/>
      <c r="O16" s="73"/>
      <c r="P16" s="73"/>
      <c r="Q16" s="73"/>
      <c r="R16" s="73"/>
      <c r="S16" s="73"/>
      <c r="T16" s="73"/>
      <c r="U16" s="73"/>
      <c r="V16" s="73"/>
      <c r="W16" s="156"/>
      <c r="X16" s="73"/>
      <c r="Y16" s="73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73"/>
      <c r="AX16" s="73"/>
      <c r="AY16" s="49"/>
      <c r="AZ16" s="156"/>
      <c r="BA16" s="49"/>
      <c r="BB16" s="65"/>
      <c r="BD16" s="37">
        <f t="shared" si="5"/>
        <v>0</v>
      </c>
      <c r="BE16" s="52"/>
      <c r="BF16" s="38">
        <v>50</v>
      </c>
      <c r="BG16" s="38">
        <v>50</v>
      </c>
      <c r="BH16" s="38">
        <v>135</v>
      </c>
      <c r="BI16" s="48">
        <v>0</v>
      </c>
      <c r="BJ16" s="48"/>
    </row>
    <row r="17" spans="1:62" x14ac:dyDescent="0.2">
      <c r="A17" s="56">
        <f t="shared" si="6"/>
        <v>50</v>
      </c>
      <c r="B17" s="56">
        <f t="shared" si="7"/>
        <v>55</v>
      </c>
      <c r="C17" s="56">
        <f t="shared" si="8"/>
        <v>135</v>
      </c>
      <c r="D17" s="56">
        <f t="shared" si="9"/>
        <v>385</v>
      </c>
      <c r="E17" s="56">
        <f t="shared" si="10"/>
        <v>0</v>
      </c>
      <c r="G17" s="94"/>
      <c r="H17" s="95"/>
      <c r="I17" s="94"/>
      <c r="J17" s="95"/>
      <c r="K17" s="94"/>
      <c r="L17" s="94"/>
      <c r="M17" s="40">
        <v>385</v>
      </c>
      <c r="N17" s="70"/>
      <c r="O17" s="73"/>
      <c r="P17" s="73"/>
      <c r="Q17" s="73"/>
      <c r="R17" s="73"/>
      <c r="S17" s="73"/>
      <c r="T17" s="73"/>
      <c r="U17" s="73"/>
      <c r="V17" s="73"/>
      <c r="W17" s="156"/>
      <c r="X17" s="73"/>
      <c r="Y17" s="73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73"/>
      <c r="AX17" s="73"/>
      <c r="AY17" s="49"/>
      <c r="AZ17" s="156"/>
      <c r="BA17" s="49"/>
      <c r="BB17" s="65"/>
      <c r="BD17" s="37">
        <f t="shared" si="5"/>
        <v>0</v>
      </c>
      <c r="BE17" s="52"/>
      <c r="BF17" s="38">
        <v>50</v>
      </c>
      <c r="BG17" s="38">
        <v>55</v>
      </c>
      <c r="BH17" s="38">
        <v>135</v>
      </c>
      <c r="BI17" s="48">
        <v>385</v>
      </c>
      <c r="BJ17" s="48"/>
    </row>
    <row r="18" spans="1:62" x14ac:dyDescent="0.2">
      <c r="A18" s="56">
        <f t="shared" si="6"/>
        <v>50</v>
      </c>
      <c r="B18" s="56">
        <f t="shared" si="7"/>
        <v>60</v>
      </c>
      <c r="C18" s="56">
        <f t="shared" si="8"/>
        <v>135</v>
      </c>
      <c r="D18" s="56">
        <f t="shared" si="9"/>
        <v>157</v>
      </c>
      <c r="E18" s="56">
        <f t="shared" si="10"/>
        <v>0</v>
      </c>
      <c r="G18" s="94"/>
      <c r="H18" s="95"/>
      <c r="I18" s="94"/>
      <c r="J18" s="95"/>
      <c r="K18" s="94"/>
      <c r="L18" s="94"/>
      <c r="M18" s="40">
        <v>157</v>
      </c>
      <c r="N18" s="70"/>
      <c r="O18" s="73"/>
      <c r="P18" s="73"/>
      <c r="Q18" s="73"/>
      <c r="R18" s="73"/>
      <c r="S18" s="73"/>
      <c r="T18" s="73"/>
      <c r="U18" s="73"/>
      <c r="V18" s="73"/>
      <c r="W18" s="156"/>
      <c r="X18" s="73"/>
      <c r="Y18" s="73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73"/>
      <c r="AX18" s="73"/>
      <c r="AY18" s="49"/>
      <c r="AZ18" s="156"/>
      <c r="BA18" s="49"/>
      <c r="BB18" s="65"/>
      <c r="BD18" s="37">
        <f t="shared" si="5"/>
        <v>0</v>
      </c>
      <c r="BE18" s="52"/>
      <c r="BF18" s="38">
        <v>50</v>
      </c>
      <c r="BG18" s="38">
        <v>60</v>
      </c>
      <c r="BH18" s="38">
        <v>135</v>
      </c>
      <c r="BI18" s="48">
        <v>157</v>
      </c>
      <c r="BJ18" s="48"/>
    </row>
    <row r="19" spans="1:62" ht="12" customHeight="1" x14ac:dyDescent="0.2">
      <c r="A19" s="56">
        <f t="shared" si="6"/>
        <v>55</v>
      </c>
      <c r="B19" s="56">
        <f t="shared" si="7"/>
        <v>55</v>
      </c>
      <c r="C19" s="56">
        <f t="shared" si="8"/>
        <v>135</v>
      </c>
      <c r="D19" s="56">
        <f t="shared" si="9"/>
        <v>144</v>
      </c>
      <c r="E19" s="56">
        <f t="shared" si="10"/>
        <v>0</v>
      </c>
      <c r="G19" s="94"/>
      <c r="H19" s="95"/>
      <c r="I19" s="94"/>
      <c r="J19" s="95"/>
      <c r="K19" s="94"/>
      <c r="L19" s="94"/>
      <c r="M19" s="40">
        <v>144</v>
      </c>
      <c r="N19" s="70"/>
      <c r="O19" s="73"/>
      <c r="P19" s="73"/>
      <c r="Q19" s="73"/>
      <c r="R19" s="73"/>
      <c r="S19" s="73"/>
      <c r="T19" s="73"/>
      <c r="U19" s="73"/>
      <c r="V19" s="73"/>
      <c r="W19" s="156"/>
      <c r="X19" s="73"/>
      <c r="Y19" s="73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73"/>
      <c r="AX19" s="73"/>
      <c r="AY19" s="49"/>
      <c r="AZ19" s="156"/>
      <c r="BA19" s="49"/>
      <c r="BB19" s="65"/>
      <c r="BD19" s="37">
        <f t="shared" si="5"/>
        <v>0</v>
      </c>
      <c r="BE19" s="52"/>
      <c r="BF19" s="38">
        <v>55</v>
      </c>
      <c r="BG19" s="38">
        <v>55</v>
      </c>
      <c r="BH19" s="38">
        <v>135</v>
      </c>
      <c r="BI19" s="48">
        <v>144</v>
      </c>
      <c r="BJ19" s="48"/>
    </row>
    <row r="20" spans="1:62" x14ac:dyDescent="0.2">
      <c r="A20" s="56">
        <f t="shared" si="6"/>
        <v>58</v>
      </c>
      <c r="B20" s="56">
        <f t="shared" si="7"/>
        <v>70</v>
      </c>
      <c r="C20" s="56">
        <f t="shared" si="8"/>
        <v>135</v>
      </c>
      <c r="D20" s="56">
        <f t="shared" si="9"/>
        <v>685</v>
      </c>
      <c r="E20" s="56">
        <f t="shared" si="10"/>
        <v>0</v>
      </c>
      <c r="G20" s="94"/>
      <c r="H20" s="95"/>
      <c r="I20" s="94"/>
      <c r="J20" s="95"/>
      <c r="K20" s="94"/>
      <c r="L20" s="94"/>
      <c r="M20" s="40">
        <v>685</v>
      </c>
      <c r="N20" s="70"/>
      <c r="O20" s="73"/>
      <c r="P20" s="73"/>
      <c r="Q20" s="73"/>
      <c r="R20" s="73"/>
      <c r="S20" s="73"/>
      <c r="T20" s="73"/>
      <c r="U20" s="73"/>
      <c r="V20" s="73"/>
      <c r="W20" s="156"/>
      <c r="X20" s="73"/>
      <c r="Y20" s="73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73"/>
      <c r="AX20" s="73"/>
      <c r="AY20" s="49"/>
      <c r="AZ20" s="156"/>
      <c r="BA20" s="49"/>
      <c r="BB20" s="65"/>
      <c r="BD20" s="37">
        <f t="shared" si="5"/>
        <v>0</v>
      </c>
      <c r="BE20" s="52"/>
      <c r="BF20" s="38">
        <v>58</v>
      </c>
      <c r="BG20" s="38">
        <v>70</v>
      </c>
      <c r="BH20" s="38">
        <v>135</v>
      </c>
      <c r="BI20" s="48">
        <v>685</v>
      </c>
      <c r="BJ20" s="48"/>
    </row>
    <row r="21" spans="1:62" ht="14.25" customHeight="1" x14ac:dyDescent="0.2">
      <c r="A21" s="56">
        <f t="shared" si="6"/>
        <v>58</v>
      </c>
      <c r="B21" s="56">
        <f t="shared" si="7"/>
        <v>58</v>
      </c>
      <c r="C21" s="56">
        <f t="shared" si="8"/>
        <v>135</v>
      </c>
      <c r="D21" s="56">
        <f t="shared" si="9"/>
        <v>1</v>
      </c>
      <c r="E21" s="56">
        <f t="shared" si="10"/>
        <v>0</v>
      </c>
      <c r="G21" s="94">
        <v>2</v>
      </c>
      <c r="H21" s="95">
        <v>10</v>
      </c>
      <c r="I21" s="94"/>
      <c r="J21" s="95"/>
      <c r="K21" s="94"/>
      <c r="L21" s="94"/>
      <c r="M21" s="40">
        <v>31</v>
      </c>
      <c r="N21" s="70"/>
      <c r="O21" s="73">
        <v>30</v>
      </c>
      <c r="P21" s="73"/>
      <c r="Q21" s="73"/>
      <c r="R21" s="73"/>
      <c r="S21" s="73"/>
      <c r="T21" s="73"/>
      <c r="U21" s="73"/>
      <c r="V21" s="73"/>
      <c r="W21" s="156"/>
      <c r="X21" s="73"/>
      <c r="Y21" s="73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73"/>
      <c r="AX21" s="73"/>
      <c r="AY21" s="49"/>
      <c r="AZ21" s="156"/>
      <c r="BA21" s="49"/>
      <c r="BB21" s="65"/>
      <c r="BD21" s="37">
        <f t="shared" si="5"/>
        <v>30</v>
      </c>
      <c r="BE21" s="52"/>
      <c r="BF21" s="38">
        <v>58</v>
      </c>
      <c r="BG21" s="38">
        <v>58</v>
      </c>
      <c r="BH21" s="38">
        <v>135</v>
      </c>
      <c r="BI21" s="48">
        <v>1</v>
      </c>
      <c r="BJ21" s="48"/>
    </row>
    <row r="22" spans="1:62" x14ac:dyDescent="0.2">
      <c r="A22" s="56">
        <f t="shared" si="6"/>
        <v>60</v>
      </c>
      <c r="B22" s="56">
        <f t="shared" si="7"/>
        <v>60</v>
      </c>
      <c r="C22" s="56">
        <f t="shared" si="8"/>
        <v>135</v>
      </c>
      <c r="D22" s="56">
        <f t="shared" si="9"/>
        <v>939</v>
      </c>
      <c r="E22" s="56">
        <f t="shared" si="10"/>
        <v>0</v>
      </c>
      <c r="G22" s="94"/>
      <c r="H22" s="95"/>
      <c r="I22" s="94"/>
      <c r="J22" s="95"/>
      <c r="K22" s="94"/>
      <c r="L22" s="94"/>
      <c r="M22" s="40">
        <v>959</v>
      </c>
      <c r="N22" s="70"/>
      <c r="O22" s="73"/>
      <c r="P22" s="73"/>
      <c r="Q22" s="73"/>
      <c r="R22" s="73"/>
      <c r="S22" s="73"/>
      <c r="T22" s="73"/>
      <c r="U22" s="73"/>
      <c r="V22" s="73"/>
      <c r="W22" s="156"/>
      <c r="X22" s="73"/>
      <c r="Y22" s="73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>
        <v>20</v>
      </c>
      <c r="AT22" s="156"/>
      <c r="AU22" s="156"/>
      <c r="AV22" s="156"/>
      <c r="AW22" s="73"/>
      <c r="AX22" s="73"/>
      <c r="AY22" s="49"/>
      <c r="AZ22" s="156"/>
      <c r="BA22" s="49"/>
      <c r="BB22" s="65"/>
      <c r="BD22" s="37">
        <f t="shared" si="5"/>
        <v>20</v>
      </c>
      <c r="BE22" s="52"/>
      <c r="BF22" s="38">
        <v>60</v>
      </c>
      <c r="BG22" s="38">
        <v>60</v>
      </c>
      <c r="BH22" s="38">
        <v>135</v>
      </c>
      <c r="BI22" s="48">
        <v>939</v>
      </c>
      <c r="BJ22" s="48"/>
    </row>
    <row r="23" spans="1:62" x14ac:dyDescent="0.2">
      <c r="A23" s="56">
        <f t="shared" si="6"/>
        <v>65</v>
      </c>
      <c r="B23" s="56">
        <f t="shared" si="7"/>
        <v>65</v>
      </c>
      <c r="C23" s="56">
        <f t="shared" si="8"/>
        <v>135</v>
      </c>
      <c r="D23" s="56">
        <f t="shared" si="9"/>
        <v>107</v>
      </c>
      <c r="E23" s="56">
        <f t="shared" si="10"/>
        <v>0</v>
      </c>
      <c r="G23" s="94"/>
      <c r="H23" s="95"/>
      <c r="I23" s="94"/>
      <c r="J23" s="95"/>
      <c r="K23" s="94"/>
      <c r="L23" s="94"/>
      <c r="M23" s="40">
        <v>117</v>
      </c>
      <c r="N23" s="70"/>
      <c r="O23" s="73"/>
      <c r="P23" s="73"/>
      <c r="Q23" s="73"/>
      <c r="R23" s="73"/>
      <c r="S23" s="73"/>
      <c r="T23" s="73"/>
      <c r="U23" s="73"/>
      <c r="V23" s="73"/>
      <c r="W23" s="156"/>
      <c r="X23" s="73"/>
      <c r="Y23" s="73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>
        <v>10</v>
      </c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73"/>
      <c r="AX23" s="73"/>
      <c r="AY23" s="49"/>
      <c r="AZ23" s="156"/>
      <c r="BA23" s="49"/>
      <c r="BB23" s="65"/>
      <c r="BD23" s="37">
        <f t="shared" si="5"/>
        <v>10</v>
      </c>
      <c r="BE23" s="52"/>
      <c r="BF23" s="38">
        <v>65</v>
      </c>
      <c r="BG23" s="38">
        <v>65</v>
      </c>
      <c r="BH23" s="38">
        <v>135</v>
      </c>
      <c r="BI23" s="48">
        <v>107</v>
      </c>
      <c r="BJ23" s="48"/>
    </row>
    <row r="24" spans="1:62" x14ac:dyDescent="0.2">
      <c r="A24" s="56">
        <f t="shared" si="6"/>
        <v>65</v>
      </c>
      <c r="B24" s="56">
        <f t="shared" si="7"/>
        <v>70</v>
      </c>
      <c r="C24" s="56">
        <f t="shared" si="8"/>
        <v>135</v>
      </c>
      <c r="D24" s="56">
        <f t="shared" si="9"/>
        <v>98</v>
      </c>
      <c r="E24" s="56">
        <f t="shared" si="10"/>
        <v>0</v>
      </c>
      <c r="G24" s="94"/>
      <c r="H24" s="95"/>
      <c r="I24" s="94"/>
      <c r="J24" s="95"/>
      <c r="K24" s="94"/>
      <c r="L24" s="94"/>
      <c r="M24" s="40">
        <v>98</v>
      </c>
      <c r="N24" s="70"/>
      <c r="O24" s="73"/>
      <c r="P24" s="73"/>
      <c r="Q24" s="73"/>
      <c r="R24" s="73"/>
      <c r="S24" s="73"/>
      <c r="T24" s="73"/>
      <c r="U24" s="73"/>
      <c r="V24" s="73"/>
      <c r="W24" s="156"/>
      <c r="X24" s="73"/>
      <c r="Y24" s="73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73"/>
      <c r="AX24" s="73"/>
      <c r="AY24" s="49"/>
      <c r="AZ24" s="156"/>
      <c r="BA24" s="49"/>
      <c r="BB24" s="65"/>
      <c r="BD24" s="37">
        <f t="shared" si="5"/>
        <v>0</v>
      </c>
      <c r="BE24" s="52"/>
      <c r="BF24" s="38">
        <v>65</v>
      </c>
      <c r="BG24" s="38">
        <v>70</v>
      </c>
      <c r="BH24" s="38">
        <v>135</v>
      </c>
      <c r="BI24" s="48">
        <v>98</v>
      </c>
      <c r="BJ24" s="48"/>
    </row>
    <row r="25" spans="1:62" ht="13.5" thickBot="1" x14ac:dyDescent="0.25">
      <c r="A25" s="56">
        <f t="shared" si="6"/>
        <v>70</v>
      </c>
      <c r="B25" s="56">
        <f t="shared" si="7"/>
        <v>70</v>
      </c>
      <c r="C25" s="56">
        <f t="shared" si="8"/>
        <v>135</v>
      </c>
      <c r="D25" s="56">
        <f t="shared" si="9"/>
        <v>209</v>
      </c>
      <c r="E25" s="56">
        <f t="shared" si="10"/>
        <v>0</v>
      </c>
      <c r="G25" s="94"/>
      <c r="H25" s="95"/>
      <c r="I25" s="94"/>
      <c r="J25" s="95"/>
      <c r="K25" s="94"/>
      <c r="L25" s="94"/>
      <c r="M25" s="40">
        <v>219</v>
      </c>
      <c r="N25" s="70"/>
      <c r="O25" s="73"/>
      <c r="P25" s="73"/>
      <c r="Q25" s="73"/>
      <c r="R25" s="73"/>
      <c r="S25" s="73"/>
      <c r="T25" s="73"/>
      <c r="U25" s="73">
        <v>10</v>
      </c>
      <c r="V25" s="73"/>
      <c r="W25" s="156"/>
      <c r="X25" s="73"/>
      <c r="Y25" s="73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73"/>
      <c r="AX25" s="73"/>
      <c r="AY25" s="49"/>
      <c r="AZ25" s="156"/>
      <c r="BA25" s="49"/>
      <c r="BB25" s="65"/>
      <c r="BD25" s="37">
        <f t="shared" si="5"/>
        <v>10</v>
      </c>
      <c r="BE25" s="113"/>
      <c r="BF25" s="126">
        <v>70</v>
      </c>
      <c r="BG25" s="126">
        <v>70</v>
      </c>
      <c r="BH25" s="126">
        <v>135</v>
      </c>
      <c r="BI25" s="48">
        <v>209</v>
      </c>
      <c r="BJ25" s="48"/>
    </row>
    <row r="26" spans="1:62" x14ac:dyDescent="0.2">
      <c r="A26" s="56">
        <f t="shared" si="6"/>
        <v>25</v>
      </c>
      <c r="B26" s="56">
        <f t="shared" si="7"/>
        <v>25</v>
      </c>
      <c r="C26" s="56" t="str">
        <f t="shared" si="8"/>
        <v>177/175</v>
      </c>
      <c r="D26" s="56">
        <f t="shared" si="9"/>
        <v>1556</v>
      </c>
      <c r="E26" s="56">
        <f t="shared" si="10"/>
        <v>0</v>
      </c>
      <c r="G26" s="94"/>
      <c r="H26" s="95"/>
      <c r="I26" s="94"/>
      <c r="J26" s="95"/>
      <c r="K26" s="94"/>
      <c r="L26" s="94"/>
      <c r="M26" s="40">
        <v>1556</v>
      </c>
      <c r="N26" s="70"/>
      <c r="O26" s="73"/>
      <c r="P26" s="73"/>
      <c r="Q26" s="73"/>
      <c r="R26" s="73"/>
      <c r="S26" s="73"/>
      <c r="T26" s="73"/>
      <c r="U26" s="73"/>
      <c r="V26" s="73"/>
      <c r="W26" s="156"/>
      <c r="X26" s="73"/>
      <c r="Y26" s="73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73"/>
      <c r="AX26" s="73"/>
      <c r="AY26" s="49"/>
      <c r="AZ26" s="156"/>
      <c r="BA26" s="49"/>
      <c r="BB26" s="65"/>
      <c r="BD26" s="80">
        <f t="shared" si="5"/>
        <v>0</v>
      </c>
      <c r="BE26" s="123" t="s">
        <v>51</v>
      </c>
      <c r="BF26" s="142">
        <v>25</v>
      </c>
      <c r="BG26" s="147">
        <v>25</v>
      </c>
      <c r="BH26" s="148" t="s">
        <v>0</v>
      </c>
      <c r="BI26" s="48">
        <v>1556</v>
      </c>
      <c r="BJ26" s="48"/>
    </row>
    <row r="27" spans="1:62" x14ac:dyDescent="0.2">
      <c r="A27" s="56">
        <f t="shared" si="6"/>
        <v>38</v>
      </c>
      <c r="B27" s="56">
        <f t="shared" si="7"/>
        <v>38</v>
      </c>
      <c r="C27" s="56" t="str">
        <f t="shared" si="8"/>
        <v>170/150</v>
      </c>
      <c r="D27" s="56">
        <f t="shared" si="9"/>
        <v>76</v>
      </c>
      <c r="E27" s="56">
        <f t="shared" si="10"/>
        <v>0</v>
      </c>
      <c r="G27" s="94"/>
      <c r="H27" s="95"/>
      <c r="I27" s="94"/>
      <c r="J27" s="95"/>
      <c r="K27" s="94"/>
      <c r="L27" s="94"/>
      <c r="M27" s="40">
        <v>136</v>
      </c>
      <c r="N27" s="70"/>
      <c r="O27" s="73">
        <v>20</v>
      </c>
      <c r="P27" s="73"/>
      <c r="Q27" s="73"/>
      <c r="R27" s="73"/>
      <c r="S27" s="73">
        <v>30</v>
      </c>
      <c r="T27" s="73"/>
      <c r="U27" s="73"/>
      <c r="V27" s="73"/>
      <c r="W27" s="156"/>
      <c r="X27" s="73"/>
      <c r="Y27" s="73"/>
      <c r="Z27" s="156"/>
      <c r="AA27" s="156"/>
      <c r="AB27" s="156"/>
      <c r="AC27" s="156">
        <v>10</v>
      </c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73"/>
      <c r="AX27" s="73"/>
      <c r="AY27" s="49"/>
      <c r="AZ27" s="156"/>
      <c r="BA27" s="49"/>
      <c r="BB27" s="104">
        <v>100</v>
      </c>
      <c r="BD27" s="80">
        <f t="shared" si="5"/>
        <v>60</v>
      </c>
      <c r="BE27" s="124" t="s">
        <v>51</v>
      </c>
      <c r="BF27" s="76">
        <v>38</v>
      </c>
      <c r="BG27" s="76">
        <v>38</v>
      </c>
      <c r="BH27" s="139" t="s">
        <v>3</v>
      </c>
      <c r="BI27" s="48">
        <v>76</v>
      </c>
      <c r="BJ27" s="48"/>
    </row>
    <row r="28" spans="1:62" x14ac:dyDescent="0.2">
      <c r="A28" s="56">
        <f t="shared" si="6"/>
        <v>50</v>
      </c>
      <c r="B28" s="56">
        <f t="shared" si="7"/>
        <v>50</v>
      </c>
      <c r="C28" s="56" t="str">
        <f t="shared" si="8"/>
        <v>230/280</v>
      </c>
      <c r="D28" s="56">
        <f t="shared" si="9"/>
        <v>276</v>
      </c>
      <c r="E28" s="56">
        <f t="shared" si="10"/>
        <v>0</v>
      </c>
      <c r="G28" s="94"/>
      <c r="H28" s="95"/>
      <c r="I28" s="94"/>
      <c r="J28" s="95"/>
      <c r="K28" s="94"/>
      <c r="L28" s="94"/>
      <c r="M28" s="40">
        <v>386</v>
      </c>
      <c r="N28" s="70"/>
      <c r="O28" s="73"/>
      <c r="P28" s="73"/>
      <c r="Q28" s="73">
        <v>40</v>
      </c>
      <c r="R28" s="73"/>
      <c r="S28" s="73">
        <v>30</v>
      </c>
      <c r="T28" s="73"/>
      <c r="U28" s="73">
        <v>30</v>
      </c>
      <c r="V28" s="73"/>
      <c r="W28" s="156"/>
      <c r="X28" s="73"/>
      <c r="Y28" s="73"/>
      <c r="Z28" s="156"/>
      <c r="AA28" s="156"/>
      <c r="AB28" s="156"/>
      <c r="AC28" s="156">
        <v>10</v>
      </c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73"/>
      <c r="AX28" s="73"/>
      <c r="AY28" s="49"/>
      <c r="AZ28" s="156"/>
      <c r="BA28" s="49"/>
      <c r="BB28" s="65"/>
      <c r="BD28" s="80">
        <f t="shared" si="5"/>
        <v>110</v>
      </c>
      <c r="BE28" s="124" t="s">
        <v>51</v>
      </c>
      <c r="BF28" s="76">
        <v>50</v>
      </c>
      <c r="BG28" s="76">
        <v>50</v>
      </c>
      <c r="BH28" s="139" t="s">
        <v>1</v>
      </c>
      <c r="BI28" s="48">
        <v>276</v>
      </c>
      <c r="BJ28" s="48"/>
    </row>
    <row r="29" spans="1:62" ht="13.5" thickBot="1" x14ac:dyDescent="0.25">
      <c r="A29" s="56">
        <f t="shared" si="6"/>
        <v>60</v>
      </c>
      <c r="B29" s="56">
        <f t="shared" si="7"/>
        <v>60</v>
      </c>
      <c r="C29" s="56" t="str">
        <f t="shared" si="8"/>
        <v>285/235</v>
      </c>
      <c r="D29" s="56">
        <f t="shared" si="9"/>
        <v>576</v>
      </c>
      <c r="E29" s="56">
        <f t="shared" si="10"/>
        <v>0</v>
      </c>
      <c r="G29" s="94"/>
      <c r="H29" s="95"/>
      <c r="I29" s="94"/>
      <c r="J29" s="95"/>
      <c r="K29" s="94"/>
      <c r="L29" s="94"/>
      <c r="M29" s="40">
        <v>626</v>
      </c>
      <c r="N29" s="70"/>
      <c r="O29" s="73"/>
      <c r="P29" s="73"/>
      <c r="Q29" s="73"/>
      <c r="R29" s="73"/>
      <c r="S29" s="73"/>
      <c r="T29" s="73"/>
      <c r="U29" s="73"/>
      <c r="V29" s="73"/>
      <c r="W29" s="156"/>
      <c r="X29" s="73"/>
      <c r="Y29" s="73"/>
      <c r="Z29" s="156"/>
      <c r="AA29" s="156"/>
      <c r="AB29" s="156"/>
      <c r="AC29" s="156">
        <v>10</v>
      </c>
      <c r="AD29" s="156">
        <v>40</v>
      </c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73"/>
      <c r="AX29" s="73"/>
      <c r="AY29" s="49"/>
      <c r="AZ29" s="156"/>
      <c r="BA29" s="49"/>
      <c r="BB29" s="65"/>
      <c r="BD29" s="80">
        <f t="shared" si="5"/>
        <v>50</v>
      </c>
      <c r="BE29" s="125" t="s">
        <v>51</v>
      </c>
      <c r="BF29" s="145">
        <v>60</v>
      </c>
      <c r="BG29" s="145">
        <v>60</v>
      </c>
      <c r="BH29" s="146" t="s">
        <v>2</v>
      </c>
      <c r="BI29" s="48">
        <v>576</v>
      </c>
      <c r="BJ29" s="48"/>
    </row>
    <row r="30" spans="1:62" x14ac:dyDescent="0.2">
      <c r="A30" s="56" t="str">
        <f t="shared" si="6"/>
        <v>529230-3408220</v>
      </c>
      <c r="B30" s="56">
        <f t="shared" si="7"/>
        <v>0</v>
      </c>
      <c r="C30" s="56" t="str">
        <f t="shared" si="8"/>
        <v>15x15x150 N</v>
      </c>
      <c r="D30" s="56">
        <f t="shared" si="9"/>
        <v>250</v>
      </c>
      <c r="E30" s="56">
        <f t="shared" si="10"/>
        <v>0</v>
      </c>
      <c r="G30" s="94">
        <v>5</v>
      </c>
      <c r="H30" s="95">
        <v>25</v>
      </c>
      <c r="I30" s="94"/>
      <c r="J30" s="95"/>
      <c r="K30" s="94"/>
      <c r="L30" s="94"/>
      <c r="M30" s="40">
        <v>250</v>
      </c>
      <c r="N30" s="70"/>
      <c r="O30" s="73"/>
      <c r="P30" s="73"/>
      <c r="Q30" s="73"/>
      <c r="R30" s="73"/>
      <c r="S30" s="73"/>
      <c r="T30" s="73"/>
      <c r="U30" s="73"/>
      <c r="V30" s="73"/>
      <c r="W30" s="156"/>
      <c r="X30" s="73"/>
      <c r="Y30" s="73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73"/>
      <c r="AX30" s="73"/>
      <c r="AY30" s="49"/>
      <c r="AZ30" s="156"/>
      <c r="BA30" s="49"/>
      <c r="BB30" s="65"/>
      <c r="BD30" s="80">
        <f t="shared" si="5"/>
        <v>0</v>
      </c>
      <c r="BE30" s="123" t="s">
        <v>50</v>
      </c>
      <c r="BF30" s="149" t="s">
        <v>127</v>
      </c>
      <c r="BG30" s="147"/>
      <c r="BH30" s="150" t="s">
        <v>124</v>
      </c>
      <c r="BI30" s="48">
        <v>250</v>
      </c>
      <c r="BJ30" s="48"/>
    </row>
    <row r="31" spans="1:62" x14ac:dyDescent="0.2">
      <c r="A31" s="56" t="str">
        <f t="shared" si="6"/>
        <v>529260-3408220</v>
      </c>
      <c r="B31" s="56">
        <f t="shared" si="7"/>
        <v>0</v>
      </c>
      <c r="C31" s="56" t="str">
        <f t="shared" si="8"/>
        <v>19x19x150 N</v>
      </c>
      <c r="D31" s="56">
        <f t="shared" si="9"/>
        <v>180</v>
      </c>
      <c r="E31" s="56">
        <f t="shared" si="10"/>
        <v>0</v>
      </c>
      <c r="G31" s="94"/>
      <c r="H31" s="95"/>
      <c r="I31" s="94"/>
      <c r="J31" s="95">
        <v>2</v>
      </c>
      <c r="K31" s="94"/>
      <c r="L31" s="94"/>
      <c r="M31" s="40">
        <v>180</v>
      </c>
      <c r="N31" s="70"/>
      <c r="O31" s="73"/>
      <c r="P31" s="73"/>
      <c r="Q31" s="73"/>
      <c r="R31" s="73"/>
      <c r="S31" s="73"/>
      <c r="T31" s="73"/>
      <c r="U31" s="73"/>
      <c r="V31" s="73"/>
      <c r="W31" s="156"/>
      <c r="X31" s="73"/>
      <c r="Y31" s="73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73"/>
      <c r="AX31" s="73"/>
      <c r="AY31" s="49"/>
      <c r="AZ31" s="156"/>
      <c r="BA31" s="49"/>
      <c r="BB31" s="65"/>
      <c r="BD31" s="80">
        <f t="shared" si="5"/>
        <v>0</v>
      </c>
      <c r="BE31" s="124" t="s">
        <v>50</v>
      </c>
      <c r="BF31" s="151" t="s">
        <v>129</v>
      </c>
      <c r="BG31" s="77"/>
      <c r="BH31" s="152" t="s">
        <v>125</v>
      </c>
      <c r="BI31" s="48">
        <v>180</v>
      </c>
      <c r="BJ31" s="48"/>
    </row>
    <row r="32" spans="1:62" ht="13.5" thickBot="1" x14ac:dyDescent="0.25">
      <c r="A32" s="56" t="str">
        <f t="shared" si="6"/>
        <v>529230-3408221</v>
      </c>
      <c r="B32" s="56">
        <f t="shared" si="7"/>
        <v>0</v>
      </c>
      <c r="C32" s="56" t="str">
        <f t="shared" si="8"/>
        <v>22x22x150 N</v>
      </c>
      <c r="D32" s="56">
        <f t="shared" si="9"/>
        <v>441</v>
      </c>
      <c r="E32" s="56">
        <f t="shared" si="10"/>
        <v>0</v>
      </c>
      <c r="G32" s="94">
        <v>3</v>
      </c>
      <c r="H32" s="95"/>
      <c r="I32" s="94"/>
      <c r="J32" s="95"/>
      <c r="K32" s="94"/>
      <c r="L32" s="94"/>
      <c r="M32" s="40">
        <v>441</v>
      </c>
      <c r="N32" s="70"/>
      <c r="O32" s="73"/>
      <c r="P32" s="73"/>
      <c r="Q32" s="73"/>
      <c r="R32" s="73"/>
      <c r="S32" s="73"/>
      <c r="T32" s="73"/>
      <c r="U32" s="73"/>
      <c r="V32" s="73"/>
      <c r="W32" s="156"/>
      <c r="X32" s="73"/>
      <c r="Y32" s="73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73"/>
      <c r="AX32" s="73"/>
      <c r="AY32" s="49"/>
      <c r="AZ32" s="156"/>
      <c r="BA32" s="49"/>
      <c r="BB32" s="65"/>
      <c r="BD32" s="80">
        <f t="shared" si="5"/>
        <v>0</v>
      </c>
      <c r="BE32" s="125" t="s">
        <v>50</v>
      </c>
      <c r="BF32" s="153" t="s">
        <v>128</v>
      </c>
      <c r="BG32" s="154"/>
      <c r="BH32" s="155" t="s">
        <v>126</v>
      </c>
      <c r="BI32" s="48">
        <v>441</v>
      </c>
      <c r="BJ32" s="48"/>
    </row>
    <row r="33" spans="1:62" x14ac:dyDescent="0.2">
      <c r="A33" s="56">
        <f t="shared" si="6"/>
        <v>5256</v>
      </c>
      <c r="B33" s="56">
        <f t="shared" si="7"/>
        <v>1303214</v>
      </c>
      <c r="C33" s="56">
        <f t="shared" si="8"/>
        <v>0</v>
      </c>
      <c r="D33" s="56">
        <f t="shared" si="9"/>
        <v>0</v>
      </c>
      <c r="E33" s="56">
        <f t="shared" si="10"/>
        <v>0</v>
      </c>
      <c r="G33" s="94"/>
      <c r="H33" s="95"/>
      <c r="I33" s="94"/>
      <c r="J33" s="95">
        <f>1+2</f>
        <v>3</v>
      </c>
      <c r="K33" s="94"/>
      <c r="L33" s="94"/>
      <c r="M33" s="40">
        <v>0</v>
      </c>
      <c r="N33" s="70"/>
      <c r="O33" s="73"/>
      <c r="P33" s="73"/>
      <c r="Q33" s="73"/>
      <c r="R33" s="73"/>
      <c r="S33" s="73"/>
      <c r="T33" s="73"/>
      <c r="U33" s="73"/>
      <c r="V33" s="73"/>
      <c r="W33" s="156"/>
      <c r="X33" s="73"/>
      <c r="Y33" s="73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73"/>
      <c r="AX33" s="73"/>
      <c r="AY33" s="49"/>
      <c r="AZ33" s="156"/>
      <c r="BA33" s="49"/>
      <c r="BB33" s="65"/>
      <c r="BD33" s="80">
        <f t="shared" si="5"/>
        <v>0</v>
      </c>
      <c r="BE33" s="123" t="s">
        <v>50</v>
      </c>
      <c r="BF33" s="142">
        <v>5256</v>
      </c>
      <c r="BG33" s="142">
        <v>1303214</v>
      </c>
      <c r="BH33" s="143"/>
      <c r="BI33" s="48">
        <v>0</v>
      </c>
      <c r="BJ33" s="48"/>
    </row>
    <row r="34" spans="1:62" x14ac:dyDescent="0.2">
      <c r="A34" s="56">
        <f t="shared" si="6"/>
        <v>5256</v>
      </c>
      <c r="B34" s="56">
        <f t="shared" si="7"/>
        <v>1303123</v>
      </c>
      <c r="C34" s="56">
        <f t="shared" si="8"/>
        <v>0</v>
      </c>
      <c r="D34" s="56">
        <f t="shared" si="9"/>
        <v>1543</v>
      </c>
      <c r="E34" s="56">
        <f t="shared" si="10"/>
        <v>0</v>
      </c>
      <c r="G34" s="94">
        <v>2</v>
      </c>
      <c r="H34" s="95"/>
      <c r="I34" s="94"/>
      <c r="J34" s="95"/>
      <c r="K34" s="94"/>
      <c r="L34" s="94"/>
      <c r="M34" s="40">
        <v>1563</v>
      </c>
      <c r="N34" s="70"/>
      <c r="O34" s="73"/>
      <c r="P34" s="73"/>
      <c r="Q34" s="73"/>
      <c r="R34" s="73"/>
      <c r="S34" s="73"/>
      <c r="T34" s="73"/>
      <c r="U34" s="73">
        <v>20</v>
      </c>
      <c r="V34" s="73"/>
      <c r="W34" s="156"/>
      <c r="X34" s="73"/>
      <c r="Y34" s="73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73"/>
      <c r="AX34" s="73"/>
      <c r="AY34" s="49"/>
      <c r="AZ34" s="156"/>
      <c r="BA34" s="49"/>
      <c r="BB34" s="65"/>
      <c r="BD34" s="80">
        <f t="shared" si="5"/>
        <v>20</v>
      </c>
      <c r="BE34" s="124" t="s">
        <v>50</v>
      </c>
      <c r="BF34" s="76">
        <v>5256</v>
      </c>
      <c r="BG34" s="76">
        <v>1303123</v>
      </c>
      <c r="BH34" s="144"/>
      <c r="BI34" s="61">
        <v>1543</v>
      </c>
      <c r="BJ34" s="61"/>
    </row>
    <row r="35" spans="1:62" x14ac:dyDescent="0.2">
      <c r="A35" s="56">
        <f t="shared" si="6"/>
        <v>525625</v>
      </c>
      <c r="B35" s="56" t="str">
        <f t="shared" si="7"/>
        <v>123-01</v>
      </c>
      <c r="C35" s="56">
        <f t="shared" si="8"/>
        <v>0</v>
      </c>
      <c r="D35" s="56">
        <f t="shared" si="9"/>
        <v>336</v>
      </c>
      <c r="E35" s="56">
        <f t="shared" si="10"/>
        <v>0</v>
      </c>
      <c r="G35" s="94"/>
      <c r="H35" s="95"/>
      <c r="I35" s="94"/>
      <c r="J35" s="95"/>
      <c r="K35" s="94"/>
      <c r="L35" s="94"/>
      <c r="M35" s="40">
        <v>390</v>
      </c>
      <c r="N35" s="70"/>
      <c r="O35" s="73"/>
      <c r="P35" s="73"/>
      <c r="Q35" s="73"/>
      <c r="R35" s="73">
        <v>4</v>
      </c>
      <c r="S35" s="73"/>
      <c r="T35" s="73"/>
      <c r="U35" s="73"/>
      <c r="V35" s="73"/>
      <c r="W35" s="156"/>
      <c r="X35" s="73"/>
      <c r="Y35" s="73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>
        <v>50</v>
      </c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73"/>
      <c r="AX35" s="73"/>
      <c r="AY35" s="49"/>
      <c r="AZ35" s="156"/>
      <c r="BA35" s="49"/>
      <c r="BB35" s="65"/>
      <c r="BD35" s="80">
        <f t="shared" ref="BD35:BD66" si="11">SUM(O35:BA35)</f>
        <v>54</v>
      </c>
      <c r="BE35" s="124" t="s">
        <v>50</v>
      </c>
      <c r="BF35" s="76">
        <v>525625</v>
      </c>
      <c r="BG35" s="76" t="s">
        <v>5</v>
      </c>
      <c r="BH35" s="144"/>
      <c r="BI35" s="61">
        <v>336</v>
      </c>
      <c r="BJ35" s="61"/>
    </row>
    <row r="36" spans="1:62" x14ac:dyDescent="0.2">
      <c r="A36" s="56">
        <f t="shared" si="6"/>
        <v>4202</v>
      </c>
      <c r="B36" s="56">
        <f t="shared" si="7"/>
        <v>8101385</v>
      </c>
      <c r="C36" s="56">
        <f t="shared" si="8"/>
        <v>0</v>
      </c>
      <c r="D36" s="56">
        <f t="shared" si="9"/>
        <v>1987</v>
      </c>
      <c r="E36" s="56">
        <f t="shared" si="10"/>
        <v>0</v>
      </c>
      <c r="G36" s="94"/>
      <c r="H36" s="95"/>
      <c r="I36" s="94"/>
      <c r="J36" s="95"/>
      <c r="K36" s="94"/>
      <c r="L36" s="94"/>
      <c r="M36" s="40">
        <v>1987</v>
      </c>
      <c r="N36" s="70"/>
      <c r="O36" s="73"/>
      <c r="P36" s="73"/>
      <c r="Q36" s="73"/>
      <c r="R36" s="73"/>
      <c r="S36" s="73"/>
      <c r="T36" s="73"/>
      <c r="U36" s="73"/>
      <c r="V36" s="73"/>
      <c r="W36" s="156"/>
      <c r="X36" s="73"/>
      <c r="Y36" s="73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73"/>
      <c r="AX36" s="73"/>
      <c r="AY36" s="49"/>
      <c r="AZ36" s="156"/>
      <c r="BA36" s="49"/>
      <c r="BB36" s="65"/>
      <c r="BD36" s="80">
        <f t="shared" si="11"/>
        <v>0</v>
      </c>
      <c r="BE36" s="124" t="s">
        <v>50</v>
      </c>
      <c r="BF36" s="76">
        <v>4202</v>
      </c>
      <c r="BG36" s="76">
        <v>8101385</v>
      </c>
      <c r="BH36" s="144"/>
      <c r="BI36" s="61">
        <v>1987</v>
      </c>
      <c r="BJ36" s="61"/>
    </row>
    <row r="37" spans="1:62" x14ac:dyDescent="0.2">
      <c r="A37" s="56" t="str">
        <f t="shared" si="6"/>
        <v>6213.20</v>
      </c>
      <c r="B37" s="56" t="str">
        <f t="shared" si="7"/>
        <v>8101385-10</v>
      </c>
      <c r="C37" s="56">
        <f t="shared" si="8"/>
        <v>0</v>
      </c>
      <c r="D37" s="56">
        <f t="shared" si="9"/>
        <v>208</v>
      </c>
      <c r="E37" s="56">
        <f t="shared" si="10"/>
        <v>0</v>
      </c>
      <c r="G37" s="94"/>
      <c r="H37" s="95"/>
      <c r="I37" s="94"/>
      <c r="J37" s="95"/>
      <c r="K37" s="94"/>
      <c r="L37" s="94"/>
      <c r="M37" s="40">
        <v>208</v>
      </c>
      <c r="N37" s="70"/>
      <c r="O37" s="73"/>
      <c r="P37" s="73"/>
      <c r="Q37" s="73"/>
      <c r="R37" s="73"/>
      <c r="S37" s="73"/>
      <c r="T37" s="73"/>
      <c r="U37" s="73"/>
      <c r="V37" s="73"/>
      <c r="W37" s="156"/>
      <c r="X37" s="73"/>
      <c r="Y37" s="73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73"/>
      <c r="AX37" s="73"/>
      <c r="AY37" s="49"/>
      <c r="AZ37" s="156"/>
      <c r="BA37" s="49"/>
      <c r="BB37" s="65"/>
      <c r="BD37" s="80">
        <f t="shared" si="11"/>
        <v>0</v>
      </c>
      <c r="BE37" s="124" t="s">
        <v>50</v>
      </c>
      <c r="BF37" s="79" t="s">
        <v>56</v>
      </c>
      <c r="BG37" s="76" t="s">
        <v>57</v>
      </c>
      <c r="BH37" s="139"/>
      <c r="BI37" s="61">
        <v>208</v>
      </c>
      <c r="BJ37" s="61"/>
    </row>
    <row r="38" spans="1:62" x14ac:dyDescent="0.2">
      <c r="A38" s="56">
        <f t="shared" si="6"/>
        <v>4202</v>
      </c>
      <c r="B38" s="56">
        <f t="shared" si="7"/>
        <v>8101387</v>
      </c>
      <c r="C38" s="56">
        <f t="shared" si="8"/>
        <v>0</v>
      </c>
      <c r="D38" s="56">
        <f t="shared" si="9"/>
        <v>3581</v>
      </c>
      <c r="E38" s="56">
        <f t="shared" si="10"/>
        <v>0</v>
      </c>
      <c r="G38" s="94"/>
      <c r="H38" s="95"/>
      <c r="I38" s="94"/>
      <c r="J38" s="95"/>
      <c r="K38" s="94"/>
      <c r="L38" s="94">
        <v>1</v>
      </c>
      <c r="M38" s="40">
        <v>3581</v>
      </c>
      <c r="N38" s="70"/>
      <c r="O38" s="73"/>
      <c r="P38" s="73"/>
      <c r="Q38" s="73"/>
      <c r="R38" s="73"/>
      <c r="S38" s="73"/>
      <c r="T38" s="73"/>
      <c r="U38" s="73"/>
      <c r="V38" s="73"/>
      <c r="W38" s="156"/>
      <c r="X38" s="73"/>
      <c r="Y38" s="73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73"/>
      <c r="AX38" s="73"/>
      <c r="AY38" s="49"/>
      <c r="AZ38" s="156"/>
      <c r="BA38" s="49"/>
      <c r="BB38" s="65"/>
      <c r="BD38" s="80">
        <f t="shared" si="11"/>
        <v>0</v>
      </c>
      <c r="BE38" s="124" t="s">
        <v>50</v>
      </c>
      <c r="BF38" s="76">
        <v>4202</v>
      </c>
      <c r="BG38" s="76">
        <v>8101387</v>
      </c>
      <c r="BH38" s="144"/>
      <c r="BI38" s="48">
        <v>3581</v>
      </c>
      <c r="BJ38" s="48"/>
    </row>
    <row r="39" spans="1:62" x14ac:dyDescent="0.2">
      <c r="A39" s="56">
        <f t="shared" si="6"/>
        <v>525625</v>
      </c>
      <c r="B39" s="56">
        <f t="shared" si="7"/>
        <v>8120028</v>
      </c>
      <c r="C39" s="56">
        <f t="shared" si="8"/>
        <v>0</v>
      </c>
      <c r="D39" s="56">
        <f t="shared" si="9"/>
        <v>3080</v>
      </c>
      <c r="E39" s="56">
        <f t="shared" si="10"/>
        <v>0</v>
      </c>
      <c r="G39" s="94"/>
      <c r="H39" s="95"/>
      <c r="I39" s="94"/>
      <c r="J39" s="95"/>
      <c r="K39" s="94"/>
      <c r="L39" s="94"/>
      <c r="M39" s="40">
        <v>3330</v>
      </c>
      <c r="N39" s="70"/>
      <c r="O39" s="73"/>
      <c r="P39" s="73"/>
      <c r="Q39" s="73"/>
      <c r="R39" s="73"/>
      <c r="S39" s="73"/>
      <c r="T39" s="73"/>
      <c r="U39" s="73"/>
      <c r="V39" s="73"/>
      <c r="W39" s="156"/>
      <c r="X39" s="73"/>
      <c r="Y39" s="73"/>
      <c r="Z39" s="156"/>
      <c r="AA39" s="156"/>
      <c r="AB39" s="156">
        <v>200</v>
      </c>
      <c r="AC39" s="156"/>
      <c r="AD39" s="156"/>
      <c r="AE39" s="156"/>
      <c r="AF39" s="156"/>
      <c r="AG39" s="156"/>
      <c r="AH39" s="156"/>
      <c r="AI39" s="156"/>
      <c r="AJ39" s="156"/>
      <c r="AK39" s="156">
        <v>50</v>
      </c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73"/>
      <c r="AX39" s="73"/>
      <c r="AY39" s="49"/>
      <c r="AZ39" s="156"/>
      <c r="BA39" s="49"/>
      <c r="BB39" s="65"/>
      <c r="BD39" s="80">
        <f t="shared" si="11"/>
        <v>250</v>
      </c>
      <c r="BE39" s="124" t="s">
        <v>50</v>
      </c>
      <c r="BF39" s="76">
        <v>525625</v>
      </c>
      <c r="BG39" s="76">
        <v>8120028</v>
      </c>
      <c r="BH39" s="139"/>
      <c r="BI39" s="48">
        <v>3080</v>
      </c>
      <c r="BJ39" s="48"/>
    </row>
    <row r="40" spans="1:62" x14ac:dyDescent="0.2">
      <c r="A40" s="56">
        <f t="shared" si="6"/>
        <v>525625</v>
      </c>
      <c r="B40" s="56">
        <f t="shared" si="7"/>
        <v>8120029</v>
      </c>
      <c r="C40" s="56">
        <f t="shared" si="8"/>
        <v>0</v>
      </c>
      <c r="D40" s="56">
        <f t="shared" si="9"/>
        <v>340</v>
      </c>
      <c r="E40" s="56">
        <f t="shared" si="10"/>
        <v>0</v>
      </c>
      <c r="G40" s="96"/>
      <c r="H40" s="97"/>
      <c r="I40" s="96"/>
      <c r="J40" s="97"/>
      <c r="K40" s="96"/>
      <c r="L40" s="96"/>
      <c r="M40" s="103">
        <v>340</v>
      </c>
      <c r="N40" s="70"/>
      <c r="O40" s="73"/>
      <c r="P40" s="73"/>
      <c r="Q40" s="73"/>
      <c r="R40" s="73"/>
      <c r="S40" s="73"/>
      <c r="T40" s="73"/>
      <c r="U40" s="73"/>
      <c r="V40" s="73"/>
      <c r="W40" s="156"/>
      <c r="X40" s="73"/>
      <c r="Y40" s="73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73"/>
      <c r="AX40" s="73"/>
      <c r="AY40" s="73"/>
      <c r="AZ40" s="156"/>
      <c r="BA40" s="73"/>
      <c r="BB40" s="65"/>
      <c r="BD40" s="80">
        <f t="shared" si="11"/>
        <v>0</v>
      </c>
      <c r="BE40" s="124" t="s">
        <v>50</v>
      </c>
      <c r="BF40" s="76">
        <v>525625</v>
      </c>
      <c r="BG40" s="76">
        <v>8120029</v>
      </c>
      <c r="BH40" s="139"/>
      <c r="BI40" s="82">
        <v>340</v>
      </c>
      <c r="BJ40" s="82"/>
    </row>
    <row r="41" spans="1:62" x14ac:dyDescent="0.2">
      <c r="A41" s="56" t="str">
        <f t="shared" si="6"/>
        <v>5292.2С</v>
      </c>
      <c r="B41" s="56">
        <f t="shared" si="7"/>
        <v>1303122</v>
      </c>
      <c r="C41" s="56">
        <f t="shared" si="8"/>
        <v>0</v>
      </c>
      <c r="D41" s="56">
        <f t="shared" si="9"/>
        <v>803</v>
      </c>
      <c r="E41" s="56">
        <f t="shared" si="10"/>
        <v>0</v>
      </c>
      <c r="G41" s="94"/>
      <c r="H41" s="95"/>
      <c r="I41" s="94"/>
      <c r="J41" s="95"/>
      <c r="K41" s="94"/>
      <c r="L41" s="94"/>
      <c r="M41" s="40">
        <v>803</v>
      </c>
      <c r="N41" s="70"/>
      <c r="O41" s="73"/>
      <c r="P41" s="73"/>
      <c r="Q41" s="73"/>
      <c r="R41" s="73"/>
      <c r="S41" s="73"/>
      <c r="T41" s="73"/>
      <c r="U41" s="73"/>
      <c r="V41" s="73"/>
      <c r="W41" s="156"/>
      <c r="X41" s="73"/>
      <c r="Y41" s="73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73"/>
      <c r="AX41" s="73"/>
      <c r="AY41" s="49"/>
      <c r="AZ41" s="156"/>
      <c r="BA41" s="49"/>
      <c r="BB41" s="65"/>
      <c r="BD41" s="80">
        <f t="shared" si="11"/>
        <v>0</v>
      </c>
      <c r="BE41" s="124" t="s">
        <v>50</v>
      </c>
      <c r="BF41" s="76" t="s">
        <v>45</v>
      </c>
      <c r="BG41" s="76">
        <v>1303122</v>
      </c>
      <c r="BH41" s="139"/>
      <c r="BI41" s="48">
        <v>803</v>
      </c>
      <c r="BJ41" s="48"/>
    </row>
    <row r="42" spans="1:62" x14ac:dyDescent="0.2">
      <c r="A42" s="56">
        <f t="shared" si="6"/>
        <v>5293</v>
      </c>
      <c r="B42" s="56">
        <f t="shared" si="7"/>
        <v>8120032</v>
      </c>
      <c r="C42" s="56">
        <f t="shared" si="8"/>
        <v>0</v>
      </c>
      <c r="D42" s="56">
        <f t="shared" si="9"/>
        <v>789</v>
      </c>
      <c r="E42" s="56">
        <f t="shared" si="10"/>
        <v>0</v>
      </c>
      <c r="G42" s="94"/>
      <c r="H42" s="95"/>
      <c r="I42" s="94"/>
      <c r="J42" s="95"/>
      <c r="K42" s="94"/>
      <c r="L42" s="94"/>
      <c r="M42" s="40">
        <v>789</v>
      </c>
      <c r="N42" s="70"/>
      <c r="O42" s="73"/>
      <c r="P42" s="73"/>
      <c r="Q42" s="73"/>
      <c r="R42" s="73"/>
      <c r="S42" s="73"/>
      <c r="T42" s="73"/>
      <c r="U42" s="73"/>
      <c r="V42" s="73"/>
      <c r="W42" s="156"/>
      <c r="X42" s="73"/>
      <c r="Y42" s="73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73"/>
      <c r="AX42" s="73"/>
      <c r="AY42" s="49"/>
      <c r="AZ42" s="156"/>
      <c r="BA42" s="49"/>
      <c r="BB42" s="65"/>
      <c r="BD42" s="80">
        <f t="shared" si="11"/>
        <v>0</v>
      </c>
      <c r="BE42" s="124" t="s">
        <v>50</v>
      </c>
      <c r="BF42" s="76">
        <v>5293</v>
      </c>
      <c r="BG42" s="76">
        <v>8120032</v>
      </c>
      <c r="BH42" s="139"/>
      <c r="BI42" s="48">
        <v>789</v>
      </c>
      <c r="BJ42" s="48"/>
    </row>
    <row r="43" spans="1:62" x14ac:dyDescent="0.2">
      <c r="A43" s="56">
        <f t="shared" si="6"/>
        <v>525646</v>
      </c>
      <c r="B43" s="56" t="str">
        <f t="shared" si="7"/>
        <v>123А</v>
      </c>
      <c r="C43" s="56">
        <f t="shared" si="8"/>
        <v>0</v>
      </c>
      <c r="D43" s="56">
        <f t="shared" si="9"/>
        <v>0</v>
      </c>
      <c r="E43" s="56">
        <f t="shared" si="10"/>
        <v>0</v>
      </c>
      <c r="G43" s="94"/>
      <c r="H43" s="95"/>
      <c r="I43" s="94"/>
      <c r="J43" s="95"/>
      <c r="K43" s="94"/>
      <c r="L43" s="94"/>
      <c r="M43" s="40">
        <v>0</v>
      </c>
      <c r="N43" s="70"/>
      <c r="O43" s="73"/>
      <c r="P43" s="73"/>
      <c r="Q43" s="73"/>
      <c r="R43" s="73"/>
      <c r="S43" s="73"/>
      <c r="T43" s="73"/>
      <c r="U43" s="73"/>
      <c r="V43" s="73"/>
      <c r="W43" s="156"/>
      <c r="X43" s="73"/>
      <c r="Y43" s="73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73"/>
      <c r="AX43" s="73"/>
      <c r="AY43" s="49"/>
      <c r="AZ43" s="156"/>
      <c r="BA43" s="49"/>
      <c r="BB43" s="65"/>
      <c r="BD43" s="80">
        <f t="shared" si="11"/>
        <v>0</v>
      </c>
      <c r="BE43" s="124" t="s">
        <v>50</v>
      </c>
      <c r="BF43" s="76">
        <v>525646</v>
      </c>
      <c r="BG43" s="76" t="s">
        <v>6</v>
      </c>
      <c r="BH43" s="139"/>
      <c r="BI43" s="48">
        <v>0</v>
      </c>
      <c r="BJ43" s="48"/>
    </row>
    <row r="44" spans="1:62" x14ac:dyDescent="0.2">
      <c r="A44" s="56" t="str">
        <f t="shared" si="6"/>
        <v>п5297</v>
      </c>
      <c r="B44" s="56">
        <f t="shared" si="7"/>
        <v>1303025</v>
      </c>
      <c r="C44" s="56">
        <f t="shared" si="8"/>
        <v>0</v>
      </c>
      <c r="D44" s="56">
        <f t="shared" si="9"/>
        <v>81</v>
      </c>
      <c r="E44" s="56">
        <f t="shared" si="10"/>
        <v>0</v>
      </c>
      <c r="G44" s="94"/>
      <c r="H44" s="95">
        <v>2</v>
      </c>
      <c r="I44" s="94"/>
      <c r="J44" s="95"/>
      <c r="K44" s="94"/>
      <c r="L44" s="94"/>
      <c r="M44" s="40">
        <v>81</v>
      </c>
      <c r="N44" s="70"/>
      <c r="O44" s="73"/>
      <c r="P44" s="73"/>
      <c r="Q44" s="73"/>
      <c r="R44" s="73"/>
      <c r="S44" s="73"/>
      <c r="T44" s="73"/>
      <c r="U44" s="73"/>
      <c r="V44" s="73"/>
      <c r="W44" s="156"/>
      <c r="X44" s="73"/>
      <c r="Y44" s="73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73"/>
      <c r="AX44" s="73"/>
      <c r="AY44" s="49"/>
      <c r="AZ44" s="156"/>
      <c r="BA44" s="49"/>
      <c r="BB44" s="65"/>
      <c r="BD44" s="80">
        <f t="shared" si="11"/>
        <v>0</v>
      </c>
      <c r="BE44" s="124" t="s">
        <v>50</v>
      </c>
      <c r="BF44" s="76" t="s">
        <v>4</v>
      </c>
      <c r="BG44" s="76">
        <v>1303025</v>
      </c>
      <c r="BH44" s="139"/>
      <c r="BI44" s="48">
        <v>81</v>
      </c>
      <c r="BJ44" s="48"/>
    </row>
    <row r="45" spans="1:62" x14ac:dyDescent="0.2">
      <c r="A45" s="56">
        <f t="shared" si="6"/>
        <v>5256</v>
      </c>
      <c r="B45" s="56" t="str">
        <f t="shared" si="7"/>
        <v>2919124-10</v>
      </c>
      <c r="C45" s="56">
        <f t="shared" si="8"/>
        <v>0</v>
      </c>
      <c r="D45" s="56">
        <f t="shared" si="9"/>
        <v>0</v>
      </c>
      <c r="E45" s="56">
        <f t="shared" si="10"/>
        <v>0</v>
      </c>
      <c r="G45" s="94"/>
      <c r="H45" s="95"/>
      <c r="I45" s="94"/>
      <c r="J45" s="95"/>
      <c r="K45" s="94"/>
      <c r="L45" s="94"/>
      <c r="M45" s="40">
        <v>0</v>
      </c>
      <c r="N45" s="70"/>
      <c r="O45" s="73"/>
      <c r="P45" s="73"/>
      <c r="Q45" s="73"/>
      <c r="R45" s="73"/>
      <c r="S45" s="73"/>
      <c r="T45" s="73"/>
      <c r="U45" s="73"/>
      <c r="V45" s="73"/>
      <c r="W45" s="156"/>
      <c r="X45" s="73"/>
      <c r="Y45" s="73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73"/>
      <c r="AX45" s="73"/>
      <c r="AY45" s="49"/>
      <c r="AZ45" s="156"/>
      <c r="BA45" s="49"/>
      <c r="BB45" s="65"/>
      <c r="BD45" s="80">
        <f t="shared" si="11"/>
        <v>0</v>
      </c>
      <c r="BE45" s="124" t="s">
        <v>50</v>
      </c>
      <c r="BF45" s="76">
        <v>5256</v>
      </c>
      <c r="BG45" s="76" t="s">
        <v>46</v>
      </c>
      <c r="BH45" s="139"/>
      <c r="BI45" s="48">
        <v>0</v>
      </c>
      <c r="BJ45" s="48"/>
    </row>
    <row r="46" spans="1:62" x14ac:dyDescent="0.2">
      <c r="A46" s="56">
        <f t="shared" si="6"/>
        <v>25</v>
      </c>
      <c r="B46" s="56">
        <f t="shared" si="7"/>
        <v>25</v>
      </c>
      <c r="C46" s="56">
        <f t="shared" si="8"/>
        <v>1000</v>
      </c>
      <c r="D46" s="56">
        <f t="shared" si="9"/>
        <v>0</v>
      </c>
      <c r="E46" s="56">
        <f t="shared" si="10"/>
        <v>0</v>
      </c>
      <c r="G46" s="94"/>
      <c r="H46" s="95"/>
      <c r="I46" s="94"/>
      <c r="J46" s="95"/>
      <c r="K46" s="94"/>
      <c r="L46" s="94"/>
      <c r="M46" s="40">
        <v>0</v>
      </c>
      <c r="N46" s="70"/>
      <c r="O46" s="73"/>
      <c r="P46" s="73"/>
      <c r="Q46" s="73"/>
      <c r="R46" s="73"/>
      <c r="S46" s="73"/>
      <c r="T46" s="73"/>
      <c r="U46" s="73"/>
      <c r="V46" s="73"/>
      <c r="W46" s="156"/>
      <c r="X46" s="73"/>
      <c r="Y46" s="73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73"/>
      <c r="AX46" s="73"/>
      <c r="AY46" s="49"/>
      <c r="AZ46" s="156"/>
      <c r="BA46" s="49"/>
      <c r="BB46" s="65"/>
      <c r="BD46" s="80">
        <f t="shared" si="11"/>
        <v>0</v>
      </c>
      <c r="BE46" s="124" t="s">
        <v>50</v>
      </c>
      <c r="BF46" s="76">
        <v>25</v>
      </c>
      <c r="BG46" s="76">
        <v>25</v>
      </c>
      <c r="BH46" s="139">
        <v>1000</v>
      </c>
      <c r="BI46" s="48">
        <v>0</v>
      </c>
      <c r="BJ46" s="48"/>
    </row>
    <row r="47" spans="1:62" x14ac:dyDescent="0.2">
      <c r="A47" s="56">
        <f t="shared" si="6"/>
        <v>38</v>
      </c>
      <c r="B47" s="56">
        <f t="shared" si="7"/>
        <v>38</v>
      </c>
      <c r="C47" s="56">
        <f t="shared" si="8"/>
        <v>1000</v>
      </c>
      <c r="D47" s="56">
        <f t="shared" si="9"/>
        <v>0</v>
      </c>
      <c r="E47" s="56">
        <f t="shared" si="10"/>
        <v>0</v>
      </c>
      <c r="G47" s="94"/>
      <c r="H47" s="95"/>
      <c r="I47" s="94"/>
      <c r="J47" s="95"/>
      <c r="K47" s="94"/>
      <c r="L47" s="94"/>
      <c r="M47" s="40">
        <v>0</v>
      </c>
      <c r="N47" s="70"/>
      <c r="O47" s="73"/>
      <c r="P47" s="73"/>
      <c r="Q47" s="73"/>
      <c r="R47" s="73"/>
      <c r="S47" s="73"/>
      <c r="T47" s="73"/>
      <c r="U47" s="73"/>
      <c r="V47" s="73"/>
      <c r="W47" s="156"/>
      <c r="X47" s="73"/>
      <c r="Y47" s="73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73"/>
      <c r="AX47" s="73"/>
      <c r="AY47" s="49"/>
      <c r="AZ47" s="156"/>
      <c r="BA47" s="49"/>
      <c r="BB47" s="65"/>
      <c r="BD47" s="80">
        <f t="shared" si="11"/>
        <v>0</v>
      </c>
      <c r="BE47" s="124" t="s">
        <v>50</v>
      </c>
      <c r="BF47" s="76">
        <v>38</v>
      </c>
      <c r="BG47" s="76">
        <v>38</v>
      </c>
      <c r="BH47" s="139">
        <v>1000</v>
      </c>
      <c r="BI47" s="48">
        <v>0</v>
      </c>
      <c r="BJ47" s="48"/>
    </row>
    <row r="48" spans="1:62" x14ac:dyDescent="0.2">
      <c r="A48" s="56">
        <f t="shared" si="6"/>
        <v>50</v>
      </c>
      <c r="B48" s="56">
        <f t="shared" si="7"/>
        <v>50</v>
      </c>
      <c r="C48" s="56">
        <f t="shared" si="8"/>
        <v>1000</v>
      </c>
      <c r="D48" s="56">
        <f t="shared" si="9"/>
        <v>0</v>
      </c>
      <c r="E48" s="56">
        <f t="shared" si="10"/>
        <v>0</v>
      </c>
      <c r="G48" s="94"/>
      <c r="H48" s="95"/>
      <c r="I48" s="94"/>
      <c r="J48" s="95"/>
      <c r="K48" s="94"/>
      <c r="L48" s="94"/>
      <c r="M48" s="40">
        <v>0</v>
      </c>
      <c r="N48" s="70"/>
      <c r="O48" s="73"/>
      <c r="P48" s="73"/>
      <c r="Q48" s="73"/>
      <c r="R48" s="73"/>
      <c r="S48" s="73"/>
      <c r="T48" s="73"/>
      <c r="U48" s="73"/>
      <c r="V48" s="73"/>
      <c r="W48" s="156"/>
      <c r="X48" s="73"/>
      <c r="Y48" s="73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73"/>
      <c r="AX48" s="73"/>
      <c r="AY48" s="49"/>
      <c r="AZ48" s="156"/>
      <c r="BA48" s="49"/>
      <c r="BB48" s="65"/>
      <c r="BD48" s="80">
        <f t="shared" si="11"/>
        <v>0</v>
      </c>
      <c r="BE48" s="124" t="s">
        <v>50</v>
      </c>
      <c r="BF48" s="76">
        <v>50</v>
      </c>
      <c r="BG48" s="76">
        <v>50</v>
      </c>
      <c r="BH48" s="139">
        <v>1000</v>
      </c>
      <c r="BI48" s="48">
        <v>0</v>
      </c>
      <c r="BJ48" s="48"/>
    </row>
    <row r="49" spans="1:62" x14ac:dyDescent="0.2">
      <c r="A49" s="56">
        <f t="shared" si="6"/>
        <v>10</v>
      </c>
      <c r="B49" s="56">
        <f t="shared" si="7"/>
        <v>10</v>
      </c>
      <c r="C49" s="56">
        <f t="shared" si="8"/>
        <v>2000</v>
      </c>
      <c r="D49" s="56">
        <f t="shared" si="9"/>
        <v>100</v>
      </c>
      <c r="E49" s="56">
        <f t="shared" si="10"/>
        <v>0</v>
      </c>
      <c r="G49" s="94"/>
      <c r="H49" s="95"/>
      <c r="I49" s="94"/>
      <c r="J49" s="95"/>
      <c r="K49" s="94"/>
      <c r="L49" s="94"/>
      <c r="M49" s="40">
        <v>100</v>
      </c>
      <c r="N49" s="70"/>
      <c r="O49" s="73"/>
      <c r="P49" s="73"/>
      <c r="Q49" s="73"/>
      <c r="R49" s="73"/>
      <c r="S49" s="73"/>
      <c r="T49" s="73"/>
      <c r="U49" s="73"/>
      <c r="V49" s="73"/>
      <c r="W49" s="156"/>
      <c r="X49" s="73"/>
      <c r="Y49" s="73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73"/>
      <c r="AX49" s="73"/>
      <c r="AY49" s="49"/>
      <c r="AZ49" s="156"/>
      <c r="BA49" s="49"/>
      <c r="BB49" s="65"/>
      <c r="BD49" s="80">
        <f t="shared" si="11"/>
        <v>0</v>
      </c>
      <c r="BE49" s="124"/>
      <c r="BF49" s="76">
        <v>10</v>
      </c>
      <c r="BG49" s="76">
        <v>10</v>
      </c>
      <c r="BH49" s="139">
        <v>2000</v>
      </c>
      <c r="BI49" s="48">
        <v>100</v>
      </c>
      <c r="BJ49" s="48"/>
    </row>
    <row r="50" spans="1:62" x14ac:dyDescent="0.2">
      <c r="A50" s="56">
        <f t="shared" si="6"/>
        <v>12</v>
      </c>
      <c r="B50" s="56">
        <f t="shared" si="7"/>
        <v>12</v>
      </c>
      <c r="C50" s="56">
        <f t="shared" si="8"/>
        <v>2000</v>
      </c>
      <c r="D50" s="56">
        <f t="shared" si="9"/>
        <v>110</v>
      </c>
      <c r="E50" s="56">
        <f t="shared" si="10"/>
        <v>0</v>
      </c>
      <c r="G50" s="94"/>
      <c r="H50" s="95"/>
      <c r="I50" s="94"/>
      <c r="J50" s="95"/>
      <c r="K50" s="94"/>
      <c r="L50" s="94"/>
      <c r="M50" s="40">
        <v>110</v>
      </c>
      <c r="N50" s="70"/>
      <c r="O50" s="73"/>
      <c r="P50" s="73"/>
      <c r="Q50" s="73"/>
      <c r="R50" s="73"/>
      <c r="S50" s="73"/>
      <c r="T50" s="73"/>
      <c r="U50" s="73"/>
      <c r="V50" s="73"/>
      <c r="W50" s="156"/>
      <c r="X50" s="73"/>
      <c r="Y50" s="73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73"/>
      <c r="AX50" s="73"/>
      <c r="AY50" s="49"/>
      <c r="AZ50" s="156"/>
      <c r="BA50" s="49"/>
      <c r="BB50" s="65"/>
      <c r="BD50" s="80">
        <f t="shared" si="11"/>
        <v>0</v>
      </c>
      <c r="BE50" s="124"/>
      <c r="BF50" s="76">
        <v>12</v>
      </c>
      <c r="BG50" s="76">
        <v>12</v>
      </c>
      <c r="BH50" s="139">
        <v>2000</v>
      </c>
      <c r="BI50" s="48">
        <v>110</v>
      </c>
      <c r="BJ50" s="48"/>
    </row>
    <row r="51" spans="1:62" x14ac:dyDescent="0.2">
      <c r="A51" s="56">
        <f t="shared" si="6"/>
        <v>16</v>
      </c>
      <c r="B51" s="56">
        <f t="shared" si="7"/>
        <v>16</v>
      </c>
      <c r="C51" s="56">
        <f t="shared" si="8"/>
        <v>2000</v>
      </c>
      <c r="D51" s="56">
        <f t="shared" si="9"/>
        <v>2070</v>
      </c>
      <c r="E51" s="56">
        <f t="shared" si="10"/>
        <v>0</v>
      </c>
      <c r="G51" s="94"/>
      <c r="H51" s="95"/>
      <c r="I51" s="94"/>
      <c r="J51" s="95"/>
      <c r="K51" s="94"/>
      <c r="L51" s="94"/>
      <c r="M51" s="40">
        <v>2270</v>
      </c>
      <c r="N51" s="70"/>
      <c r="O51" s="73"/>
      <c r="P51" s="73"/>
      <c r="Q51" s="73"/>
      <c r="R51" s="73"/>
      <c r="S51" s="73"/>
      <c r="T51" s="73"/>
      <c r="U51" s="73"/>
      <c r="V51" s="73"/>
      <c r="W51" s="156"/>
      <c r="X51" s="73"/>
      <c r="Y51" s="73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>
        <v>200</v>
      </c>
      <c r="AS51" s="156"/>
      <c r="AT51" s="156"/>
      <c r="AU51" s="156"/>
      <c r="AV51" s="156"/>
      <c r="AW51" s="73"/>
      <c r="AX51" s="73"/>
      <c r="AY51" s="49"/>
      <c r="AZ51" s="156"/>
      <c r="BA51" s="49"/>
      <c r="BB51" s="65"/>
      <c r="BD51" s="80">
        <f t="shared" si="11"/>
        <v>200</v>
      </c>
      <c r="BE51" s="124" t="s">
        <v>50</v>
      </c>
      <c r="BF51" s="76">
        <v>16</v>
      </c>
      <c r="BG51" s="76">
        <v>16</v>
      </c>
      <c r="BH51" s="139">
        <v>2000</v>
      </c>
      <c r="BI51" s="48">
        <v>2070</v>
      </c>
      <c r="BJ51" s="48"/>
    </row>
    <row r="52" spans="1:62" x14ac:dyDescent="0.2">
      <c r="A52" s="56">
        <f t="shared" si="6"/>
        <v>25</v>
      </c>
      <c r="B52" s="56">
        <f t="shared" si="7"/>
        <v>25</v>
      </c>
      <c r="C52" s="56">
        <f t="shared" si="8"/>
        <v>2000</v>
      </c>
      <c r="D52" s="56">
        <f t="shared" si="9"/>
        <v>1422</v>
      </c>
      <c r="E52" s="56">
        <f t="shared" si="10"/>
        <v>0</v>
      </c>
      <c r="G52" s="94"/>
      <c r="H52" s="95"/>
      <c r="I52" s="94"/>
      <c r="J52" s="95"/>
      <c r="K52" s="94"/>
      <c r="L52" s="94"/>
      <c r="M52" s="40">
        <v>1422</v>
      </c>
      <c r="N52" s="70"/>
      <c r="O52" s="73"/>
      <c r="P52" s="73"/>
      <c r="Q52" s="73"/>
      <c r="R52" s="73"/>
      <c r="S52" s="73"/>
      <c r="T52" s="73"/>
      <c r="U52" s="73"/>
      <c r="V52" s="73"/>
      <c r="W52" s="156"/>
      <c r="X52" s="73"/>
      <c r="Y52" s="73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73"/>
      <c r="AX52" s="73"/>
      <c r="AY52" s="49"/>
      <c r="AZ52" s="156"/>
      <c r="BA52" s="49"/>
      <c r="BB52" s="65"/>
      <c r="BD52" s="80">
        <f t="shared" si="11"/>
        <v>0</v>
      </c>
      <c r="BE52" s="124" t="s">
        <v>50</v>
      </c>
      <c r="BF52" s="76">
        <v>25</v>
      </c>
      <c r="BG52" s="76">
        <v>25</v>
      </c>
      <c r="BH52" s="139">
        <v>2000</v>
      </c>
      <c r="BI52" s="48">
        <v>1422</v>
      </c>
      <c r="BJ52" s="48"/>
    </row>
    <row r="53" spans="1:62" x14ac:dyDescent="0.2">
      <c r="A53" s="56">
        <f t="shared" si="6"/>
        <v>30</v>
      </c>
      <c r="B53" s="56">
        <f t="shared" si="7"/>
        <v>30</v>
      </c>
      <c r="C53" s="56">
        <f t="shared" si="8"/>
        <v>2000</v>
      </c>
      <c r="D53" s="56">
        <f t="shared" si="9"/>
        <v>108</v>
      </c>
      <c r="E53" s="56">
        <f t="shared" si="10"/>
        <v>0</v>
      </c>
      <c r="G53" s="94"/>
      <c r="H53" s="95"/>
      <c r="I53" s="94"/>
      <c r="J53" s="95"/>
      <c r="K53" s="94"/>
      <c r="L53" s="94"/>
      <c r="M53" s="40">
        <v>108</v>
      </c>
      <c r="N53" s="70"/>
      <c r="O53" s="73"/>
      <c r="P53" s="73"/>
      <c r="Q53" s="73"/>
      <c r="R53" s="73"/>
      <c r="S53" s="73"/>
      <c r="T53" s="73"/>
      <c r="U53" s="73"/>
      <c r="V53" s="73"/>
      <c r="W53" s="156"/>
      <c r="X53" s="73"/>
      <c r="Y53" s="73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73"/>
      <c r="AX53" s="73"/>
      <c r="AY53" s="49"/>
      <c r="AZ53" s="156"/>
      <c r="BA53" s="49"/>
      <c r="BB53" s="65"/>
      <c r="BD53" s="80">
        <f t="shared" si="11"/>
        <v>0</v>
      </c>
      <c r="BE53" s="124" t="s">
        <v>50</v>
      </c>
      <c r="BF53" s="76">
        <v>30</v>
      </c>
      <c r="BG53" s="76">
        <v>30</v>
      </c>
      <c r="BH53" s="139">
        <v>2000</v>
      </c>
      <c r="BI53" s="48">
        <v>108</v>
      </c>
      <c r="BJ53" s="48"/>
    </row>
    <row r="54" spans="1:62" x14ac:dyDescent="0.2">
      <c r="A54" s="56">
        <f t="shared" si="6"/>
        <v>38</v>
      </c>
      <c r="B54" s="56">
        <f t="shared" si="7"/>
        <v>38</v>
      </c>
      <c r="C54" s="56">
        <f t="shared" si="8"/>
        <v>2000</v>
      </c>
      <c r="D54" s="56">
        <f t="shared" si="9"/>
        <v>112</v>
      </c>
      <c r="E54" s="56">
        <f t="shared" si="10"/>
        <v>0</v>
      </c>
      <c r="G54" s="94"/>
      <c r="H54" s="95"/>
      <c r="I54" s="94"/>
      <c r="J54" s="95">
        <v>5</v>
      </c>
      <c r="K54" s="94"/>
      <c r="L54" s="94"/>
      <c r="M54" s="40">
        <v>112</v>
      </c>
      <c r="N54" s="70"/>
      <c r="O54" s="73"/>
      <c r="P54" s="73"/>
      <c r="Q54" s="73"/>
      <c r="R54" s="73"/>
      <c r="S54" s="73"/>
      <c r="T54" s="73"/>
      <c r="U54" s="73"/>
      <c r="V54" s="73"/>
      <c r="W54" s="156"/>
      <c r="X54" s="73"/>
      <c r="Y54" s="73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73"/>
      <c r="AX54" s="73"/>
      <c r="AY54" s="49"/>
      <c r="AZ54" s="156"/>
      <c r="BA54" s="49"/>
      <c r="BB54" s="65"/>
      <c r="BD54" s="80">
        <f t="shared" si="11"/>
        <v>0</v>
      </c>
      <c r="BE54" s="124" t="s">
        <v>50</v>
      </c>
      <c r="BF54" s="76">
        <v>38</v>
      </c>
      <c r="BG54" s="76">
        <v>38</v>
      </c>
      <c r="BH54" s="139">
        <v>2000</v>
      </c>
      <c r="BI54" s="48">
        <v>112</v>
      </c>
      <c r="BJ54" s="48"/>
    </row>
    <row r="55" spans="1:62" x14ac:dyDescent="0.2">
      <c r="A55" s="56">
        <f t="shared" si="6"/>
        <v>40</v>
      </c>
      <c r="B55" s="56">
        <f t="shared" si="7"/>
        <v>40</v>
      </c>
      <c r="C55" s="56">
        <f t="shared" si="8"/>
        <v>2000</v>
      </c>
      <c r="D55" s="56">
        <f t="shared" si="9"/>
        <v>4995</v>
      </c>
      <c r="E55" s="56">
        <f t="shared" si="10"/>
        <v>0</v>
      </c>
      <c r="G55" s="94"/>
      <c r="H55" s="95"/>
      <c r="I55" s="94"/>
      <c r="J55" s="95"/>
      <c r="K55" s="94"/>
      <c r="L55" s="94"/>
      <c r="M55" s="40">
        <v>4995</v>
      </c>
      <c r="N55" s="70"/>
      <c r="O55" s="73"/>
      <c r="P55" s="73"/>
      <c r="Q55" s="73"/>
      <c r="R55" s="73"/>
      <c r="S55" s="73"/>
      <c r="T55" s="73"/>
      <c r="U55" s="73"/>
      <c r="V55" s="73"/>
      <c r="W55" s="156"/>
      <c r="X55" s="73"/>
      <c r="Y55" s="73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73"/>
      <c r="AX55" s="73"/>
      <c r="AY55" s="49"/>
      <c r="AZ55" s="156"/>
      <c r="BA55" s="49"/>
      <c r="BB55" s="65"/>
      <c r="BD55" s="80">
        <f t="shared" si="11"/>
        <v>0</v>
      </c>
      <c r="BE55" s="124" t="s">
        <v>50</v>
      </c>
      <c r="BF55" s="76">
        <v>40</v>
      </c>
      <c r="BG55" s="76">
        <v>40</v>
      </c>
      <c r="BH55" s="139">
        <v>2000</v>
      </c>
      <c r="BI55" s="48">
        <v>4995</v>
      </c>
      <c r="BJ55" s="48"/>
    </row>
    <row r="56" spans="1:62" x14ac:dyDescent="0.2">
      <c r="A56" s="56">
        <f t="shared" si="6"/>
        <v>45</v>
      </c>
      <c r="B56" s="56">
        <f t="shared" si="7"/>
        <v>45</v>
      </c>
      <c r="C56" s="56">
        <f t="shared" si="8"/>
        <v>2000</v>
      </c>
      <c r="D56" s="56">
        <f t="shared" si="9"/>
        <v>60</v>
      </c>
      <c r="E56" s="56">
        <f t="shared" si="10"/>
        <v>0</v>
      </c>
      <c r="G56" s="94"/>
      <c r="H56" s="95"/>
      <c r="I56" s="94"/>
      <c r="J56" s="95"/>
      <c r="K56" s="94"/>
      <c r="L56" s="94"/>
      <c r="M56" s="40">
        <v>60</v>
      </c>
      <c r="N56" s="70"/>
      <c r="O56" s="73"/>
      <c r="P56" s="73"/>
      <c r="Q56" s="73"/>
      <c r="R56" s="73"/>
      <c r="S56" s="73"/>
      <c r="T56" s="73"/>
      <c r="U56" s="73"/>
      <c r="V56" s="73"/>
      <c r="W56" s="156"/>
      <c r="X56" s="73"/>
      <c r="Y56" s="73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73"/>
      <c r="AX56" s="73"/>
      <c r="AY56" s="49"/>
      <c r="AZ56" s="156"/>
      <c r="BA56" s="49"/>
      <c r="BB56" s="65"/>
      <c r="BD56" s="80">
        <f t="shared" si="11"/>
        <v>0</v>
      </c>
      <c r="BE56" s="124"/>
      <c r="BF56" s="76">
        <v>45</v>
      </c>
      <c r="BG56" s="76">
        <v>45</v>
      </c>
      <c r="BH56" s="139">
        <v>2000</v>
      </c>
      <c r="BI56" s="48">
        <v>60</v>
      </c>
      <c r="BJ56" s="48"/>
    </row>
    <row r="57" spans="1:62" x14ac:dyDescent="0.2">
      <c r="A57" s="56">
        <f t="shared" si="6"/>
        <v>50</v>
      </c>
      <c r="B57" s="56">
        <f t="shared" si="7"/>
        <v>50</v>
      </c>
      <c r="C57" s="56">
        <f t="shared" si="8"/>
        <v>2000</v>
      </c>
      <c r="D57" s="56">
        <f t="shared" si="9"/>
        <v>290</v>
      </c>
      <c r="E57" s="56">
        <f t="shared" si="10"/>
        <v>0</v>
      </c>
      <c r="G57" s="94"/>
      <c r="H57" s="95"/>
      <c r="I57" s="94"/>
      <c r="J57" s="95"/>
      <c r="K57" s="94"/>
      <c r="L57" s="94"/>
      <c r="M57" s="40">
        <v>300</v>
      </c>
      <c r="N57" s="70"/>
      <c r="O57" s="73"/>
      <c r="P57" s="73"/>
      <c r="Q57" s="73">
        <v>10</v>
      </c>
      <c r="R57" s="73"/>
      <c r="S57" s="73"/>
      <c r="T57" s="73"/>
      <c r="U57" s="73"/>
      <c r="V57" s="73"/>
      <c r="W57" s="156"/>
      <c r="X57" s="73"/>
      <c r="Y57" s="73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73"/>
      <c r="AX57" s="73"/>
      <c r="AY57" s="49"/>
      <c r="AZ57" s="156"/>
      <c r="BA57" s="49"/>
      <c r="BB57" s="65"/>
      <c r="BD57" s="80">
        <f t="shared" si="11"/>
        <v>10</v>
      </c>
      <c r="BE57" s="124" t="s">
        <v>50</v>
      </c>
      <c r="BF57" s="76">
        <v>50</v>
      </c>
      <c r="BG57" s="76">
        <v>50</v>
      </c>
      <c r="BH57" s="139">
        <v>2000</v>
      </c>
      <c r="BI57" s="48">
        <v>290</v>
      </c>
      <c r="BJ57" s="48"/>
    </row>
    <row r="58" spans="1:62" ht="13.5" thickBot="1" x14ac:dyDescent="0.25">
      <c r="A58" s="56">
        <f t="shared" si="6"/>
        <v>60</v>
      </c>
      <c r="B58" s="56">
        <f t="shared" si="7"/>
        <v>60</v>
      </c>
      <c r="C58" s="56">
        <f t="shared" si="8"/>
        <v>2000</v>
      </c>
      <c r="D58" s="56">
        <f t="shared" si="9"/>
        <v>0</v>
      </c>
      <c r="E58" s="56">
        <f t="shared" si="10"/>
        <v>0</v>
      </c>
      <c r="G58" s="94"/>
      <c r="H58" s="95"/>
      <c r="I58" s="94"/>
      <c r="J58" s="95"/>
      <c r="K58" s="94"/>
      <c r="L58" s="94"/>
      <c r="M58" s="40">
        <v>0</v>
      </c>
      <c r="N58" s="70"/>
      <c r="O58" s="73"/>
      <c r="P58" s="73"/>
      <c r="Q58" s="73"/>
      <c r="R58" s="73"/>
      <c r="S58" s="73"/>
      <c r="T58" s="73"/>
      <c r="U58" s="73"/>
      <c r="V58" s="73"/>
      <c r="W58" s="156"/>
      <c r="X58" s="73"/>
      <c r="Y58" s="73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73"/>
      <c r="AX58" s="73"/>
      <c r="AY58" s="49"/>
      <c r="AZ58" s="156"/>
      <c r="BA58" s="49"/>
      <c r="BB58" s="65"/>
      <c r="BD58" s="80">
        <f t="shared" si="11"/>
        <v>0</v>
      </c>
      <c r="BE58" s="125"/>
      <c r="BF58" s="145">
        <v>60</v>
      </c>
      <c r="BG58" s="145">
        <v>60</v>
      </c>
      <c r="BH58" s="146">
        <v>2000</v>
      </c>
      <c r="BI58" s="48">
        <v>0</v>
      </c>
      <c r="BJ58" s="48"/>
    </row>
    <row r="59" spans="1:62" x14ac:dyDescent="0.2">
      <c r="A59" s="56">
        <f t="shared" si="6"/>
        <v>4238</v>
      </c>
      <c r="B59" s="56">
        <f t="shared" si="7"/>
        <v>1303</v>
      </c>
      <c r="C59" s="56">
        <f t="shared" si="8"/>
        <v>158</v>
      </c>
      <c r="D59" s="56">
        <f t="shared" si="9"/>
        <v>294</v>
      </c>
      <c r="E59" s="56">
        <f t="shared" si="10"/>
        <v>0</v>
      </c>
      <c r="G59" s="94"/>
      <c r="H59" s="95"/>
      <c r="I59" s="94"/>
      <c r="J59" s="95"/>
      <c r="K59" s="94"/>
      <c r="L59" s="94"/>
      <c r="M59" s="40">
        <v>364</v>
      </c>
      <c r="N59" s="70"/>
      <c r="O59" s="73"/>
      <c r="P59" s="73"/>
      <c r="Q59" s="73"/>
      <c r="R59" s="73"/>
      <c r="S59" s="73"/>
      <c r="T59" s="73"/>
      <c r="U59" s="73"/>
      <c r="V59" s="73">
        <v>70</v>
      </c>
      <c r="W59" s="156"/>
      <c r="X59" s="73"/>
      <c r="Y59" s="73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73"/>
      <c r="AX59" s="73"/>
      <c r="AY59" s="49"/>
      <c r="AZ59" s="156"/>
      <c r="BA59" s="49"/>
      <c r="BB59" s="65"/>
      <c r="BD59" s="80">
        <f t="shared" si="11"/>
        <v>70</v>
      </c>
      <c r="BE59" s="123" t="s">
        <v>52</v>
      </c>
      <c r="BF59" s="127">
        <v>4238</v>
      </c>
      <c r="BG59" s="127">
        <v>1303</v>
      </c>
      <c r="BH59" s="128">
        <v>158</v>
      </c>
      <c r="BI59" s="48">
        <v>294</v>
      </c>
      <c r="BJ59" s="48"/>
    </row>
    <row r="60" spans="1:62" x14ac:dyDescent="0.2">
      <c r="A60" s="56">
        <f t="shared" si="6"/>
        <v>4238</v>
      </c>
      <c r="B60" s="56">
        <f t="shared" si="7"/>
        <v>1303</v>
      </c>
      <c r="C60" s="56">
        <f t="shared" si="8"/>
        <v>160</v>
      </c>
      <c r="D60" s="56">
        <f t="shared" si="9"/>
        <v>246</v>
      </c>
      <c r="E60" s="56">
        <f t="shared" si="10"/>
        <v>0</v>
      </c>
      <c r="G60" s="94"/>
      <c r="H60" s="95"/>
      <c r="I60" s="94"/>
      <c r="J60" s="95"/>
      <c r="K60" s="94"/>
      <c r="L60" s="94"/>
      <c r="M60" s="40">
        <v>266</v>
      </c>
      <c r="N60" s="70"/>
      <c r="O60" s="73"/>
      <c r="P60" s="73"/>
      <c r="Q60" s="73"/>
      <c r="R60" s="73"/>
      <c r="S60" s="73"/>
      <c r="T60" s="73"/>
      <c r="U60" s="73"/>
      <c r="V60" s="73">
        <v>20</v>
      </c>
      <c r="W60" s="156"/>
      <c r="X60" s="73"/>
      <c r="Y60" s="73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73"/>
      <c r="AX60" s="73"/>
      <c r="AY60" s="49"/>
      <c r="AZ60" s="156"/>
      <c r="BA60" s="49"/>
      <c r="BB60" s="65"/>
      <c r="BD60" s="80">
        <f t="shared" si="11"/>
        <v>20</v>
      </c>
      <c r="BE60" s="124" t="s">
        <v>52</v>
      </c>
      <c r="BF60" s="129">
        <v>4238</v>
      </c>
      <c r="BG60" s="129">
        <v>1303</v>
      </c>
      <c r="BH60" s="119">
        <v>160</v>
      </c>
      <c r="BI60" s="48">
        <v>246</v>
      </c>
      <c r="BJ60" s="48"/>
    </row>
    <row r="61" spans="1:62" x14ac:dyDescent="0.2">
      <c r="A61" s="56">
        <f t="shared" si="6"/>
        <v>4238</v>
      </c>
      <c r="B61" s="56">
        <f t="shared" si="7"/>
        <v>1303</v>
      </c>
      <c r="C61" s="56">
        <f t="shared" si="8"/>
        <v>162</v>
      </c>
      <c r="D61" s="56">
        <f t="shared" si="9"/>
        <v>612</v>
      </c>
      <c r="E61" s="56">
        <f t="shared" si="10"/>
        <v>0</v>
      </c>
      <c r="G61" s="94"/>
      <c r="H61" s="95"/>
      <c r="I61" s="94"/>
      <c r="J61" s="95"/>
      <c r="K61" s="94"/>
      <c r="L61" s="94"/>
      <c r="M61" s="40">
        <v>652</v>
      </c>
      <c r="N61" s="70"/>
      <c r="O61" s="73"/>
      <c r="P61" s="73"/>
      <c r="Q61" s="73"/>
      <c r="R61" s="73"/>
      <c r="S61" s="73"/>
      <c r="T61" s="73"/>
      <c r="U61" s="73"/>
      <c r="V61" s="73">
        <v>40</v>
      </c>
      <c r="W61" s="156"/>
      <c r="X61" s="73"/>
      <c r="Y61" s="73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73"/>
      <c r="AX61" s="73"/>
      <c r="AY61" s="49"/>
      <c r="AZ61" s="156"/>
      <c r="BA61" s="49"/>
      <c r="BB61" s="65"/>
      <c r="BD61" s="80">
        <f t="shared" si="11"/>
        <v>40</v>
      </c>
      <c r="BE61" s="124" t="s">
        <v>52</v>
      </c>
      <c r="BF61" s="129">
        <v>4238</v>
      </c>
      <c r="BG61" s="129">
        <v>1303</v>
      </c>
      <c r="BH61" s="119">
        <v>162</v>
      </c>
      <c r="BI61" s="48">
        <v>612</v>
      </c>
      <c r="BJ61" s="48"/>
    </row>
    <row r="62" spans="1:62" ht="13.5" thickBot="1" x14ac:dyDescent="0.25">
      <c r="A62" s="56">
        <f t="shared" si="6"/>
        <v>4235</v>
      </c>
      <c r="B62" s="56">
        <f t="shared" si="7"/>
        <v>1109</v>
      </c>
      <c r="C62" s="56">
        <f t="shared" si="8"/>
        <v>430</v>
      </c>
      <c r="D62" s="56">
        <f t="shared" si="9"/>
        <v>0</v>
      </c>
      <c r="E62" s="56">
        <f t="shared" si="10"/>
        <v>0</v>
      </c>
      <c r="G62" s="94">
        <v>2</v>
      </c>
      <c r="H62" s="95"/>
      <c r="I62" s="94"/>
      <c r="J62" s="95"/>
      <c r="K62" s="94"/>
      <c r="L62" s="94"/>
      <c r="M62" s="40">
        <v>0</v>
      </c>
      <c r="N62" s="70"/>
      <c r="O62" s="73"/>
      <c r="P62" s="73"/>
      <c r="Q62" s="73"/>
      <c r="R62" s="73"/>
      <c r="S62" s="73"/>
      <c r="T62" s="73"/>
      <c r="U62" s="73"/>
      <c r="V62" s="73"/>
      <c r="W62" s="156"/>
      <c r="X62" s="73"/>
      <c r="Y62" s="73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73"/>
      <c r="AX62" s="73"/>
      <c r="AY62" s="49"/>
      <c r="AZ62" s="156"/>
      <c r="BA62" s="49"/>
      <c r="BB62" s="65"/>
      <c r="BD62" s="80">
        <f t="shared" si="11"/>
        <v>0</v>
      </c>
      <c r="BE62" s="125" t="s">
        <v>52</v>
      </c>
      <c r="BF62" s="130">
        <v>4235</v>
      </c>
      <c r="BG62" s="130">
        <v>1109</v>
      </c>
      <c r="BH62" s="131">
        <v>430</v>
      </c>
      <c r="BI62" s="48">
        <v>0</v>
      </c>
      <c r="BJ62" s="48"/>
    </row>
    <row r="63" spans="1:62" x14ac:dyDescent="0.2">
      <c r="A63" s="56" t="str">
        <f t="shared" si="6"/>
        <v>DPEL 5522/100</v>
      </c>
      <c r="B63" s="56">
        <f t="shared" si="7"/>
        <v>0</v>
      </c>
      <c r="C63" s="56" t="str">
        <f t="shared" si="8"/>
        <v>25x25x100</v>
      </c>
      <c r="D63" s="56">
        <f t="shared" si="9"/>
        <v>1749</v>
      </c>
      <c r="E63" s="56">
        <f t="shared" si="10"/>
        <v>0</v>
      </c>
      <c r="G63" s="94"/>
      <c r="H63" s="95"/>
      <c r="I63" s="94"/>
      <c r="J63" s="95"/>
      <c r="K63" s="94"/>
      <c r="L63" s="94">
        <v>1</v>
      </c>
      <c r="M63" s="40">
        <v>1749</v>
      </c>
      <c r="N63" s="70"/>
      <c r="O63" s="73"/>
      <c r="P63" s="73"/>
      <c r="Q63" s="73"/>
      <c r="R63" s="73"/>
      <c r="S63" s="73"/>
      <c r="T63" s="73"/>
      <c r="U63" s="73"/>
      <c r="V63" s="73"/>
      <c r="W63" s="156"/>
      <c r="X63" s="73"/>
      <c r="Y63" s="73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73"/>
      <c r="AX63" s="73"/>
      <c r="AY63" s="49"/>
      <c r="AZ63" s="156"/>
      <c r="BA63" s="49"/>
      <c r="BB63" s="104">
        <v>250</v>
      </c>
      <c r="BD63" s="80">
        <f t="shared" si="11"/>
        <v>0</v>
      </c>
      <c r="BE63" s="123" t="s">
        <v>53</v>
      </c>
      <c r="BF63" s="115" t="s">
        <v>74</v>
      </c>
      <c r="BG63" s="85"/>
      <c r="BH63" s="116" t="s">
        <v>66</v>
      </c>
      <c r="BI63" s="48">
        <v>1749</v>
      </c>
      <c r="BJ63" s="48"/>
    </row>
    <row r="64" spans="1:62" x14ac:dyDescent="0.2">
      <c r="A64" s="56" t="str">
        <f t="shared" si="6"/>
        <v>DPEI 5511/80</v>
      </c>
      <c r="B64" s="56">
        <f t="shared" si="7"/>
        <v>0</v>
      </c>
      <c r="C64" s="56" t="str">
        <f t="shared" si="8"/>
        <v>38x38x80</v>
      </c>
      <c r="D64" s="56">
        <f t="shared" si="9"/>
        <v>1242</v>
      </c>
      <c r="E64" s="56">
        <f t="shared" si="10"/>
        <v>0</v>
      </c>
      <c r="G64" s="94"/>
      <c r="H64" s="95"/>
      <c r="I64" s="94"/>
      <c r="J64" s="95"/>
      <c r="K64" s="94"/>
      <c r="L64" s="94"/>
      <c r="M64" s="40">
        <v>1152</v>
      </c>
      <c r="N64" s="70"/>
      <c r="O64" s="73"/>
      <c r="P64" s="73"/>
      <c r="Q64" s="73"/>
      <c r="R64" s="73"/>
      <c r="S64" s="73"/>
      <c r="T64" s="73"/>
      <c r="U64" s="73"/>
      <c r="V64" s="73"/>
      <c r="W64" s="156"/>
      <c r="X64" s="73"/>
      <c r="Y64" s="73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>
        <v>20</v>
      </c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73"/>
      <c r="AX64" s="73"/>
      <c r="AY64" s="49"/>
      <c r="AZ64" s="156"/>
      <c r="BA64" s="49"/>
      <c r="BB64" s="65"/>
      <c r="BD64" s="80">
        <f t="shared" si="11"/>
        <v>20</v>
      </c>
      <c r="BE64" s="124" t="s">
        <v>53</v>
      </c>
      <c r="BF64" s="87" t="s">
        <v>75</v>
      </c>
      <c r="BG64" s="88"/>
      <c r="BH64" s="117" t="s">
        <v>67</v>
      </c>
      <c r="BI64" s="48">
        <v>1242</v>
      </c>
      <c r="BJ64" s="48"/>
    </row>
    <row r="65" spans="1:62" x14ac:dyDescent="0.2">
      <c r="A65" s="56" t="str">
        <f t="shared" si="6"/>
        <v>DPEL 5517/105</v>
      </c>
      <c r="B65" s="56">
        <f t="shared" si="7"/>
        <v>0</v>
      </c>
      <c r="C65" s="56" t="str">
        <f t="shared" si="8"/>
        <v>38x38x105</v>
      </c>
      <c r="D65" s="56">
        <f t="shared" si="9"/>
        <v>2109</v>
      </c>
      <c r="E65" s="56">
        <f t="shared" si="10"/>
        <v>0</v>
      </c>
      <c r="G65" s="94"/>
      <c r="H65" s="95"/>
      <c r="I65" s="94"/>
      <c r="J65" s="95"/>
      <c r="K65" s="94"/>
      <c r="L65" s="94">
        <v>1</v>
      </c>
      <c r="M65" s="40">
        <v>2959</v>
      </c>
      <c r="N65" s="70"/>
      <c r="O65" s="73"/>
      <c r="P65" s="73"/>
      <c r="Q65" s="73"/>
      <c r="R65" s="73"/>
      <c r="S65" s="73"/>
      <c r="T65" s="73"/>
      <c r="U65" s="73"/>
      <c r="V65" s="73"/>
      <c r="W65" s="156"/>
      <c r="X65" s="73"/>
      <c r="Y65" s="73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>
        <v>850</v>
      </c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73"/>
      <c r="AX65" s="73"/>
      <c r="AY65" s="49"/>
      <c r="AZ65" s="156"/>
      <c r="BA65" s="49"/>
      <c r="BB65" s="104">
        <v>170</v>
      </c>
      <c r="BD65" s="80">
        <f t="shared" si="11"/>
        <v>850</v>
      </c>
      <c r="BE65" s="124" t="s">
        <v>53</v>
      </c>
      <c r="BF65" s="87" t="s">
        <v>76</v>
      </c>
      <c r="BG65" s="88"/>
      <c r="BH65" s="117" t="s">
        <v>68</v>
      </c>
      <c r="BI65" s="48">
        <v>2109</v>
      </c>
      <c r="BJ65" s="48"/>
    </row>
    <row r="66" spans="1:62" x14ac:dyDescent="0.2">
      <c r="A66" s="56" t="str">
        <f t="shared" si="6"/>
        <v>DPEI 5510/80</v>
      </c>
      <c r="B66" s="56">
        <f t="shared" si="7"/>
        <v>0</v>
      </c>
      <c r="C66" s="56" t="str">
        <f t="shared" si="8"/>
        <v>42x42x80</v>
      </c>
      <c r="D66" s="56">
        <f t="shared" si="9"/>
        <v>614</v>
      </c>
      <c r="E66" s="56">
        <f t="shared" si="10"/>
        <v>0</v>
      </c>
      <c r="G66" s="94"/>
      <c r="H66" s="95"/>
      <c r="I66" s="94"/>
      <c r="J66" s="95"/>
      <c r="K66" s="94"/>
      <c r="L66" s="94">
        <v>1</v>
      </c>
      <c r="M66" s="40">
        <v>614</v>
      </c>
      <c r="N66" s="70"/>
      <c r="O66" s="73"/>
      <c r="P66" s="73"/>
      <c r="Q66" s="73"/>
      <c r="R66" s="73"/>
      <c r="S66" s="73"/>
      <c r="T66" s="73"/>
      <c r="U66" s="73"/>
      <c r="V66" s="73"/>
      <c r="W66" s="156"/>
      <c r="X66" s="73"/>
      <c r="Y66" s="73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73"/>
      <c r="AX66" s="73"/>
      <c r="AY66" s="49"/>
      <c r="AZ66" s="156"/>
      <c r="BA66" s="49"/>
      <c r="BB66" s="65"/>
      <c r="BD66" s="80">
        <f t="shared" si="11"/>
        <v>0</v>
      </c>
      <c r="BE66" s="124" t="s">
        <v>53</v>
      </c>
      <c r="BF66" s="87" t="s">
        <v>77</v>
      </c>
      <c r="BG66" s="88"/>
      <c r="BH66" s="117" t="s">
        <v>69</v>
      </c>
      <c r="BI66" s="48">
        <v>614</v>
      </c>
      <c r="BJ66" s="48"/>
    </row>
    <row r="67" spans="1:62" x14ac:dyDescent="0.2">
      <c r="A67" s="56" t="str">
        <f t="shared" si="6"/>
        <v>DPEI 5504/80</v>
      </c>
      <c r="B67" s="56">
        <f t="shared" si="7"/>
        <v>0</v>
      </c>
      <c r="C67" s="56" t="str">
        <f t="shared" si="8"/>
        <v>60x60x80</v>
      </c>
      <c r="D67" s="56">
        <f t="shared" si="9"/>
        <v>1103</v>
      </c>
      <c r="E67" s="56">
        <f t="shared" si="10"/>
        <v>0</v>
      </c>
      <c r="G67" s="96"/>
      <c r="H67" s="97"/>
      <c r="I67" s="96"/>
      <c r="J67" s="97"/>
      <c r="K67" s="96"/>
      <c r="L67" s="96"/>
      <c r="M67" s="40">
        <v>1052</v>
      </c>
      <c r="N67" s="70"/>
      <c r="O67" s="73"/>
      <c r="P67" s="73"/>
      <c r="Q67" s="73"/>
      <c r="R67" s="73"/>
      <c r="S67" s="73"/>
      <c r="T67" s="73"/>
      <c r="U67" s="73"/>
      <c r="V67" s="73"/>
      <c r="W67" s="156"/>
      <c r="X67" s="73"/>
      <c r="Y67" s="73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6"/>
      <c r="AS67" s="156"/>
      <c r="AT67" s="156"/>
      <c r="AU67" s="156"/>
      <c r="AV67" s="156"/>
      <c r="AW67" s="73"/>
      <c r="AX67" s="73"/>
      <c r="AY67" s="73"/>
      <c r="AZ67" s="156"/>
      <c r="BA67" s="73"/>
      <c r="BB67" s="65"/>
      <c r="BD67" s="80">
        <f t="shared" ref="BD67:BD99" si="12">SUM(O67:BA67)</f>
        <v>0</v>
      </c>
      <c r="BE67" s="124" t="s">
        <v>53</v>
      </c>
      <c r="BF67" s="87" t="s">
        <v>83</v>
      </c>
      <c r="BG67" s="88"/>
      <c r="BH67" s="118" t="s">
        <v>84</v>
      </c>
      <c r="BI67" s="82">
        <v>1103</v>
      </c>
      <c r="BJ67" s="82"/>
    </row>
    <row r="68" spans="1:62" x14ac:dyDescent="0.2">
      <c r="A68" s="56" t="str">
        <f t="shared" ref="A68:A133" si="13">BF68</f>
        <v>DPEL 5514/105</v>
      </c>
      <c r="B68" s="56">
        <f t="shared" ref="B68:B133" si="14">BG68</f>
        <v>0</v>
      </c>
      <c r="C68" s="56" t="str">
        <f t="shared" ref="C68:C133" si="15">BH68</f>
        <v>45x45x105</v>
      </c>
      <c r="D68" s="56">
        <f t="shared" ref="D68:D133" si="16">BI68</f>
        <v>339</v>
      </c>
      <c r="E68" s="56">
        <f t="shared" ref="E68:E133" si="17">BJ68</f>
        <v>0</v>
      </c>
      <c r="G68" s="94"/>
      <c r="H68" s="95"/>
      <c r="I68" s="94"/>
      <c r="J68" s="95"/>
      <c r="K68" s="94"/>
      <c r="L68" s="94">
        <v>1</v>
      </c>
      <c r="M68" s="40">
        <v>339</v>
      </c>
      <c r="N68" s="70"/>
      <c r="O68" s="73"/>
      <c r="P68" s="73"/>
      <c r="Q68" s="73"/>
      <c r="R68" s="73"/>
      <c r="S68" s="73"/>
      <c r="T68" s="73"/>
      <c r="U68" s="73"/>
      <c r="V68" s="73"/>
      <c r="W68" s="156"/>
      <c r="X68" s="73"/>
      <c r="Y68" s="73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73"/>
      <c r="AX68" s="73"/>
      <c r="AY68" s="49"/>
      <c r="AZ68" s="156"/>
      <c r="BA68" s="49"/>
      <c r="BB68" s="104"/>
      <c r="BD68" s="80">
        <f t="shared" si="12"/>
        <v>0</v>
      </c>
      <c r="BE68" s="124" t="s">
        <v>53</v>
      </c>
      <c r="BF68" s="87" t="s">
        <v>78</v>
      </c>
      <c r="BG68" s="88"/>
      <c r="BH68" s="117" t="s">
        <v>70</v>
      </c>
      <c r="BI68" s="48">
        <v>339</v>
      </c>
      <c r="BJ68" s="48"/>
    </row>
    <row r="69" spans="1:62" x14ac:dyDescent="0.2">
      <c r="A69" s="56" t="str">
        <f t="shared" si="13"/>
        <v>DPEI 5509/150</v>
      </c>
      <c r="B69" s="56">
        <f t="shared" si="14"/>
        <v>0</v>
      </c>
      <c r="C69" s="56" t="str">
        <f t="shared" si="15"/>
        <v>45x45x150</v>
      </c>
      <c r="D69" s="56">
        <f t="shared" si="16"/>
        <v>195</v>
      </c>
      <c r="E69" s="56">
        <f t="shared" si="17"/>
        <v>0</v>
      </c>
      <c r="G69" s="94"/>
      <c r="H69" s="95">
        <v>10</v>
      </c>
      <c r="I69" s="94"/>
      <c r="J69" s="95"/>
      <c r="K69" s="94"/>
      <c r="L69" s="94"/>
      <c r="M69" s="40">
        <v>195</v>
      </c>
      <c r="N69" s="70"/>
      <c r="O69" s="73"/>
      <c r="P69" s="73"/>
      <c r="Q69" s="73"/>
      <c r="R69" s="73"/>
      <c r="S69" s="73"/>
      <c r="T69" s="73"/>
      <c r="U69" s="73"/>
      <c r="V69" s="73"/>
      <c r="W69" s="156"/>
      <c r="X69" s="73"/>
      <c r="Y69" s="73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73"/>
      <c r="AX69" s="73"/>
      <c r="AY69" s="49"/>
      <c r="AZ69" s="156"/>
      <c r="BA69" s="49"/>
      <c r="BB69" s="65"/>
      <c r="BD69" s="80">
        <f t="shared" si="12"/>
        <v>0</v>
      </c>
      <c r="BE69" s="124" t="s">
        <v>53</v>
      </c>
      <c r="BF69" s="87" t="s">
        <v>79</v>
      </c>
      <c r="BG69" s="88"/>
      <c r="BH69" s="117" t="s">
        <v>71</v>
      </c>
      <c r="BI69" s="48">
        <v>195</v>
      </c>
      <c r="BJ69" s="48"/>
    </row>
    <row r="70" spans="1:62" x14ac:dyDescent="0.2">
      <c r="A70" s="56" t="str">
        <f t="shared" si="13"/>
        <v>DPEI 5507/80</v>
      </c>
      <c r="B70" s="56">
        <f t="shared" si="14"/>
        <v>0</v>
      </c>
      <c r="C70" s="56" t="str">
        <f t="shared" si="15"/>
        <v>50x50x80</v>
      </c>
      <c r="D70" s="56">
        <f t="shared" si="16"/>
        <v>990</v>
      </c>
      <c r="E70" s="56">
        <f t="shared" si="17"/>
        <v>0</v>
      </c>
      <c r="G70" s="94"/>
      <c r="H70" s="95"/>
      <c r="I70" s="94"/>
      <c r="J70" s="95"/>
      <c r="K70" s="94"/>
      <c r="L70" s="94"/>
      <c r="M70" s="40">
        <v>900</v>
      </c>
      <c r="N70" s="70"/>
      <c r="O70" s="73"/>
      <c r="P70" s="73"/>
      <c r="Q70" s="73"/>
      <c r="R70" s="73"/>
      <c r="S70" s="73"/>
      <c r="T70" s="73"/>
      <c r="U70" s="73"/>
      <c r="V70" s="73"/>
      <c r="W70" s="156"/>
      <c r="X70" s="73"/>
      <c r="Y70" s="73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73"/>
      <c r="AX70" s="73"/>
      <c r="AY70" s="49"/>
      <c r="AZ70" s="156"/>
      <c r="BA70" s="49"/>
      <c r="BB70" s="65"/>
      <c r="BD70" s="80">
        <f t="shared" si="12"/>
        <v>0</v>
      </c>
      <c r="BE70" s="124" t="s">
        <v>53</v>
      </c>
      <c r="BF70" s="87" t="s">
        <v>80</v>
      </c>
      <c r="BG70" s="88"/>
      <c r="BH70" s="117" t="s">
        <v>72</v>
      </c>
      <c r="BI70" s="48">
        <v>990</v>
      </c>
      <c r="BJ70" s="48"/>
    </row>
    <row r="71" spans="1:62" x14ac:dyDescent="0.2">
      <c r="A71" s="56" t="str">
        <f t="shared" si="13"/>
        <v>DPEL 5508/105</v>
      </c>
      <c r="B71" s="56">
        <f t="shared" si="14"/>
        <v>0</v>
      </c>
      <c r="C71" s="56" t="str">
        <f t="shared" si="15"/>
        <v>54x54x105</v>
      </c>
      <c r="D71" s="56">
        <f t="shared" si="16"/>
        <v>1500</v>
      </c>
      <c r="E71" s="56">
        <f t="shared" si="17"/>
        <v>0</v>
      </c>
      <c r="G71" s="94">
        <v>2</v>
      </c>
      <c r="H71" s="95"/>
      <c r="I71" s="94"/>
      <c r="J71" s="95"/>
      <c r="K71" s="94"/>
      <c r="L71" s="94"/>
      <c r="M71" s="40">
        <v>1500</v>
      </c>
      <c r="N71" s="70"/>
      <c r="O71" s="73"/>
      <c r="P71" s="73"/>
      <c r="Q71" s="73"/>
      <c r="R71" s="73"/>
      <c r="S71" s="73"/>
      <c r="T71" s="73"/>
      <c r="U71" s="73"/>
      <c r="V71" s="73"/>
      <c r="W71" s="156"/>
      <c r="X71" s="73"/>
      <c r="Y71" s="73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6"/>
      <c r="AS71" s="156"/>
      <c r="AT71" s="156"/>
      <c r="AU71" s="156"/>
      <c r="AV71" s="156"/>
      <c r="AW71" s="73"/>
      <c r="AX71" s="73"/>
      <c r="AY71" s="49"/>
      <c r="AZ71" s="156"/>
      <c r="BA71" s="49"/>
      <c r="BB71" s="104">
        <v>100</v>
      </c>
      <c r="BD71" s="80">
        <f t="shared" si="12"/>
        <v>0</v>
      </c>
      <c r="BE71" s="124" t="s">
        <v>53</v>
      </c>
      <c r="BF71" s="87" t="s">
        <v>81</v>
      </c>
      <c r="BG71" s="88"/>
      <c r="BH71" s="117" t="s">
        <v>73</v>
      </c>
      <c r="BI71" s="48">
        <v>1500</v>
      </c>
      <c r="BJ71" s="48"/>
    </row>
    <row r="72" spans="1:62" x14ac:dyDescent="0.2">
      <c r="G72" s="157"/>
      <c r="H72" s="97"/>
      <c r="I72" s="157"/>
      <c r="J72" s="97"/>
      <c r="K72" s="157"/>
      <c r="L72" s="157"/>
      <c r="M72" s="158"/>
      <c r="N72" s="70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04"/>
      <c r="BD72" s="80">
        <f t="shared" si="12"/>
        <v>0</v>
      </c>
      <c r="BE72" s="124" t="s">
        <v>53</v>
      </c>
      <c r="BF72" s="87" t="s">
        <v>177</v>
      </c>
      <c r="BG72" s="178"/>
      <c r="BH72" s="117" t="s">
        <v>178</v>
      </c>
      <c r="BI72" s="160">
        <v>100</v>
      </c>
      <c r="BJ72" s="160"/>
    </row>
    <row r="73" spans="1:62" x14ac:dyDescent="0.2">
      <c r="A73" s="56">
        <f t="shared" si="13"/>
        <v>320402</v>
      </c>
      <c r="B73" s="56" t="str">
        <f t="shared" si="14"/>
        <v>04-110</v>
      </c>
      <c r="C73" s="56">
        <f t="shared" si="15"/>
        <v>1109040</v>
      </c>
      <c r="D73" s="56">
        <f t="shared" si="16"/>
        <v>0</v>
      </c>
      <c r="E73" s="56">
        <f t="shared" si="17"/>
        <v>0</v>
      </c>
      <c r="G73" s="94">
        <v>2</v>
      </c>
      <c r="H73" s="95">
        <v>6</v>
      </c>
      <c r="I73" s="94"/>
      <c r="J73" s="95"/>
      <c r="K73" s="94"/>
      <c r="L73" s="94"/>
      <c r="M73" s="40">
        <v>0</v>
      </c>
      <c r="N73" s="70"/>
      <c r="O73" s="73"/>
      <c r="P73" s="73"/>
      <c r="Q73" s="73"/>
      <c r="R73" s="73"/>
      <c r="S73" s="73"/>
      <c r="T73" s="73"/>
      <c r="U73" s="73"/>
      <c r="V73" s="73"/>
      <c r="W73" s="156"/>
      <c r="X73" s="73"/>
      <c r="Y73" s="73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73"/>
      <c r="AX73" s="73"/>
      <c r="AY73" s="49"/>
      <c r="AZ73" s="156"/>
      <c r="BA73" s="49"/>
      <c r="BB73" s="65"/>
      <c r="BD73" s="80">
        <f t="shared" si="12"/>
        <v>0</v>
      </c>
      <c r="BE73" s="124" t="s">
        <v>53</v>
      </c>
      <c r="BF73" s="111">
        <v>320402</v>
      </c>
      <c r="BG73" s="112" t="s">
        <v>58</v>
      </c>
      <c r="BH73" s="119">
        <v>1109040</v>
      </c>
      <c r="BI73" s="48">
        <v>0</v>
      </c>
      <c r="BJ73" s="48"/>
    </row>
    <row r="74" spans="1:62" x14ac:dyDescent="0.2">
      <c r="A74" s="56" t="str">
        <f t="shared" si="13"/>
        <v>SG 23 DPI X'Sil</v>
      </c>
      <c r="B74" s="56">
        <f t="shared" si="14"/>
        <v>0</v>
      </c>
      <c r="C74" s="56" t="str">
        <f t="shared" si="15"/>
        <v>6x6x630</v>
      </c>
      <c r="D74" s="56">
        <f t="shared" si="16"/>
        <v>275</v>
      </c>
      <c r="E74" s="56">
        <f t="shared" si="17"/>
        <v>0</v>
      </c>
      <c r="G74" s="96"/>
      <c r="H74" s="97"/>
      <c r="I74" s="96"/>
      <c r="J74" s="97"/>
      <c r="K74" s="96"/>
      <c r="L74" s="96"/>
      <c r="M74" s="40">
        <v>325</v>
      </c>
      <c r="N74" s="70"/>
      <c r="O74" s="73"/>
      <c r="P74" s="73"/>
      <c r="Q74" s="73"/>
      <c r="R74" s="73"/>
      <c r="S74" s="73"/>
      <c r="T74" s="73"/>
      <c r="U74" s="73"/>
      <c r="V74" s="73"/>
      <c r="W74" s="156">
        <v>50</v>
      </c>
      <c r="X74" s="73"/>
      <c r="Y74" s="73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56"/>
      <c r="AS74" s="156"/>
      <c r="AT74" s="156"/>
      <c r="AU74" s="156"/>
      <c r="AV74" s="156"/>
      <c r="AW74" s="73"/>
      <c r="AX74" s="73"/>
      <c r="AY74" s="73"/>
      <c r="AZ74" s="156"/>
      <c r="BA74" s="73"/>
      <c r="BB74" s="65"/>
      <c r="BD74" s="80">
        <f t="shared" si="12"/>
        <v>50</v>
      </c>
      <c r="BE74" s="124" t="s">
        <v>53</v>
      </c>
      <c r="BF74" s="87" t="s">
        <v>116</v>
      </c>
      <c r="BG74" s="88"/>
      <c r="BH74" s="118" t="s">
        <v>85</v>
      </c>
      <c r="BI74" s="82">
        <v>275</v>
      </c>
      <c r="BJ74" s="82"/>
    </row>
    <row r="75" spans="1:62" x14ac:dyDescent="0.2">
      <c r="A75" s="56" t="str">
        <f t="shared" si="13"/>
        <v>SG 22 DPI X'Sil</v>
      </c>
      <c r="B75" s="56">
        <f t="shared" si="14"/>
        <v>0</v>
      </c>
      <c r="C75" s="56" t="str">
        <f t="shared" si="15"/>
        <v>8x8x700</v>
      </c>
      <c r="D75" s="56">
        <f t="shared" si="16"/>
        <v>515</v>
      </c>
      <c r="E75" s="56">
        <f t="shared" si="17"/>
        <v>0</v>
      </c>
      <c r="G75" s="96"/>
      <c r="H75" s="97"/>
      <c r="I75" s="96"/>
      <c r="J75" s="97"/>
      <c r="K75" s="96"/>
      <c r="L75" s="96"/>
      <c r="M75" s="40">
        <v>565</v>
      </c>
      <c r="N75" s="70"/>
      <c r="O75" s="73"/>
      <c r="P75" s="73"/>
      <c r="Q75" s="73"/>
      <c r="R75" s="73"/>
      <c r="S75" s="73"/>
      <c r="T75" s="73"/>
      <c r="U75" s="73"/>
      <c r="V75" s="73"/>
      <c r="W75" s="156">
        <v>50</v>
      </c>
      <c r="X75" s="73"/>
      <c r="Y75" s="73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6"/>
      <c r="AS75" s="156"/>
      <c r="AT75" s="156"/>
      <c r="AU75" s="156"/>
      <c r="AV75" s="156"/>
      <c r="AW75" s="73"/>
      <c r="AX75" s="73"/>
      <c r="AY75" s="73"/>
      <c r="AZ75" s="156"/>
      <c r="BA75" s="73"/>
      <c r="BB75" s="65"/>
      <c r="BD75" s="80">
        <f t="shared" si="12"/>
        <v>50</v>
      </c>
      <c r="BE75" s="124" t="s">
        <v>53</v>
      </c>
      <c r="BF75" s="87" t="s">
        <v>115</v>
      </c>
      <c r="BG75" s="88"/>
      <c r="BH75" s="118" t="s">
        <v>86</v>
      </c>
      <c r="BI75" s="82">
        <v>515</v>
      </c>
      <c r="BJ75" s="82"/>
    </row>
    <row r="76" spans="1:62" x14ac:dyDescent="0.2">
      <c r="A76" s="56" t="str">
        <f t="shared" si="13"/>
        <v>SG 20 DPI X'Sil</v>
      </c>
      <c r="B76" s="56">
        <f t="shared" si="14"/>
        <v>0</v>
      </c>
      <c r="C76" s="56" t="str">
        <f t="shared" si="15"/>
        <v>86x86x80</v>
      </c>
      <c r="D76" s="56">
        <f t="shared" si="16"/>
        <v>141</v>
      </c>
      <c r="E76" s="56">
        <f t="shared" si="17"/>
        <v>0</v>
      </c>
      <c r="G76" s="96"/>
      <c r="H76" s="97"/>
      <c r="I76" s="96"/>
      <c r="J76" s="97"/>
      <c r="K76" s="96"/>
      <c r="L76" s="96"/>
      <c r="M76" s="40">
        <v>141</v>
      </c>
      <c r="N76" s="70"/>
      <c r="O76" s="73"/>
      <c r="P76" s="73"/>
      <c r="Q76" s="73"/>
      <c r="R76" s="73"/>
      <c r="S76" s="73"/>
      <c r="T76" s="73"/>
      <c r="U76" s="73"/>
      <c r="V76" s="73"/>
      <c r="W76" s="156"/>
      <c r="X76" s="73"/>
      <c r="Y76" s="73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73"/>
      <c r="AX76" s="73"/>
      <c r="AY76" s="73"/>
      <c r="AZ76" s="156"/>
      <c r="BA76" s="73"/>
      <c r="BB76" s="65"/>
      <c r="BD76" s="80">
        <f t="shared" si="12"/>
        <v>0</v>
      </c>
      <c r="BE76" s="124" t="s">
        <v>53</v>
      </c>
      <c r="BF76" s="87" t="s">
        <v>164</v>
      </c>
      <c r="BG76" s="88"/>
      <c r="BH76" s="118" t="s">
        <v>87</v>
      </c>
      <c r="BI76" s="82">
        <v>141</v>
      </c>
      <c r="BJ76" s="82"/>
    </row>
    <row r="77" spans="1:62" x14ac:dyDescent="0.2">
      <c r="A77" s="56" t="str">
        <f t="shared" si="13"/>
        <v>SG 18 DPL X'Sil</v>
      </c>
      <c r="B77" s="56">
        <f t="shared" si="14"/>
        <v>0</v>
      </c>
      <c r="C77" s="56" t="str">
        <f t="shared" si="15"/>
        <v>76x76x120</v>
      </c>
      <c r="D77" s="56">
        <f t="shared" si="16"/>
        <v>3</v>
      </c>
      <c r="E77" s="56">
        <f t="shared" si="17"/>
        <v>0</v>
      </c>
      <c r="G77" s="96"/>
      <c r="H77" s="97"/>
      <c r="I77" s="96"/>
      <c r="J77" s="97"/>
      <c r="K77" s="96"/>
      <c r="L77" s="96"/>
      <c r="M77" s="103">
        <v>3</v>
      </c>
      <c r="N77" s="70"/>
      <c r="O77" s="73"/>
      <c r="P77" s="73"/>
      <c r="Q77" s="73"/>
      <c r="R77" s="73"/>
      <c r="S77" s="73"/>
      <c r="T77" s="73"/>
      <c r="U77" s="73"/>
      <c r="V77" s="73"/>
      <c r="W77" s="156"/>
      <c r="X77" s="73"/>
      <c r="Y77" s="73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73"/>
      <c r="AX77" s="73"/>
      <c r="AY77" s="73"/>
      <c r="AZ77" s="156"/>
      <c r="BA77" s="73"/>
      <c r="BB77" s="65"/>
      <c r="BD77" s="80">
        <f t="shared" si="12"/>
        <v>0</v>
      </c>
      <c r="BE77" s="124" t="s">
        <v>53</v>
      </c>
      <c r="BF77" s="87" t="s">
        <v>114</v>
      </c>
      <c r="BG77" s="88"/>
      <c r="BH77" s="118" t="s">
        <v>101</v>
      </c>
      <c r="BI77" s="82">
        <v>3</v>
      </c>
      <c r="BJ77" s="82"/>
    </row>
    <row r="78" spans="1:62" x14ac:dyDescent="0.2">
      <c r="A78" s="56" t="str">
        <f t="shared" si="13"/>
        <v>SG 17 DPL X'Sil</v>
      </c>
      <c r="B78" s="56">
        <f t="shared" si="14"/>
        <v>0</v>
      </c>
      <c r="C78" s="56" t="str">
        <f t="shared" si="15"/>
        <v>50x50x125</v>
      </c>
      <c r="D78" s="56">
        <f t="shared" si="16"/>
        <v>2</v>
      </c>
      <c r="E78" s="56">
        <f t="shared" si="17"/>
        <v>0</v>
      </c>
      <c r="G78" s="96"/>
      <c r="H78" s="97"/>
      <c r="I78" s="96"/>
      <c r="J78" s="97"/>
      <c r="K78" s="96"/>
      <c r="L78" s="96"/>
      <c r="M78" s="103">
        <v>2</v>
      </c>
      <c r="N78" s="70"/>
      <c r="O78" s="73"/>
      <c r="P78" s="73"/>
      <c r="Q78" s="73"/>
      <c r="R78" s="73"/>
      <c r="S78" s="73"/>
      <c r="T78" s="73"/>
      <c r="U78" s="73"/>
      <c r="V78" s="73"/>
      <c r="W78" s="156"/>
      <c r="X78" s="73"/>
      <c r="Y78" s="73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73"/>
      <c r="AX78" s="73"/>
      <c r="AY78" s="73"/>
      <c r="AZ78" s="156"/>
      <c r="BA78" s="73"/>
      <c r="BB78" s="65"/>
      <c r="BD78" s="80">
        <f t="shared" si="12"/>
        <v>0</v>
      </c>
      <c r="BE78" s="124" t="s">
        <v>53</v>
      </c>
      <c r="BF78" s="87" t="s">
        <v>113</v>
      </c>
      <c r="BG78" s="88"/>
      <c r="BH78" s="118" t="s">
        <v>96</v>
      </c>
      <c r="BI78" s="82">
        <v>2</v>
      </c>
      <c r="BJ78" s="82"/>
    </row>
    <row r="79" spans="1:62" x14ac:dyDescent="0.2">
      <c r="A79" s="56" t="str">
        <f t="shared" si="13"/>
        <v>SG 16 DPL X'Sil</v>
      </c>
      <c r="B79" s="56">
        <f t="shared" si="14"/>
        <v>0</v>
      </c>
      <c r="C79" s="56" t="str">
        <f t="shared" si="15"/>
        <v>45x45x105</v>
      </c>
      <c r="D79" s="56">
        <f t="shared" si="16"/>
        <v>1</v>
      </c>
      <c r="E79" s="56">
        <f t="shared" si="17"/>
        <v>0</v>
      </c>
      <c r="G79" s="96"/>
      <c r="H79" s="97"/>
      <c r="I79" s="96"/>
      <c r="J79" s="97"/>
      <c r="K79" s="96"/>
      <c r="L79" s="96"/>
      <c r="M79" s="103">
        <v>1</v>
      </c>
      <c r="N79" s="70"/>
      <c r="O79" s="73"/>
      <c r="P79" s="73"/>
      <c r="Q79" s="73"/>
      <c r="R79" s="73"/>
      <c r="S79" s="73"/>
      <c r="T79" s="73"/>
      <c r="U79" s="73"/>
      <c r="V79" s="73"/>
      <c r="W79" s="156"/>
      <c r="X79" s="73"/>
      <c r="Y79" s="73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73"/>
      <c r="AX79" s="73"/>
      <c r="AY79" s="73"/>
      <c r="AZ79" s="156"/>
      <c r="BA79" s="73"/>
      <c r="BB79" s="65"/>
      <c r="BD79" s="80">
        <f t="shared" si="12"/>
        <v>0</v>
      </c>
      <c r="BE79" s="124" t="s">
        <v>53</v>
      </c>
      <c r="BF79" s="87" t="s">
        <v>112</v>
      </c>
      <c r="BG79" s="88"/>
      <c r="BH79" s="118" t="s">
        <v>70</v>
      </c>
      <c r="BI79" s="82">
        <v>1</v>
      </c>
      <c r="BJ79" s="82"/>
    </row>
    <row r="80" spans="1:62" x14ac:dyDescent="0.2">
      <c r="A80" s="56" t="str">
        <f t="shared" si="13"/>
        <v>SG 15 DPL X'Sil</v>
      </c>
      <c r="B80" s="56">
        <f t="shared" si="14"/>
        <v>0</v>
      </c>
      <c r="C80" s="56" t="str">
        <f t="shared" si="15"/>
        <v>38x38x105</v>
      </c>
      <c r="D80" s="56">
        <f t="shared" si="16"/>
        <v>3</v>
      </c>
      <c r="E80" s="56">
        <f t="shared" si="17"/>
        <v>0</v>
      </c>
      <c r="G80" s="96"/>
      <c r="H80" s="97"/>
      <c r="I80" s="96"/>
      <c r="J80" s="97"/>
      <c r="K80" s="96"/>
      <c r="L80" s="96"/>
      <c r="M80" s="103">
        <v>3</v>
      </c>
      <c r="N80" s="70"/>
      <c r="O80" s="73"/>
      <c r="P80" s="73"/>
      <c r="Q80" s="73"/>
      <c r="R80" s="73"/>
      <c r="S80" s="73"/>
      <c r="T80" s="73"/>
      <c r="U80" s="73"/>
      <c r="V80" s="73"/>
      <c r="W80" s="156"/>
      <c r="X80" s="73"/>
      <c r="Y80" s="73"/>
      <c r="Z80" s="156"/>
      <c r="AA80" s="156"/>
      <c r="AB80" s="156"/>
      <c r="AC80" s="156"/>
      <c r="AD80" s="156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56"/>
      <c r="AS80" s="156"/>
      <c r="AT80" s="156"/>
      <c r="AU80" s="156"/>
      <c r="AV80" s="156"/>
      <c r="AW80" s="73"/>
      <c r="AX80" s="73"/>
      <c r="AY80" s="73"/>
      <c r="AZ80" s="156"/>
      <c r="BA80" s="73"/>
      <c r="BB80" s="65"/>
      <c r="BD80" s="80">
        <f t="shared" si="12"/>
        <v>0</v>
      </c>
      <c r="BE80" s="124" t="s">
        <v>53</v>
      </c>
      <c r="BF80" s="87" t="s">
        <v>111</v>
      </c>
      <c r="BG80" s="88"/>
      <c r="BH80" s="118" t="s">
        <v>68</v>
      </c>
      <c r="BI80" s="82">
        <v>3</v>
      </c>
      <c r="BJ80" s="82"/>
    </row>
    <row r="81" spans="1:62" x14ac:dyDescent="0.2">
      <c r="A81" s="56" t="str">
        <f t="shared" si="13"/>
        <v>SG 14 DPL X'Sil</v>
      </c>
      <c r="B81" s="56">
        <f t="shared" si="14"/>
        <v>0</v>
      </c>
      <c r="C81" s="56" t="str">
        <f t="shared" si="15"/>
        <v>25x25x80</v>
      </c>
      <c r="D81" s="56">
        <f t="shared" si="16"/>
        <v>1</v>
      </c>
      <c r="E81" s="56">
        <f t="shared" si="17"/>
        <v>0</v>
      </c>
      <c r="G81" s="96"/>
      <c r="H81" s="97"/>
      <c r="I81" s="96"/>
      <c r="J81" s="97"/>
      <c r="K81" s="96"/>
      <c r="L81" s="96"/>
      <c r="M81" s="103">
        <v>1</v>
      </c>
      <c r="N81" s="70"/>
      <c r="O81" s="73"/>
      <c r="P81" s="73"/>
      <c r="Q81" s="73"/>
      <c r="R81" s="73"/>
      <c r="S81" s="73"/>
      <c r="T81" s="73"/>
      <c r="U81" s="73"/>
      <c r="V81" s="73"/>
      <c r="W81" s="156"/>
      <c r="X81" s="73"/>
      <c r="Y81" s="73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73"/>
      <c r="AX81" s="73"/>
      <c r="AY81" s="73"/>
      <c r="AZ81" s="156"/>
      <c r="BA81" s="73"/>
      <c r="BB81" s="65"/>
      <c r="BD81" s="80">
        <f t="shared" si="12"/>
        <v>0</v>
      </c>
      <c r="BE81" s="124" t="s">
        <v>53</v>
      </c>
      <c r="BF81" s="87" t="s">
        <v>110</v>
      </c>
      <c r="BG81" s="88"/>
      <c r="BH81" s="118" t="s">
        <v>95</v>
      </c>
      <c r="BI81" s="82">
        <v>1</v>
      </c>
      <c r="BJ81" s="82"/>
    </row>
    <row r="82" spans="1:62" x14ac:dyDescent="0.2">
      <c r="A82" s="56" t="str">
        <f t="shared" si="13"/>
        <v>SG 13 DPL X'Sil</v>
      </c>
      <c r="B82" s="56">
        <f t="shared" si="14"/>
        <v>0</v>
      </c>
      <c r="C82" s="56" t="str">
        <f t="shared" si="15"/>
        <v>38x38x80</v>
      </c>
      <c r="D82" s="56">
        <f t="shared" si="16"/>
        <v>3</v>
      </c>
      <c r="E82" s="56">
        <f t="shared" si="17"/>
        <v>0</v>
      </c>
      <c r="G82" s="96"/>
      <c r="H82" s="97"/>
      <c r="I82" s="96"/>
      <c r="J82" s="97"/>
      <c r="K82" s="96"/>
      <c r="L82" s="96"/>
      <c r="M82" s="103">
        <v>3</v>
      </c>
      <c r="N82" s="70"/>
      <c r="O82" s="73"/>
      <c r="P82" s="73"/>
      <c r="Q82" s="73"/>
      <c r="R82" s="73"/>
      <c r="S82" s="73"/>
      <c r="T82" s="73"/>
      <c r="U82" s="73"/>
      <c r="V82" s="73"/>
      <c r="W82" s="156"/>
      <c r="X82" s="73"/>
      <c r="Y82" s="73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73"/>
      <c r="AX82" s="73"/>
      <c r="AY82" s="73"/>
      <c r="AZ82" s="156"/>
      <c r="BA82" s="73"/>
      <c r="BB82" s="65"/>
      <c r="BD82" s="80">
        <f t="shared" si="12"/>
        <v>0</v>
      </c>
      <c r="BE82" s="124" t="s">
        <v>53</v>
      </c>
      <c r="BF82" s="87" t="s">
        <v>109</v>
      </c>
      <c r="BG82" s="88"/>
      <c r="BH82" s="118" t="s">
        <v>67</v>
      </c>
      <c r="BI82" s="82">
        <v>3</v>
      </c>
      <c r="BJ82" s="82"/>
    </row>
    <row r="83" spans="1:62" x14ac:dyDescent="0.2">
      <c r="A83" s="56" t="str">
        <f t="shared" si="13"/>
        <v>SG 11 DPI X'Sil</v>
      </c>
      <c r="B83" s="56">
        <f t="shared" si="14"/>
        <v>0</v>
      </c>
      <c r="C83" s="56" t="str">
        <f t="shared" si="15"/>
        <v>42x42x80</v>
      </c>
      <c r="D83" s="56">
        <f t="shared" si="16"/>
        <v>4</v>
      </c>
      <c r="E83" s="56">
        <f t="shared" si="17"/>
        <v>0</v>
      </c>
      <c r="G83" s="96"/>
      <c r="H83" s="97"/>
      <c r="I83" s="96"/>
      <c r="J83" s="97"/>
      <c r="K83" s="96"/>
      <c r="L83" s="96"/>
      <c r="M83" s="103">
        <v>4</v>
      </c>
      <c r="N83" s="70"/>
      <c r="O83" s="73"/>
      <c r="P83" s="73"/>
      <c r="Q83" s="73"/>
      <c r="R83" s="73"/>
      <c r="S83" s="73"/>
      <c r="T83" s="73"/>
      <c r="U83" s="73"/>
      <c r="V83" s="73"/>
      <c r="W83" s="156"/>
      <c r="X83" s="73"/>
      <c r="Y83" s="73"/>
      <c r="Z83" s="156"/>
      <c r="AA83" s="156"/>
      <c r="AB83" s="156"/>
      <c r="AC83" s="156"/>
      <c r="AD83" s="156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56"/>
      <c r="AS83" s="156"/>
      <c r="AT83" s="156"/>
      <c r="AU83" s="156"/>
      <c r="AV83" s="156"/>
      <c r="AW83" s="73"/>
      <c r="AX83" s="73"/>
      <c r="AY83" s="73"/>
      <c r="AZ83" s="156"/>
      <c r="BA83" s="73"/>
      <c r="BB83" s="65"/>
      <c r="BD83" s="80">
        <f t="shared" si="12"/>
        <v>0</v>
      </c>
      <c r="BE83" s="124" t="s">
        <v>53</v>
      </c>
      <c r="BF83" s="87" t="s">
        <v>108</v>
      </c>
      <c r="BG83" s="88"/>
      <c r="BH83" s="118" t="s">
        <v>69</v>
      </c>
      <c r="BI83" s="82">
        <v>4</v>
      </c>
      <c r="BJ83" s="82"/>
    </row>
    <row r="84" spans="1:62" x14ac:dyDescent="0.2">
      <c r="A84" s="56" t="str">
        <f t="shared" si="13"/>
        <v>SG 10 DPL X'Sil</v>
      </c>
      <c r="B84" s="56">
        <f t="shared" si="14"/>
        <v>0</v>
      </c>
      <c r="C84" s="56" t="str">
        <f t="shared" si="15"/>
        <v>54x54x125</v>
      </c>
      <c r="D84" s="56">
        <f t="shared" si="16"/>
        <v>1</v>
      </c>
      <c r="E84" s="56">
        <f t="shared" si="17"/>
        <v>0</v>
      </c>
      <c r="G84" s="96"/>
      <c r="H84" s="97"/>
      <c r="I84" s="96"/>
      <c r="J84" s="97"/>
      <c r="K84" s="96"/>
      <c r="L84" s="96"/>
      <c r="M84" s="103">
        <v>1</v>
      </c>
      <c r="N84" s="70"/>
      <c r="O84" s="73"/>
      <c r="P84" s="73"/>
      <c r="Q84" s="73"/>
      <c r="R84" s="73"/>
      <c r="S84" s="73"/>
      <c r="T84" s="73"/>
      <c r="U84" s="73"/>
      <c r="V84" s="73"/>
      <c r="W84" s="156"/>
      <c r="X84" s="73"/>
      <c r="Y84" s="73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73"/>
      <c r="AX84" s="73"/>
      <c r="AY84" s="73"/>
      <c r="AZ84" s="156"/>
      <c r="BA84" s="73"/>
      <c r="BB84" s="104"/>
      <c r="BD84" s="80">
        <f t="shared" si="12"/>
        <v>0</v>
      </c>
      <c r="BE84" s="124" t="s">
        <v>53</v>
      </c>
      <c r="BF84" s="87" t="s">
        <v>107</v>
      </c>
      <c r="BG84" s="88"/>
      <c r="BH84" s="118" t="s">
        <v>94</v>
      </c>
      <c r="BI84" s="82">
        <v>1</v>
      </c>
      <c r="BJ84" s="82"/>
    </row>
    <row r="85" spans="1:62" x14ac:dyDescent="0.2">
      <c r="A85" s="56" t="str">
        <f t="shared" si="13"/>
        <v>SG 08 DPI X'Sil</v>
      </c>
      <c r="B85" s="56">
        <f t="shared" si="14"/>
        <v>0</v>
      </c>
      <c r="C85" s="56" t="str">
        <f t="shared" si="15"/>
        <v>60x60x70</v>
      </c>
      <c r="D85" s="56">
        <f t="shared" si="16"/>
        <v>4</v>
      </c>
      <c r="E85" s="56">
        <f t="shared" si="17"/>
        <v>0</v>
      </c>
      <c r="G85" s="96"/>
      <c r="H85" s="97"/>
      <c r="I85" s="96"/>
      <c r="J85" s="97"/>
      <c r="K85" s="96"/>
      <c r="L85" s="96"/>
      <c r="M85" s="103">
        <v>4</v>
      </c>
      <c r="N85" s="70"/>
      <c r="O85" s="73"/>
      <c r="P85" s="73"/>
      <c r="Q85" s="73"/>
      <c r="R85" s="73"/>
      <c r="S85" s="73"/>
      <c r="T85" s="73"/>
      <c r="U85" s="73"/>
      <c r="V85" s="73"/>
      <c r="W85" s="156"/>
      <c r="X85" s="73"/>
      <c r="Y85" s="73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73"/>
      <c r="AX85" s="73"/>
      <c r="AY85" s="73"/>
      <c r="AZ85" s="156"/>
      <c r="BA85" s="73"/>
      <c r="BB85" s="65"/>
      <c r="BD85" s="80">
        <f t="shared" si="12"/>
        <v>0</v>
      </c>
      <c r="BE85" s="124" t="s">
        <v>53</v>
      </c>
      <c r="BF85" s="87" t="s">
        <v>106</v>
      </c>
      <c r="BG85" s="88"/>
      <c r="BH85" s="118" t="s">
        <v>93</v>
      </c>
      <c r="BI85" s="82">
        <v>4</v>
      </c>
      <c r="BJ85" s="82"/>
    </row>
    <row r="86" spans="1:62" x14ac:dyDescent="0.2">
      <c r="A86" s="56" t="str">
        <f t="shared" si="13"/>
        <v>SG 06 DPI X'Sil</v>
      </c>
      <c r="B86" s="56">
        <f t="shared" si="14"/>
        <v>0</v>
      </c>
      <c r="C86" s="56" t="str">
        <f t="shared" si="15"/>
        <v>89x89x100</v>
      </c>
      <c r="D86" s="56">
        <f t="shared" si="16"/>
        <v>3</v>
      </c>
      <c r="E86" s="56">
        <f t="shared" si="17"/>
        <v>0</v>
      </c>
      <c r="G86" s="96"/>
      <c r="H86" s="97"/>
      <c r="I86" s="96"/>
      <c r="J86" s="97"/>
      <c r="K86" s="96"/>
      <c r="L86" s="96"/>
      <c r="M86" s="103">
        <v>3</v>
      </c>
      <c r="N86" s="70"/>
      <c r="O86" s="73"/>
      <c r="P86" s="73"/>
      <c r="Q86" s="73"/>
      <c r="R86" s="73"/>
      <c r="S86" s="73"/>
      <c r="T86" s="73"/>
      <c r="U86" s="73"/>
      <c r="V86" s="73"/>
      <c r="W86" s="156"/>
      <c r="X86" s="73"/>
      <c r="Y86" s="73"/>
      <c r="Z86" s="156"/>
      <c r="AA86" s="156"/>
      <c r="AB86" s="156"/>
      <c r="AC86" s="156"/>
      <c r="AD86" s="156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73"/>
      <c r="AX86" s="73"/>
      <c r="AY86" s="73"/>
      <c r="AZ86" s="156"/>
      <c r="BA86" s="73"/>
      <c r="BB86" s="65"/>
      <c r="BD86" s="80">
        <f t="shared" si="12"/>
        <v>0</v>
      </c>
      <c r="BE86" s="124" t="s">
        <v>53</v>
      </c>
      <c r="BF86" s="87" t="s">
        <v>105</v>
      </c>
      <c r="BG86" s="88"/>
      <c r="BH86" s="118" t="s">
        <v>100</v>
      </c>
      <c r="BI86" s="82">
        <v>3</v>
      </c>
      <c r="BJ86" s="82"/>
    </row>
    <row r="87" spans="1:62" x14ac:dyDescent="0.2">
      <c r="A87" s="56" t="str">
        <f t="shared" si="13"/>
        <v>SG 05 DPI X'Sil</v>
      </c>
      <c r="B87" s="56">
        <f t="shared" si="14"/>
        <v>0</v>
      </c>
      <c r="C87" s="56" t="str">
        <f t="shared" si="15"/>
        <v>76x76x100</v>
      </c>
      <c r="D87" s="56">
        <f t="shared" si="16"/>
        <v>3</v>
      </c>
      <c r="E87" s="56">
        <f t="shared" si="17"/>
        <v>0</v>
      </c>
      <c r="G87" s="96"/>
      <c r="H87" s="97"/>
      <c r="I87" s="96"/>
      <c r="J87" s="97"/>
      <c r="K87" s="96"/>
      <c r="L87" s="96"/>
      <c r="M87" s="103">
        <v>3</v>
      </c>
      <c r="N87" s="70"/>
      <c r="O87" s="73"/>
      <c r="P87" s="73"/>
      <c r="Q87" s="73"/>
      <c r="R87" s="73"/>
      <c r="S87" s="73"/>
      <c r="T87" s="73"/>
      <c r="U87" s="73"/>
      <c r="V87" s="73"/>
      <c r="W87" s="156"/>
      <c r="X87" s="73"/>
      <c r="Y87" s="73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73"/>
      <c r="AX87" s="73"/>
      <c r="AY87" s="73"/>
      <c r="AZ87" s="156"/>
      <c r="BA87" s="73"/>
      <c r="BB87" s="65"/>
      <c r="BD87" s="80">
        <f t="shared" si="12"/>
        <v>0</v>
      </c>
      <c r="BE87" s="124" t="s">
        <v>53</v>
      </c>
      <c r="BF87" s="87" t="s">
        <v>104</v>
      </c>
      <c r="BG87" s="88"/>
      <c r="BH87" s="118" t="s">
        <v>99</v>
      </c>
      <c r="BI87" s="82">
        <v>3</v>
      </c>
      <c r="BJ87" s="82"/>
    </row>
    <row r="88" spans="1:62" x14ac:dyDescent="0.2">
      <c r="A88" s="56" t="str">
        <f t="shared" si="13"/>
        <v>SG 04 DPI X'Sil</v>
      </c>
      <c r="B88" s="56">
        <f t="shared" si="14"/>
        <v>0</v>
      </c>
      <c r="C88" s="56" t="str">
        <f t="shared" si="15"/>
        <v>38x38x80</v>
      </c>
      <c r="D88" s="56">
        <f t="shared" si="16"/>
        <v>2</v>
      </c>
      <c r="E88" s="56">
        <f t="shared" si="17"/>
        <v>0</v>
      </c>
      <c r="G88" s="96"/>
      <c r="H88" s="97"/>
      <c r="I88" s="96"/>
      <c r="J88" s="97"/>
      <c r="K88" s="96"/>
      <c r="L88" s="96"/>
      <c r="M88" s="103">
        <v>2</v>
      </c>
      <c r="N88" s="70"/>
      <c r="O88" s="73"/>
      <c r="P88" s="73"/>
      <c r="Q88" s="73"/>
      <c r="R88" s="73"/>
      <c r="S88" s="73"/>
      <c r="T88" s="73"/>
      <c r="U88" s="73"/>
      <c r="V88" s="73"/>
      <c r="W88" s="156"/>
      <c r="X88" s="73"/>
      <c r="Y88" s="73"/>
      <c r="Z88" s="156"/>
      <c r="AA88" s="156"/>
      <c r="AB88" s="156"/>
      <c r="AC88" s="156"/>
      <c r="AD88" s="156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73"/>
      <c r="AX88" s="73"/>
      <c r="AY88" s="73"/>
      <c r="AZ88" s="156"/>
      <c r="BA88" s="73"/>
      <c r="BB88" s="65"/>
      <c r="BD88" s="80">
        <f t="shared" si="12"/>
        <v>0</v>
      </c>
      <c r="BE88" s="124" t="s">
        <v>53</v>
      </c>
      <c r="BF88" s="87" t="s">
        <v>103</v>
      </c>
      <c r="BG88" s="88"/>
      <c r="BH88" s="118" t="s">
        <v>67</v>
      </c>
      <c r="BI88" s="82">
        <v>2</v>
      </c>
      <c r="BJ88" s="82"/>
    </row>
    <row r="89" spans="1:62" x14ac:dyDescent="0.2">
      <c r="A89" s="56" t="str">
        <f t="shared" si="13"/>
        <v>SG 02 DPL X'Sil</v>
      </c>
      <c r="B89" s="56">
        <f t="shared" si="14"/>
        <v>0</v>
      </c>
      <c r="C89" s="56" t="str">
        <f t="shared" si="15"/>
        <v>38x38x67</v>
      </c>
      <c r="D89" s="56">
        <f t="shared" si="16"/>
        <v>3</v>
      </c>
      <c r="E89" s="56">
        <f t="shared" si="17"/>
        <v>0</v>
      </c>
      <c r="G89" s="96"/>
      <c r="H89" s="97"/>
      <c r="I89" s="96"/>
      <c r="J89" s="97"/>
      <c r="K89" s="96"/>
      <c r="L89" s="96"/>
      <c r="M89" s="103">
        <v>3</v>
      </c>
      <c r="N89" s="70"/>
      <c r="O89" s="73"/>
      <c r="P89" s="73"/>
      <c r="Q89" s="73"/>
      <c r="R89" s="73"/>
      <c r="S89" s="73"/>
      <c r="T89" s="73"/>
      <c r="U89" s="73"/>
      <c r="V89" s="73"/>
      <c r="W89" s="156"/>
      <c r="X89" s="73"/>
      <c r="Y89" s="73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73"/>
      <c r="AX89" s="73"/>
      <c r="AY89" s="73"/>
      <c r="AZ89" s="156"/>
      <c r="BA89" s="73"/>
      <c r="BB89" s="65"/>
      <c r="BD89" s="80">
        <f t="shared" si="12"/>
        <v>0</v>
      </c>
      <c r="BE89" s="124" t="s">
        <v>53</v>
      </c>
      <c r="BF89" s="87" t="s">
        <v>102</v>
      </c>
      <c r="BG89" s="88"/>
      <c r="BH89" s="118" t="s">
        <v>98</v>
      </c>
      <c r="BI89" s="82">
        <v>3</v>
      </c>
      <c r="BJ89" s="82"/>
    </row>
    <row r="90" spans="1:62" ht="13.5" thickBot="1" x14ac:dyDescent="0.25">
      <c r="A90" s="56" t="str">
        <f t="shared" si="13"/>
        <v>SG 01 DPI X'Sil</v>
      </c>
      <c r="B90" s="56">
        <f t="shared" si="14"/>
        <v>0</v>
      </c>
      <c r="C90" s="56" t="str">
        <f t="shared" si="15"/>
        <v>50x50x75</v>
      </c>
      <c r="D90" s="56">
        <f t="shared" si="16"/>
        <v>3</v>
      </c>
      <c r="E90" s="56">
        <f t="shared" si="17"/>
        <v>0</v>
      </c>
      <c r="G90" s="96"/>
      <c r="H90" s="97"/>
      <c r="I90" s="96"/>
      <c r="J90" s="97"/>
      <c r="K90" s="96"/>
      <c r="L90" s="96"/>
      <c r="M90" s="103">
        <v>3</v>
      </c>
      <c r="N90" s="70"/>
      <c r="O90" s="73"/>
      <c r="P90" s="73"/>
      <c r="Q90" s="73"/>
      <c r="R90" s="73"/>
      <c r="S90" s="73"/>
      <c r="T90" s="73"/>
      <c r="U90" s="73"/>
      <c r="V90" s="73"/>
      <c r="W90" s="156"/>
      <c r="X90" s="73"/>
      <c r="Y90" s="73"/>
      <c r="Z90" s="156"/>
      <c r="AA90" s="156"/>
      <c r="AB90" s="156"/>
      <c r="AC90" s="156"/>
      <c r="AD90" s="156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73"/>
      <c r="AX90" s="73"/>
      <c r="AY90" s="73"/>
      <c r="AZ90" s="156"/>
      <c r="BA90" s="73"/>
      <c r="BB90" s="65"/>
      <c r="BD90" s="80">
        <f t="shared" si="12"/>
        <v>0</v>
      </c>
      <c r="BE90" s="125" t="s">
        <v>53</v>
      </c>
      <c r="BF90" s="120" t="s">
        <v>97</v>
      </c>
      <c r="BG90" s="121"/>
      <c r="BH90" s="122" t="s">
        <v>92</v>
      </c>
      <c r="BI90" s="82">
        <v>3</v>
      </c>
      <c r="BJ90" s="82"/>
    </row>
    <row r="91" spans="1:62" x14ac:dyDescent="0.2">
      <c r="A91" s="56" t="str">
        <f t="shared" si="13"/>
        <v>SG 65 DPI X'Sil</v>
      </c>
      <c r="B91" s="56">
        <f t="shared" si="14"/>
        <v>0</v>
      </c>
      <c r="C91" s="56" t="str">
        <f t="shared" si="15"/>
        <v>90х160</v>
      </c>
      <c r="D91" s="56">
        <f t="shared" si="16"/>
        <v>-1</v>
      </c>
      <c r="E91" s="56">
        <f t="shared" si="17"/>
        <v>0</v>
      </c>
      <c r="G91" s="96"/>
      <c r="H91" s="97"/>
      <c r="I91" s="96"/>
      <c r="J91" s="97"/>
      <c r="K91" s="96"/>
      <c r="L91" s="96"/>
      <c r="M91" s="103">
        <v>-1</v>
      </c>
      <c r="N91" s="70"/>
      <c r="O91" s="73"/>
      <c r="P91" s="73"/>
      <c r="Q91" s="73"/>
      <c r="R91" s="73"/>
      <c r="S91" s="73"/>
      <c r="T91" s="73"/>
      <c r="U91" s="73"/>
      <c r="V91" s="73"/>
      <c r="W91" s="156"/>
      <c r="X91" s="73"/>
      <c r="Y91" s="73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73"/>
      <c r="AX91" s="73"/>
      <c r="AY91" s="73"/>
      <c r="AZ91" s="156"/>
      <c r="BA91" s="73"/>
      <c r="BB91" s="65"/>
      <c r="BD91" s="80">
        <f t="shared" si="12"/>
        <v>0</v>
      </c>
      <c r="BE91" s="123" t="s">
        <v>139</v>
      </c>
      <c r="BF91" s="165" t="s">
        <v>140</v>
      </c>
      <c r="BG91" s="165"/>
      <c r="BH91" s="132" t="s">
        <v>141</v>
      </c>
      <c r="BI91" s="82">
        <v>-1</v>
      </c>
      <c r="BJ91" s="82"/>
    </row>
    <row r="92" spans="1:62" x14ac:dyDescent="0.2">
      <c r="A92" s="56" t="str">
        <f t="shared" si="13"/>
        <v>DPSL 5522 X'Sil</v>
      </c>
      <c r="B92" s="56">
        <f t="shared" si="14"/>
        <v>0</v>
      </c>
      <c r="C92" s="56" t="str">
        <f t="shared" si="15"/>
        <v>25х25х150</v>
      </c>
      <c r="D92" s="56">
        <f t="shared" si="16"/>
        <v>370</v>
      </c>
      <c r="E92" s="56">
        <f t="shared" si="17"/>
        <v>0</v>
      </c>
      <c r="G92" s="96"/>
      <c r="H92" s="97"/>
      <c r="I92" s="96"/>
      <c r="J92" s="97"/>
      <c r="K92" s="96"/>
      <c r="L92" s="96"/>
      <c r="M92" s="103">
        <v>440</v>
      </c>
      <c r="N92" s="70"/>
      <c r="O92" s="73"/>
      <c r="P92" s="73"/>
      <c r="Q92" s="73"/>
      <c r="R92" s="73"/>
      <c r="S92" s="73"/>
      <c r="T92" s="73"/>
      <c r="U92" s="73"/>
      <c r="V92" s="73"/>
      <c r="W92" s="156"/>
      <c r="X92" s="73"/>
      <c r="Y92" s="73">
        <v>70</v>
      </c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73"/>
      <c r="AX92" s="73"/>
      <c r="AY92" s="73"/>
      <c r="AZ92" s="156"/>
      <c r="BA92" s="73"/>
      <c r="BB92" s="104"/>
      <c r="BD92" s="80">
        <f t="shared" si="12"/>
        <v>70</v>
      </c>
      <c r="BE92" s="124" t="s">
        <v>138</v>
      </c>
      <c r="BF92" s="179" t="s">
        <v>130</v>
      </c>
      <c r="BG92" s="179"/>
      <c r="BH92" s="118" t="s">
        <v>131</v>
      </c>
      <c r="BI92" s="82">
        <v>370</v>
      </c>
      <c r="BJ92" s="82"/>
    </row>
    <row r="93" spans="1:62" x14ac:dyDescent="0.2">
      <c r="A93" s="56" t="str">
        <f t="shared" si="13"/>
        <v>DPSL 5516 X'Sil</v>
      </c>
      <c r="B93" s="56">
        <f t="shared" si="14"/>
        <v>0</v>
      </c>
      <c r="C93" s="56" t="str">
        <f t="shared" si="15"/>
        <v>40х40х150</v>
      </c>
      <c r="D93" s="56">
        <f t="shared" si="16"/>
        <v>0</v>
      </c>
      <c r="E93" s="56">
        <f t="shared" si="17"/>
        <v>0</v>
      </c>
      <c r="G93" s="96"/>
      <c r="H93" s="97"/>
      <c r="I93" s="96"/>
      <c r="J93" s="97"/>
      <c r="K93" s="96"/>
      <c r="L93" s="96"/>
      <c r="M93" s="103">
        <v>240</v>
      </c>
      <c r="N93" s="70"/>
      <c r="O93" s="73"/>
      <c r="P93" s="73"/>
      <c r="Q93" s="73"/>
      <c r="R93" s="73"/>
      <c r="S93" s="73"/>
      <c r="T93" s="73"/>
      <c r="U93" s="73"/>
      <c r="V93" s="73"/>
      <c r="W93" s="156"/>
      <c r="X93" s="73"/>
      <c r="Y93" s="73">
        <v>240</v>
      </c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73"/>
      <c r="AX93" s="73"/>
      <c r="AY93" s="73"/>
      <c r="AZ93" s="156"/>
      <c r="BA93" s="73"/>
      <c r="BB93" s="104"/>
      <c r="BD93" s="80">
        <f t="shared" si="12"/>
        <v>240</v>
      </c>
      <c r="BE93" s="124" t="s">
        <v>138</v>
      </c>
      <c r="BF93" s="179" t="s">
        <v>132</v>
      </c>
      <c r="BG93" s="179"/>
      <c r="BH93" s="118" t="s">
        <v>133</v>
      </c>
      <c r="BI93" s="82">
        <v>0</v>
      </c>
      <c r="BJ93" s="82"/>
    </row>
    <row r="94" spans="1:62" x14ac:dyDescent="0.2">
      <c r="A94" s="56" t="str">
        <f t="shared" si="13"/>
        <v>DPSL 5512 X'Sil</v>
      </c>
      <c r="B94" s="56">
        <f t="shared" si="14"/>
        <v>0</v>
      </c>
      <c r="C94" s="56" t="str">
        <f t="shared" si="15"/>
        <v>50х50х150</v>
      </c>
      <c r="D94" s="56">
        <f t="shared" si="16"/>
        <v>65</v>
      </c>
      <c r="E94" s="56">
        <f t="shared" si="17"/>
        <v>0</v>
      </c>
      <c r="G94" s="96"/>
      <c r="H94" s="97"/>
      <c r="I94" s="96"/>
      <c r="J94" s="97"/>
      <c r="K94" s="96"/>
      <c r="L94" s="96"/>
      <c r="M94" s="103">
        <v>130</v>
      </c>
      <c r="N94" s="70"/>
      <c r="O94" s="73"/>
      <c r="P94" s="73"/>
      <c r="Q94" s="73"/>
      <c r="R94" s="73"/>
      <c r="S94" s="73"/>
      <c r="T94" s="73"/>
      <c r="U94" s="73"/>
      <c r="V94" s="73"/>
      <c r="W94" s="156"/>
      <c r="X94" s="73"/>
      <c r="Y94" s="73">
        <v>65</v>
      </c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73"/>
      <c r="AX94" s="73"/>
      <c r="AY94" s="73"/>
      <c r="AZ94" s="156"/>
      <c r="BA94" s="73"/>
      <c r="BB94" s="104"/>
      <c r="BD94" s="80">
        <f t="shared" si="12"/>
        <v>65</v>
      </c>
      <c r="BE94" s="124" t="s">
        <v>138</v>
      </c>
      <c r="BF94" s="179" t="s">
        <v>134</v>
      </c>
      <c r="BG94" s="179"/>
      <c r="BH94" s="118" t="s">
        <v>135</v>
      </c>
      <c r="BI94" s="82">
        <v>65</v>
      </c>
      <c r="BJ94" s="82"/>
    </row>
    <row r="95" spans="1:62" x14ac:dyDescent="0.2">
      <c r="A95" s="56" t="str">
        <f t="shared" si="13"/>
        <v>DPSL 5506 X'Sil</v>
      </c>
      <c r="B95" s="56">
        <f t="shared" si="14"/>
        <v>0</v>
      </c>
      <c r="C95" s="56" t="str">
        <f t="shared" si="15"/>
        <v>60х60х150</v>
      </c>
      <c r="D95" s="56">
        <f t="shared" si="16"/>
        <v>40</v>
      </c>
      <c r="E95" s="56">
        <f t="shared" si="17"/>
        <v>0</v>
      </c>
      <c r="G95" s="96"/>
      <c r="H95" s="97"/>
      <c r="I95" s="96"/>
      <c r="J95" s="97"/>
      <c r="K95" s="96"/>
      <c r="L95" s="96"/>
      <c r="M95" s="103">
        <v>110</v>
      </c>
      <c r="N95" s="70"/>
      <c r="O95" s="73"/>
      <c r="P95" s="73"/>
      <c r="Q95" s="73"/>
      <c r="R95" s="73"/>
      <c r="S95" s="73"/>
      <c r="T95" s="73"/>
      <c r="U95" s="73"/>
      <c r="V95" s="73"/>
      <c r="W95" s="156"/>
      <c r="X95" s="73"/>
      <c r="Y95" s="73">
        <v>50</v>
      </c>
      <c r="Z95" s="156"/>
      <c r="AA95" s="156"/>
      <c r="AB95" s="156"/>
      <c r="AC95" s="156"/>
      <c r="AD95" s="156"/>
      <c r="AE95" s="156"/>
      <c r="AF95" s="156"/>
      <c r="AG95" s="156"/>
      <c r="AH95" s="156">
        <v>20</v>
      </c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73"/>
      <c r="AX95" s="73"/>
      <c r="AY95" s="73"/>
      <c r="AZ95" s="156"/>
      <c r="BA95" s="73"/>
      <c r="BB95" s="104"/>
      <c r="BD95" s="80">
        <f t="shared" si="12"/>
        <v>70</v>
      </c>
      <c r="BE95" s="124" t="s">
        <v>138</v>
      </c>
      <c r="BF95" s="179" t="s">
        <v>136</v>
      </c>
      <c r="BG95" s="179"/>
      <c r="BH95" s="118" t="s">
        <v>137</v>
      </c>
      <c r="BI95" s="82">
        <v>40</v>
      </c>
      <c r="BJ95" s="82"/>
    </row>
    <row r="96" spans="1:62" ht="13.5" thickBot="1" x14ac:dyDescent="0.25">
      <c r="A96" s="56" t="str">
        <f t="shared" si="13"/>
        <v>S 40</v>
      </c>
      <c r="B96" s="56">
        <f t="shared" si="14"/>
        <v>40</v>
      </c>
      <c r="C96" s="56">
        <f t="shared" si="15"/>
        <v>2000</v>
      </c>
      <c r="D96" s="56">
        <f t="shared" si="16"/>
        <v>60</v>
      </c>
      <c r="E96" s="56">
        <f t="shared" si="17"/>
        <v>0</v>
      </c>
      <c r="G96" s="157"/>
      <c r="H96" s="97"/>
      <c r="I96" s="157"/>
      <c r="J96" s="97"/>
      <c r="K96" s="157"/>
      <c r="L96" s="157"/>
      <c r="M96" s="158">
        <v>0</v>
      </c>
      <c r="N96" s="70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6"/>
      <c r="BA96" s="156"/>
      <c r="BB96" s="104"/>
      <c r="BD96" s="80">
        <f t="shared" si="12"/>
        <v>0</v>
      </c>
      <c r="BE96" s="125" t="s">
        <v>138</v>
      </c>
      <c r="BF96" s="166" t="s">
        <v>28</v>
      </c>
      <c r="BG96" s="166">
        <v>40</v>
      </c>
      <c r="BH96" s="141">
        <v>2000</v>
      </c>
      <c r="BI96" s="160">
        <v>60</v>
      </c>
      <c r="BJ96" s="160"/>
    </row>
    <row r="97" spans="1:62" ht="13.5" thickBot="1" x14ac:dyDescent="0.25">
      <c r="A97" s="56">
        <f t="shared" si="13"/>
        <v>320402</v>
      </c>
      <c r="B97" s="56" t="str">
        <f t="shared" si="14"/>
        <v>04</v>
      </c>
      <c r="C97" s="56">
        <f t="shared" si="15"/>
        <v>1303070</v>
      </c>
      <c r="D97" s="56">
        <f t="shared" si="16"/>
        <v>400</v>
      </c>
      <c r="E97" s="56">
        <f t="shared" si="17"/>
        <v>0</v>
      </c>
      <c r="G97" s="96"/>
      <c r="H97" s="97"/>
      <c r="I97" s="96"/>
      <c r="J97" s="97"/>
      <c r="K97" s="96"/>
      <c r="L97" s="96"/>
      <c r="M97" s="103">
        <v>400</v>
      </c>
      <c r="N97" s="70"/>
      <c r="O97" s="73"/>
      <c r="P97" s="73"/>
      <c r="Q97" s="73"/>
      <c r="R97" s="73"/>
      <c r="S97" s="73"/>
      <c r="T97" s="73"/>
      <c r="U97" s="73"/>
      <c r="V97" s="73"/>
      <c r="W97" s="156"/>
      <c r="X97" s="73"/>
      <c r="Y97" s="73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73"/>
      <c r="AX97" s="73"/>
      <c r="AY97" s="73"/>
      <c r="AZ97" s="156"/>
      <c r="BA97" s="73"/>
      <c r="BB97" s="65"/>
      <c r="BD97" s="80">
        <f t="shared" si="12"/>
        <v>0</v>
      </c>
      <c r="BE97" s="161" t="s">
        <v>50</v>
      </c>
      <c r="BF97" s="162">
        <v>320402</v>
      </c>
      <c r="BG97" s="163" t="s">
        <v>119</v>
      </c>
      <c r="BH97" s="164">
        <v>1303070</v>
      </c>
      <c r="BI97" s="82">
        <v>400</v>
      </c>
      <c r="BJ97" s="82"/>
    </row>
    <row r="98" spans="1:62" x14ac:dyDescent="0.2">
      <c r="A98" s="56">
        <f t="shared" si="13"/>
        <v>100</v>
      </c>
      <c r="B98" s="56">
        <f t="shared" si="14"/>
        <v>5007686</v>
      </c>
      <c r="C98" s="56">
        <f t="shared" si="15"/>
        <v>0</v>
      </c>
      <c r="D98" s="56">
        <f t="shared" si="16"/>
        <v>55</v>
      </c>
      <c r="E98" s="56">
        <f t="shared" si="17"/>
        <v>0</v>
      </c>
      <c r="G98" s="94"/>
      <c r="H98" s="95">
        <v>5</v>
      </c>
      <c r="I98" s="94"/>
      <c r="J98" s="95"/>
      <c r="K98" s="94"/>
      <c r="L98" s="94"/>
      <c r="M98" s="40">
        <v>55</v>
      </c>
      <c r="N98" s="70"/>
      <c r="O98" s="73"/>
      <c r="P98" s="73"/>
      <c r="Q98" s="73"/>
      <c r="R98" s="73"/>
      <c r="S98" s="73"/>
      <c r="T98" s="73"/>
      <c r="U98" s="73"/>
      <c r="V98" s="73"/>
      <c r="W98" s="156"/>
      <c r="X98" s="73"/>
      <c r="Y98" s="73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73"/>
      <c r="AX98" s="73"/>
      <c r="AY98" s="49"/>
      <c r="AZ98" s="156"/>
      <c r="BA98" s="49"/>
      <c r="BB98" s="65"/>
      <c r="BD98" s="80">
        <f t="shared" si="12"/>
        <v>0</v>
      </c>
      <c r="BE98" s="123" t="s">
        <v>53</v>
      </c>
      <c r="BF98" s="133">
        <v>100</v>
      </c>
      <c r="BG98" s="133">
        <v>5007686</v>
      </c>
      <c r="BH98" s="134"/>
      <c r="BI98" s="48">
        <v>55</v>
      </c>
      <c r="BJ98" s="48"/>
    </row>
    <row r="99" spans="1:62" ht="12.75" customHeight="1" x14ac:dyDescent="0.2">
      <c r="A99" s="56">
        <f t="shared" si="13"/>
        <v>3302</v>
      </c>
      <c r="B99" s="56">
        <f t="shared" si="14"/>
        <v>117</v>
      </c>
      <c r="C99" s="56">
        <f t="shared" si="15"/>
        <v>3111</v>
      </c>
      <c r="D99" s="56">
        <f t="shared" si="16"/>
        <v>0</v>
      </c>
      <c r="E99" s="56">
        <f t="shared" si="17"/>
        <v>0</v>
      </c>
      <c r="G99" s="94">
        <v>8</v>
      </c>
      <c r="H99" s="95"/>
      <c r="I99" s="94"/>
      <c r="J99" s="95"/>
      <c r="K99" s="94"/>
      <c r="L99" s="94"/>
      <c r="M99" s="40">
        <v>0</v>
      </c>
      <c r="N99" s="70"/>
      <c r="O99" s="73"/>
      <c r="P99" s="73"/>
      <c r="Q99" s="73"/>
      <c r="R99" s="73"/>
      <c r="S99" s="73"/>
      <c r="T99" s="73"/>
      <c r="U99" s="73"/>
      <c r="V99" s="73"/>
      <c r="W99" s="156"/>
      <c r="X99" s="73"/>
      <c r="Y99" s="73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73"/>
      <c r="AX99" s="73"/>
      <c r="AY99" s="49"/>
      <c r="AZ99" s="156"/>
      <c r="BA99" s="49"/>
      <c r="BB99" s="65"/>
      <c r="BD99" s="80">
        <f t="shared" si="12"/>
        <v>0</v>
      </c>
      <c r="BE99" s="124" t="s">
        <v>54</v>
      </c>
      <c r="BF99" s="75">
        <v>3302</v>
      </c>
      <c r="BG99" s="75">
        <v>117</v>
      </c>
      <c r="BH99" s="135">
        <v>3111</v>
      </c>
      <c r="BI99" s="48">
        <v>0</v>
      </c>
      <c r="BJ99" s="48"/>
    </row>
    <row r="100" spans="1:62" ht="12.75" customHeight="1" x14ac:dyDescent="0.2">
      <c r="A100" s="56">
        <f t="shared" si="13"/>
        <v>3302</v>
      </c>
      <c r="B100" s="56">
        <f t="shared" si="14"/>
        <v>117</v>
      </c>
      <c r="C100" s="56" t="str">
        <f t="shared" si="15"/>
        <v>3111-02</v>
      </c>
      <c r="D100" s="56">
        <f t="shared" si="16"/>
        <v>4112</v>
      </c>
      <c r="E100" s="56">
        <f t="shared" si="17"/>
        <v>0</v>
      </c>
      <c r="G100" s="94"/>
      <c r="H100" s="95"/>
      <c r="I100" s="94"/>
      <c r="J100" s="95"/>
      <c r="K100" s="94"/>
      <c r="L100" s="94">
        <v>1</v>
      </c>
      <c r="M100" s="40">
        <v>4112</v>
      </c>
      <c r="N100" s="70"/>
      <c r="O100" s="73"/>
      <c r="P100" s="73"/>
      <c r="Q100" s="73"/>
      <c r="R100" s="73"/>
      <c r="S100" s="73"/>
      <c r="T100" s="73"/>
      <c r="U100" s="73"/>
      <c r="V100" s="73"/>
      <c r="W100" s="156"/>
      <c r="X100" s="73"/>
      <c r="Y100" s="73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73"/>
      <c r="AX100" s="73"/>
      <c r="AY100" s="49"/>
      <c r="AZ100" s="156"/>
      <c r="BA100" s="49"/>
      <c r="BB100" s="65"/>
      <c r="BD100" s="80">
        <f t="shared" ref="BD100:BD132" si="18">SUM(O100:BA100)</f>
        <v>0</v>
      </c>
      <c r="BE100" s="124" t="s">
        <v>54</v>
      </c>
      <c r="BF100" s="75">
        <v>3302</v>
      </c>
      <c r="BG100" s="75">
        <v>117</v>
      </c>
      <c r="BH100" s="135" t="s">
        <v>61</v>
      </c>
      <c r="BI100" s="48">
        <v>4112</v>
      </c>
      <c r="BJ100" s="48"/>
    </row>
    <row r="101" spans="1:62" x14ac:dyDescent="0.2">
      <c r="A101" s="56">
        <f t="shared" si="13"/>
        <v>3302</v>
      </c>
      <c r="B101" s="56">
        <f t="shared" si="14"/>
        <v>117</v>
      </c>
      <c r="C101" s="56">
        <f t="shared" si="15"/>
        <v>3090</v>
      </c>
      <c r="D101" s="56">
        <f t="shared" si="16"/>
        <v>3164</v>
      </c>
      <c r="E101" s="56">
        <f t="shared" si="17"/>
        <v>0</v>
      </c>
      <c r="G101" s="94"/>
      <c r="H101" s="95"/>
      <c r="I101" s="94"/>
      <c r="J101" s="95"/>
      <c r="K101" s="94">
        <v>4</v>
      </c>
      <c r="L101" s="94"/>
      <c r="M101" s="40">
        <v>3642</v>
      </c>
      <c r="N101" s="70"/>
      <c r="O101" s="73"/>
      <c r="P101" s="73"/>
      <c r="Q101" s="73"/>
      <c r="R101" s="73"/>
      <c r="S101" s="73"/>
      <c r="T101" s="73"/>
      <c r="U101" s="73"/>
      <c r="V101" s="73"/>
      <c r="W101" s="156"/>
      <c r="X101" s="73"/>
      <c r="Y101" s="73"/>
      <c r="Z101" s="156">
        <v>172</v>
      </c>
      <c r="AA101" s="156">
        <v>400</v>
      </c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>
        <v>206</v>
      </c>
      <c r="AM101" s="156">
        <v>600</v>
      </c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73"/>
      <c r="AX101" s="73"/>
      <c r="AY101" s="49"/>
      <c r="AZ101" s="156"/>
      <c r="BA101" s="49"/>
      <c r="BB101" s="65"/>
      <c r="BD101" s="80">
        <f t="shared" si="18"/>
        <v>1378</v>
      </c>
      <c r="BE101" s="124" t="s">
        <v>54</v>
      </c>
      <c r="BF101" s="173">
        <v>3302</v>
      </c>
      <c r="BG101" s="173">
        <v>117</v>
      </c>
      <c r="BH101" s="174">
        <v>3090</v>
      </c>
      <c r="BI101" s="48">
        <v>3164</v>
      </c>
      <c r="BJ101" s="48"/>
    </row>
    <row r="102" spans="1:62" x14ac:dyDescent="0.2">
      <c r="A102" s="56">
        <f t="shared" si="13"/>
        <v>3302</v>
      </c>
      <c r="B102" s="56">
        <f t="shared" si="14"/>
        <v>117</v>
      </c>
      <c r="C102" s="56">
        <f t="shared" si="15"/>
        <v>3213</v>
      </c>
      <c r="D102" s="56">
        <f t="shared" si="16"/>
        <v>252</v>
      </c>
      <c r="E102" s="56">
        <f t="shared" si="17"/>
        <v>0</v>
      </c>
      <c r="G102" s="94">
        <v>4</v>
      </c>
      <c r="H102" s="95"/>
      <c r="I102" s="94"/>
      <c r="J102" s="95">
        <v>1</v>
      </c>
      <c r="K102" s="94"/>
      <c r="L102" s="94"/>
      <c r="M102" s="40">
        <v>252</v>
      </c>
      <c r="N102" s="70"/>
      <c r="O102" s="73"/>
      <c r="P102" s="73"/>
      <c r="Q102" s="73"/>
      <c r="R102" s="73"/>
      <c r="S102" s="73"/>
      <c r="T102" s="73"/>
      <c r="U102" s="73"/>
      <c r="V102" s="73"/>
      <c r="W102" s="156"/>
      <c r="X102" s="73"/>
      <c r="Y102" s="73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73"/>
      <c r="AX102" s="73"/>
      <c r="AY102" s="49"/>
      <c r="AZ102" s="156"/>
      <c r="BA102" s="49"/>
      <c r="BB102" s="65"/>
      <c r="BD102" s="80">
        <f t="shared" si="18"/>
        <v>0</v>
      </c>
      <c r="BE102" s="124" t="s">
        <v>54</v>
      </c>
      <c r="BF102" s="75">
        <v>3302</v>
      </c>
      <c r="BG102" s="75">
        <v>117</v>
      </c>
      <c r="BH102" s="135">
        <v>3213</v>
      </c>
      <c r="BI102" s="48">
        <v>252</v>
      </c>
      <c r="BJ102" s="48"/>
    </row>
    <row r="103" spans="1:62" x14ac:dyDescent="0.2">
      <c r="A103" s="56">
        <f t="shared" si="13"/>
        <v>3302</v>
      </c>
      <c r="B103" s="56">
        <f t="shared" si="14"/>
        <v>117</v>
      </c>
      <c r="C103" s="56" t="str">
        <f t="shared" si="15"/>
        <v>3412-01</v>
      </c>
      <c r="D103" s="56">
        <f t="shared" si="16"/>
        <v>1993</v>
      </c>
      <c r="E103" s="56">
        <f t="shared" si="17"/>
        <v>0</v>
      </c>
      <c r="G103" s="96"/>
      <c r="H103" s="97"/>
      <c r="I103" s="96"/>
      <c r="J103" s="97"/>
      <c r="K103" s="96"/>
      <c r="L103" s="96"/>
      <c r="M103" s="103">
        <v>1993</v>
      </c>
      <c r="N103" s="70"/>
      <c r="O103" s="73"/>
      <c r="P103" s="73"/>
      <c r="Q103" s="73"/>
      <c r="R103" s="73"/>
      <c r="S103" s="73"/>
      <c r="T103" s="73"/>
      <c r="U103" s="73"/>
      <c r="V103" s="73"/>
      <c r="W103" s="156"/>
      <c r="X103" s="73"/>
      <c r="Y103" s="73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73"/>
      <c r="AX103" s="73"/>
      <c r="AY103" s="73"/>
      <c r="AZ103" s="156"/>
      <c r="BA103" s="73"/>
      <c r="BB103" s="65"/>
      <c r="BD103" s="80">
        <f t="shared" si="18"/>
        <v>0</v>
      </c>
      <c r="BE103" s="124" t="s">
        <v>54</v>
      </c>
      <c r="BF103" s="75">
        <v>3302</v>
      </c>
      <c r="BG103" s="75">
        <v>117</v>
      </c>
      <c r="BH103" s="136" t="s">
        <v>91</v>
      </c>
      <c r="BI103" s="82">
        <v>1993</v>
      </c>
      <c r="BJ103" s="82"/>
    </row>
    <row r="104" spans="1:62" x14ac:dyDescent="0.2">
      <c r="A104" s="56">
        <f t="shared" si="13"/>
        <v>33106</v>
      </c>
      <c r="B104" s="56">
        <f t="shared" si="14"/>
        <v>117</v>
      </c>
      <c r="C104" s="56">
        <f t="shared" si="15"/>
        <v>2090</v>
      </c>
      <c r="D104" s="56">
        <f t="shared" si="16"/>
        <v>655</v>
      </c>
      <c r="E104" s="56">
        <f t="shared" si="17"/>
        <v>0</v>
      </c>
      <c r="G104" s="94"/>
      <c r="H104" s="95"/>
      <c r="I104" s="94"/>
      <c r="J104" s="95"/>
      <c r="K104" s="94"/>
      <c r="L104" s="94"/>
      <c r="M104" s="40">
        <v>820</v>
      </c>
      <c r="N104" s="70"/>
      <c r="O104" s="73"/>
      <c r="P104" s="73"/>
      <c r="Q104" s="73"/>
      <c r="R104" s="73"/>
      <c r="S104" s="73"/>
      <c r="T104" s="73"/>
      <c r="U104" s="73"/>
      <c r="V104" s="73"/>
      <c r="W104" s="156"/>
      <c r="X104" s="73"/>
      <c r="Y104" s="73"/>
      <c r="Z104" s="156"/>
      <c r="AA104" s="156">
        <v>45</v>
      </c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>
        <v>120</v>
      </c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73"/>
      <c r="AX104" s="73"/>
      <c r="AY104" s="49"/>
      <c r="AZ104" s="156"/>
      <c r="BA104" s="49"/>
      <c r="BB104" s="65"/>
      <c r="BD104" s="80">
        <f t="shared" si="18"/>
        <v>165</v>
      </c>
      <c r="BE104" s="124" t="s">
        <v>54</v>
      </c>
      <c r="BF104" s="173">
        <v>33106</v>
      </c>
      <c r="BG104" s="173">
        <v>117</v>
      </c>
      <c r="BH104" s="174">
        <v>2090</v>
      </c>
      <c r="BI104" s="48">
        <v>655</v>
      </c>
      <c r="BJ104" s="48"/>
    </row>
    <row r="105" spans="1:62" x14ac:dyDescent="0.2">
      <c r="A105" s="56">
        <f t="shared" si="13"/>
        <v>33106</v>
      </c>
      <c r="B105" s="56">
        <f t="shared" si="14"/>
        <v>117</v>
      </c>
      <c r="C105" s="56">
        <f t="shared" si="15"/>
        <v>2100</v>
      </c>
      <c r="D105" s="56">
        <f t="shared" si="16"/>
        <v>4379</v>
      </c>
      <c r="E105" s="56">
        <f t="shared" si="17"/>
        <v>0</v>
      </c>
      <c r="G105" s="94"/>
      <c r="H105" s="95"/>
      <c r="I105" s="94"/>
      <c r="J105" s="95">
        <v>5</v>
      </c>
      <c r="K105" s="94"/>
      <c r="L105" s="94"/>
      <c r="M105" s="40">
        <v>4414</v>
      </c>
      <c r="N105" s="70"/>
      <c r="O105" s="73"/>
      <c r="P105" s="73"/>
      <c r="Q105" s="73"/>
      <c r="R105" s="73"/>
      <c r="S105" s="73"/>
      <c r="T105" s="73"/>
      <c r="U105" s="73"/>
      <c r="V105" s="73"/>
      <c r="W105" s="156"/>
      <c r="X105" s="73"/>
      <c r="Y105" s="73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>
        <v>35</v>
      </c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73"/>
      <c r="AX105" s="73"/>
      <c r="AY105" s="49"/>
      <c r="AZ105" s="156"/>
      <c r="BA105" s="49"/>
      <c r="BB105" s="65"/>
      <c r="BD105" s="80">
        <f t="shared" si="18"/>
        <v>35</v>
      </c>
      <c r="BE105" s="124" t="s">
        <v>54</v>
      </c>
      <c r="BF105" s="173">
        <v>33106</v>
      </c>
      <c r="BG105" s="173">
        <v>117</v>
      </c>
      <c r="BH105" s="174">
        <v>2100</v>
      </c>
      <c r="BI105" s="48">
        <v>4379</v>
      </c>
      <c r="BJ105" s="48"/>
    </row>
    <row r="106" spans="1:62" ht="12" customHeight="1" x14ac:dyDescent="0.2">
      <c r="A106" s="56">
        <f t="shared" si="13"/>
        <v>33096</v>
      </c>
      <c r="B106" s="56">
        <f t="shared" si="14"/>
        <v>117</v>
      </c>
      <c r="C106" s="56">
        <f t="shared" si="15"/>
        <v>2103</v>
      </c>
      <c r="D106" s="56">
        <f t="shared" si="16"/>
        <v>201</v>
      </c>
      <c r="E106" s="56">
        <f t="shared" si="17"/>
        <v>0</v>
      </c>
      <c r="G106" s="94"/>
      <c r="H106" s="95"/>
      <c r="I106" s="94"/>
      <c r="J106" s="95">
        <v>2</v>
      </c>
      <c r="K106" s="94"/>
      <c r="L106" s="94"/>
      <c r="M106" s="40">
        <v>201</v>
      </c>
      <c r="N106" s="70"/>
      <c r="O106" s="73"/>
      <c r="P106" s="73"/>
      <c r="Q106" s="73"/>
      <c r="R106" s="73"/>
      <c r="S106" s="73"/>
      <c r="T106" s="73"/>
      <c r="U106" s="73"/>
      <c r="V106" s="73"/>
      <c r="W106" s="156"/>
      <c r="X106" s="73"/>
      <c r="Y106" s="73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73"/>
      <c r="AX106" s="73"/>
      <c r="AY106" s="49"/>
      <c r="AZ106" s="156"/>
      <c r="BA106" s="49"/>
      <c r="BB106" s="65"/>
      <c r="BD106" s="80">
        <f t="shared" si="18"/>
        <v>0</v>
      </c>
      <c r="BE106" s="124" t="s">
        <v>54</v>
      </c>
      <c r="BF106" s="75">
        <v>33096</v>
      </c>
      <c r="BG106" s="75">
        <v>117</v>
      </c>
      <c r="BH106" s="135">
        <v>2103</v>
      </c>
      <c r="BI106" s="48">
        <v>201</v>
      </c>
      <c r="BJ106" s="48"/>
    </row>
    <row r="107" spans="1:62" x14ac:dyDescent="0.2">
      <c r="A107" s="56">
        <f t="shared" si="13"/>
        <v>3309</v>
      </c>
      <c r="B107" s="56">
        <f t="shared" si="14"/>
        <v>117</v>
      </c>
      <c r="C107" s="56">
        <f t="shared" si="15"/>
        <v>2112</v>
      </c>
      <c r="D107" s="56">
        <f t="shared" si="16"/>
        <v>1353</v>
      </c>
      <c r="E107" s="56">
        <f t="shared" si="17"/>
        <v>0</v>
      </c>
      <c r="G107" s="94">
        <v>9</v>
      </c>
      <c r="H107" s="95"/>
      <c r="I107" s="94"/>
      <c r="J107" s="95"/>
      <c r="K107" s="94"/>
      <c r="L107" s="94"/>
      <c r="M107" s="40">
        <v>1153</v>
      </c>
      <c r="N107" s="70"/>
      <c r="O107" s="73"/>
      <c r="P107" s="73"/>
      <c r="Q107" s="73"/>
      <c r="R107" s="73"/>
      <c r="S107" s="73"/>
      <c r="T107" s="73"/>
      <c r="U107" s="73"/>
      <c r="V107" s="73"/>
      <c r="W107" s="156"/>
      <c r="X107" s="73"/>
      <c r="Y107" s="73"/>
      <c r="Z107" s="156"/>
      <c r="AA107" s="156">
        <v>100</v>
      </c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>
        <v>150</v>
      </c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73"/>
      <c r="AX107" s="73"/>
      <c r="AY107" s="49"/>
      <c r="AZ107" s="156"/>
      <c r="BA107" s="49"/>
      <c r="BB107" s="65"/>
      <c r="BD107" s="80">
        <f t="shared" si="18"/>
        <v>250</v>
      </c>
      <c r="BE107" s="124" t="s">
        <v>54</v>
      </c>
      <c r="BF107" s="173">
        <v>3309</v>
      </c>
      <c r="BG107" s="173">
        <v>117</v>
      </c>
      <c r="BH107" s="174">
        <v>2112</v>
      </c>
      <c r="BI107" s="48">
        <v>1353</v>
      </c>
      <c r="BJ107" s="48"/>
    </row>
    <row r="108" spans="1:62" x14ac:dyDescent="0.2">
      <c r="A108" s="56">
        <f t="shared" si="13"/>
        <v>33098</v>
      </c>
      <c r="B108" s="56">
        <f t="shared" si="14"/>
        <v>117</v>
      </c>
      <c r="C108" s="56">
        <f t="shared" si="15"/>
        <v>2117</v>
      </c>
      <c r="D108" s="56">
        <f t="shared" si="16"/>
        <v>423</v>
      </c>
      <c r="E108" s="56">
        <f t="shared" si="17"/>
        <v>0</v>
      </c>
      <c r="G108" s="94">
        <v>5</v>
      </c>
      <c r="H108" s="95"/>
      <c r="I108" s="94"/>
      <c r="J108" s="95"/>
      <c r="K108" s="94"/>
      <c r="L108" s="94"/>
      <c r="M108" s="40">
        <v>423</v>
      </c>
      <c r="N108" s="70"/>
      <c r="O108" s="73"/>
      <c r="P108" s="73"/>
      <c r="Q108" s="73"/>
      <c r="R108" s="73"/>
      <c r="S108" s="73"/>
      <c r="T108" s="73"/>
      <c r="U108" s="73"/>
      <c r="V108" s="73"/>
      <c r="W108" s="156"/>
      <c r="X108" s="73"/>
      <c r="Y108" s="73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73"/>
      <c r="AX108" s="73"/>
      <c r="AY108" s="49"/>
      <c r="AZ108" s="156"/>
      <c r="BA108" s="49"/>
      <c r="BB108" s="65"/>
      <c r="BD108" s="80">
        <f t="shared" si="18"/>
        <v>0</v>
      </c>
      <c r="BE108" s="124" t="s">
        <v>54</v>
      </c>
      <c r="BF108" s="75">
        <v>33098</v>
      </c>
      <c r="BG108" s="75">
        <v>117</v>
      </c>
      <c r="BH108" s="135">
        <v>2117</v>
      </c>
      <c r="BI108" s="48">
        <v>423</v>
      </c>
      <c r="BJ108" s="48"/>
    </row>
    <row r="109" spans="1:62" ht="13.5" customHeight="1" x14ac:dyDescent="0.2">
      <c r="A109" s="56">
        <f t="shared" si="13"/>
        <v>33098</v>
      </c>
      <c r="B109" s="56">
        <f t="shared" si="14"/>
        <v>117</v>
      </c>
      <c r="C109" s="56">
        <f t="shared" si="15"/>
        <v>2217</v>
      </c>
      <c r="D109" s="56">
        <f t="shared" si="16"/>
        <v>1767</v>
      </c>
      <c r="E109" s="56">
        <f t="shared" si="17"/>
        <v>0</v>
      </c>
      <c r="G109" s="94"/>
      <c r="H109" s="95"/>
      <c r="I109" s="94"/>
      <c r="J109" s="95"/>
      <c r="K109" s="94"/>
      <c r="L109" s="94"/>
      <c r="M109" s="40">
        <v>1607</v>
      </c>
      <c r="N109" s="70"/>
      <c r="O109" s="73"/>
      <c r="P109" s="73"/>
      <c r="Q109" s="73"/>
      <c r="R109" s="73"/>
      <c r="S109" s="73"/>
      <c r="T109" s="73"/>
      <c r="U109" s="73"/>
      <c r="V109" s="73"/>
      <c r="W109" s="156"/>
      <c r="X109" s="73"/>
      <c r="Y109" s="73"/>
      <c r="Z109" s="156"/>
      <c r="AA109" s="156">
        <v>160</v>
      </c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>
        <v>160</v>
      </c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73"/>
      <c r="AX109" s="73"/>
      <c r="AY109" s="49"/>
      <c r="AZ109" s="156"/>
      <c r="BA109" s="49"/>
      <c r="BB109" s="65">
        <v>17</v>
      </c>
      <c r="BD109" s="80">
        <f t="shared" si="18"/>
        <v>320</v>
      </c>
      <c r="BE109" s="124" t="s">
        <v>54</v>
      </c>
      <c r="BF109" s="173">
        <v>33098</v>
      </c>
      <c r="BG109" s="173">
        <v>117</v>
      </c>
      <c r="BH109" s="174">
        <v>2217</v>
      </c>
      <c r="BI109" s="48">
        <v>1767</v>
      </c>
      <c r="BJ109" s="48"/>
    </row>
    <row r="110" spans="1:62" x14ac:dyDescent="0.2">
      <c r="A110" s="56">
        <f t="shared" si="13"/>
        <v>33098</v>
      </c>
      <c r="B110" s="56">
        <f t="shared" si="14"/>
        <v>117</v>
      </c>
      <c r="C110" s="56">
        <f t="shared" si="15"/>
        <v>2403</v>
      </c>
      <c r="D110" s="56">
        <f t="shared" si="16"/>
        <v>2418</v>
      </c>
      <c r="E110" s="56">
        <f t="shared" si="17"/>
        <v>0</v>
      </c>
      <c r="G110" s="94"/>
      <c r="H110" s="95"/>
      <c r="I110" s="94">
        <v>1</v>
      </c>
      <c r="J110" s="95"/>
      <c r="K110" s="94"/>
      <c r="L110" s="94"/>
      <c r="M110" s="40">
        <v>1698</v>
      </c>
      <c r="N110" s="70"/>
      <c r="O110" s="73"/>
      <c r="P110" s="73"/>
      <c r="Q110" s="73"/>
      <c r="R110" s="73"/>
      <c r="S110" s="73"/>
      <c r="T110" s="73"/>
      <c r="U110" s="73"/>
      <c r="V110" s="73"/>
      <c r="W110" s="156"/>
      <c r="X110" s="73"/>
      <c r="Y110" s="73"/>
      <c r="Z110" s="156"/>
      <c r="AA110" s="156">
        <v>160</v>
      </c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>
        <v>160</v>
      </c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73"/>
      <c r="AX110" s="73"/>
      <c r="AY110" s="49"/>
      <c r="AZ110" s="156"/>
      <c r="BA110" s="49"/>
      <c r="BB110" s="65"/>
      <c r="BD110" s="80">
        <f t="shared" si="18"/>
        <v>320</v>
      </c>
      <c r="BE110" s="124" t="s">
        <v>54</v>
      </c>
      <c r="BF110" s="173">
        <v>33098</v>
      </c>
      <c r="BG110" s="173">
        <v>117</v>
      </c>
      <c r="BH110" s="174">
        <v>2403</v>
      </c>
      <c r="BI110" s="48">
        <v>2418</v>
      </c>
      <c r="BJ110" s="48"/>
    </row>
    <row r="111" spans="1:62" x14ac:dyDescent="0.2">
      <c r="A111" s="56">
        <f t="shared" si="13"/>
        <v>33106</v>
      </c>
      <c r="B111" s="56">
        <f t="shared" si="14"/>
        <v>117</v>
      </c>
      <c r="C111" s="56">
        <f t="shared" si="15"/>
        <v>2403</v>
      </c>
      <c r="D111" s="56">
        <f t="shared" si="16"/>
        <v>1125</v>
      </c>
      <c r="E111" s="56">
        <f t="shared" si="17"/>
        <v>0</v>
      </c>
      <c r="G111" s="94">
        <v>2</v>
      </c>
      <c r="H111" s="95">
        <v>10</v>
      </c>
      <c r="I111" s="94">
        <v>2</v>
      </c>
      <c r="J111" s="95">
        <v>8</v>
      </c>
      <c r="K111" s="94"/>
      <c r="L111" s="94"/>
      <c r="M111" s="40">
        <v>1125</v>
      </c>
      <c r="N111" s="70"/>
      <c r="O111" s="73"/>
      <c r="P111" s="73"/>
      <c r="Q111" s="73"/>
      <c r="R111" s="73"/>
      <c r="S111" s="73"/>
      <c r="T111" s="73"/>
      <c r="U111" s="73"/>
      <c r="V111" s="73"/>
      <c r="W111" s="156"/>
      <c r="X111" s="73"/>
      <c r="Y111" s="73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73"/>
      <c r="AX111" s="73"/>
      <c r="AY111" s="49"/>
      <c r="AZ111" s="156"/>
      <c r="BA111" s="49"/>
      <c r="BB111" s="65"/>
      <c r="BD111" s="80">
        <f t="shared" si="18"/>
        <v>0</v>
      </c>
      <c r="BE111" s="124" t="s">
        <v>54</v>
      </c>
      <c r="BF111" s="75">
        <v>33106</v>
      </c>
      <c r="BG111" s="75">
        <v>117</v>
      </c>
      <c r="BH111" s="135">
        <v>2403</v>
      </c>
      <c r="BI111" s="48">
        <v>1125</v>
      </c>
      <c r="BJ111" s="48"/>
    </row>
    <row r="112" spans="1:62" x14ac:dyDescent="0.2">
      <c r="A112" s="56">
        <f t="shared" si="13"/>
        <v>33106</v>
      </c>
      <c r="B112" s="56">
        <f t="shared" si="14"/>
        <v>117</v>
      </c>
      <c r="C112" s="56">
        <f t="shared" si="15"/>
        <v>2111</v>
      </c>
      <c r="D112" s="56">
        <f t="shared" si="16"/>
        <v>1088</v>
      </c>
      <c r="E112" s="56">
        <f t="shared" si="17"/>
        <v>0</v>
      </c>
      <c r="G112" s="94">
        <v>2</v>
      </c>
      <c r="H112" s="95"/>
      <c r="I112" s="94">
        <v>2</v>
      </c>
      <c r="J112" s="95">
        <v>8</v>
      </c>
      <c r="K112" s="94"/>
      <c r="L112" s="94"/>
      <c r="M112" s="40">
        <v>1101</v>
      </c>
      <c r="N112" s="70"/>
      <c r="O112" s="73"/>
      <c r="P112" s="73"/>
      <c r="Q112" s="73"/>
      <c r="R112" s="73"/>
      <c r="S112" s="73"/>
      <c r="T112" s="73"/>
      <c r="U112" s="73"/>
      <c r="V112" s="73"/>
      <c r="W112" s="156"/>
      <c r="X112" s="73"/>
      <c r="Y112" s="73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>
        <v>13</v>
      </c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73"/>
      <c r="AX112" s="73"/>
      <c r="AY112" s="49"/>
      <c r="AZ112" s="156"/>
      <c r="BA112" s="49"/>
      <c r="BB112" s="65">
        <f>6+30</f>
        <v>36</v>
      </c>
      <c r="BD112" s="80">
        <f t="shared" si="18"/>
        <v>13</v>
      </c>
      <c r="BE112" s="124" t="s">
        <v>54</v>
      </c>
      <c r="BF112" s="173">
        <v>33106</v>
      </c>
      <c r="BG112" s="173">
        <v>117</v>
      </c>
      <c r="BH112" s="174">
        <v>2111</v>
      </c>
      <c r="BI112" s="48">
        <v>1088</v>
      </c>
      <c r="BJ112" s="48"/>
    </row>
    <row r="113" spans="1:62" x14ac:dyDescent="0.2">
      <c r="A113" s="56">
        <f t="shared" si="13"/>
        <v>33106</v>
      </c>
      <c r="B113" s="56">
        <f t="shared" si="14"/>
        <v>117</v>
      </c>
      <c r="C113" s="56">
        <f t="shared" si="15"/>
        <v>2783</v>
      </c>
      <c r="D113" s="56">
        <f t="shared" si="16"/>
        <v>2900</v>
      </c>
      <c r="E113" s="56">
        <f t="shared" si="17"/>
        <v>0</v>
      </c>
      <c r="G113" s="96"/>
      <c r="H113" s="97"/>
      <c r="I113" s="96"/>
      <c r="J113" s="97"/>
      <c r="K113" s="96"/>
      <c r="L113" s="96"/>
      <c r="M113" s="103">
        <v>1380</v>
      </c>
      <c r="N113" s="70"/>
      <c r="O113" s="73"/>
      <c r="P113" s="73"/>
      <c r="Q113" s="73"/>
      <c r="R113" s="73"/>
      <c r="S113" s="73"/>
      <c r="T113" s="73"/>
      <c r="U113" s="73"/>
      <c r="V113" s="73"/>
      <c r="W113" s="156"/>
      <c r="X113" s="73"/>
      <c r="Y113" s="73"/>
      <c r="Z113" s="156"/>
      <c r="AA113" s="156">
        <v>65</v>
      </c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>
        <v>400</v>
      </c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73"/>
      <c r="AX113" s="73"/>
      <c r="AY113" s="73"/>
      <c r="AZ113" s="156"/>
      <c r="BA113" s="73"/>
      <c r="BB113" s="65">
        <v>5</v>
      </c>
      <c r="BD113" s="80">
        <f t="shared" si="18"/>
        <v>465</v>
      </c>
      <c r="BE113" s="124" t="s">
        <v>54</v>
      </c>
      <c r="BF113" s="173">
        <v>33106</v>
      </c>
      <c r="BG113" s="173">
        <v>117</v>
      </c>
      <c r="BH113" s="174">
        <v>2783</v>
      </c>
      <c r="BI113" s="82">
        <v>2900</v>
      </c>
      <c r="BJ113" s="82"/>
    </row>
    <row r="114" spans="1:62" x14ac:dyDescent="0.2">
      <c r="A114" s="56" t="str">
        <f t="shared" si="13"/>
        <v>A22R22</v>
      </c>
      <c r="B114" s="56">
        <f t="shared" si="14"/>
        <v>117</v>
      </c>
      <c r="C114" s="56">
        <f t="shared" si="15"/>
        <v>2111</v>
      </c>
      <c r="D114" s="56">
        <f t="shared" si="16"/>
        <v>2761</v>
      </c>
      <c r="E114" s="56">
        <f t="shared" si="17"/>
        <v>0</v>
      </c>
      <c r="G114" s="94"/>
      <c r="H114" s="95"/>
      <c r="I114" s="94">
        <v>2</v>
      </c>
      <c r="J114" s="95">
        <v>2</v>
      </c>
      <c r="K114" s="94"/>
      <c r="L114" s="94">
        <v>1</v>
      </c>
      <c r="M114" s="40">
        <v>3601</v>
      </c>
      <c r="N114" s="70"/>
      <c r="O114" s="73"/>
      <c r="P114" s="73"/>
      <c r="Q114" s="73"/>
      <c r="R114" s="73"/>
      <c r="S114" s="73"/>
      <c r="T114" s="73"/>
      <c r="U114" s="73"/>
      <c r="V114" s="73"/>
      <c r="W114" s="156"/>
      <c r="X114" s="73"/>
      <c r="Y114" s="73"/>
      <c r="Z114" s="156">
        <v>120</v>
      </c>
      <c r="AA114" s="156">
        <v>400</v>
      </c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>
        <v>200</v>
      </c>
      <c r="AM114" s="156">
        <v>520</v>
      </c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73"/>
      <c r="AX114" s="73"/>
      <c r="AY114" s="49"/>
      <c r="AZ114" s="156"/>
      <c r="BA114" s="49"/>
      <c r="BB114" s="65">
        <v>9</v>
      </c>
      <c r="BD114" s="80">
        <f t="shared" si="18"/>
        <v>1240</v>
      </c>
      <c r="BE114" s="124" t="s">
        <v>54</v>
      </c>
      <c r="BF114" s="173" t="s">
        <v>60</v>
      </c>
      <c r="BG114" s="173">
        <v>117</v>
      </c>
      <c r="BH114" s="174">
        <v>2111</v>
      </c>
      <c r="BI114" s="48">
        <v>2761</v>
      </c>
      <c r="BJ114" s="48"/>
    </row>
    <row r="115" spans="1:62" x14ac:dyDescent="0.2">
      <c r="A115" s="56">
        <f t="shared" si="13"/>
        <v>3302</v>
      </c>
      <c r="B115" s="56">
        <f t="shared" si="14"/>
        <v>117</v>
      </c>
      <c r="C115" s="56">
        <f t="shared" si="15"/>
        <v>3114</v>
      </c>
      <c r="D115" s="56">
        <f t="shared" si="16"/>
        <v>1242</v>
      </c>
      <c r="E115" s="56">
        <f t="shared" si="17"/>
        <v>0</v>
      </c>
      <c r="G115" s="94">
        <v>10</v>
      </c>
      <c r="H115" s="95"/>
      <c r="I115" s="94"/>
      <c r="J115" s="95"/>
      <c r="K115" s="94"/>
      <c r="L115" s="94">
        <v>1</v>
      </c>
      <c r="M115" s="40">
        <v>1362</v>
      </c>
      <c r="N115" s="70"/>
      <c r="O115" s="73"/>
      <c r="P115" s="73"/>
      <c r="Q115" s="73"/>
      <c r="R115" s="73"/>
      <c r="S115" s="73"/>
      <c r="T115" s="73"/>
      <c r="U115" s="73"/>
      <c r="V115" s="73"/>
      <c r="W115" s="156"/>
      <c r="X115" s="73"/>
      <c r="Y115" s="73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>
        <v>120</v>
      </c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73"/>
      <c r="AX115" s="73"/>
      <c r="AY115" s="49"/>
      <c r="AZ115" s="156"/>
      <c r="BA115" s="49"/>
      <c r="BB115" s="65"/>
      <c r="BD115" s="80">
        <f t="shared" si="18"/>
        <v>120</v>
      </c>
      <c r="BE115" s="124" t="s">
        <v>54</v>
      </c>
      <c r="BF115" s="173">
        <v>3302</v>
      </c>
      <c r="BG115" s="173">
        <v>117</v>
      </c>
      <c r="BH115" s="174">
        <v>3114</v>
      </c>
      <c r="BI115" s="48">
        <v>1242</v>
      </c>
      <c r="BJ115" s="48"/>
    </row>
    <row r="116" spans="1:62" x14ac:dyDescent="0.2">
      <c r="A116" s="56">
        <f t="shared" si="13"/>
        <v>33096</v>
      </c>
      <c r="B116" s="56">
        <f t="shared" si="14"/>
        <v>117</v>
      </c>
      <c r="C116" s="56" t="str">
        <f t="shared" si="15"/>
        <v>2402-10</v>
      </c>
      <c r="D116" s="56">
        <f t="shared" si="16"/>
        <v>810</v>
      </c>
      <c r="E116" s="56">
        <f t="shared" si="17"/>
        <v>0</v>
      </c>
      <c r="G116" s="94">
        <v>14</v>
      </c>
      <c r="H116" s="95">
        <v>8</v>
      </c>
      <c r="I116" s="94"/>
      <c r="J116" s="95"/>
      <c r="K116" s="94"/>
      <c r="L116" s="94"/>
      <c r="M116" s="40">
        <v>810</v>
      </c>
      <c r="N116" s="70"/>
      <c r="O116" s="73"/>
      <c r="P116" s="73"/>
      <c r="Q116" s="73"/>
      <c r="R116" s="73"/>
      <c r="S116" s="73"/>
      <c r="T116" s="73"/>
      <c r="U116" s="73"/>
      <c r="V116" s="73"/>
      <c r="W116" s="156"/>
      <c r="X116" s="73"/>
      <c r="Y116" s="73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73"/>
      <c r="AX116" s="73"/>
      <c r="AY116" s="49"/>
      <c r="AZ116" s="156"/>
      <c r="BA116" s="49"/>
      <c r="BB116" s="65">
        <v>6</v>
      </c>
      <c r="BD116" s="80">
        <f t="shared" si="18"/>
        <v>0</v>
      </c>
      <c r="BE116" s="124" t="s">
        <v>54</v>
      </c>
      <c r="BF116" s="75">
        <v>33096</v>
      </c>
      <c r="BG116" s="75">
        <v>117</v>
      </c>
      <c r="BH116" s="135" t="s">
        <v>59</v>
      </c>
      <c r="BI116" s="48">
        <v>810</v>
      </c>
      <c r="BJ116" s="48"/>
    </row>
    <row r="117" spans="1:62" x14ac:dyDescent="0.2">
      <c r="A117" s="56">
        <f t="shared" si="13"/>
        <v>33096</v>
      </c>
      <c r="B117" s="56">
        <f t="shared" si="14"/>
        <v>117</v>
      </c>
      <c r="C117" s="56">
        <f t="shared" si="15"/>
        <v>2111</v>
      </c>
      <c r="D117" s="56">
        <f t="shared" si="16"/>
        <v>87</v>
      </c>
      <c r="E117" s="56">
        <f t="shared" si="17"/>
        <v>0</v>
      </c>
      <c r="G117" s="94">
        <v>12</v>
      </c>
      <c r="H117" s="95">
        <v>8</v>
      </c>
      <c r="I117" s="94"/>
      <c r="J117" s="95">
        <v>2</v>
      </c>
      <c r="K117" s="94"/>
      <c r="L117" s="94"/>
      <c r="M117" s="40">
        <v>87</v>
      </c>
      <c r="N117" s="70"/>
      <c r="O117" s="73"/>
      <c r="P117" s="73"/>
      <c r="Q117" s="73"/>
      <c r="R117" s="73"/>
      <c r="S117" s="73"/>
      <c r="T117" s="73"/>
      <c r="U117" s="73"/>
      <c r="V117" s="73"/>
      <c r="W117" s="156"/>
      <c r="X117" s="73"/>
      <c r="Y117" s="73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73"/>
      <c r="AX117" s="73"/>
      <c r="AY117" s="49"/>
      <c r="AZ117" s="156"/>
      <c r="BA117" s="49"/>
      <c r="BB117" s="65"/>
      <c r="BD117" s="80">
        <f t="shared" si="18"/>
        <v>0</v>
      </c>
      <c r="BE117" s="124" t="s">
        <v>54</v>
      </c>
      <c r="BF117" s="75">
        <v>33096</v>
      </c>
      <c r="BG117" s="75">
        <v>117</v>
      </c>
      <c r="BH117" s="135">
        <v>2111</v>
      </c>
      <c r="BI117" s="48">
        <v>87</v>
      </c>
      <c r="BJ117" s="48"/>
    </row>
    <row r="118" spans="1:62" x14ac:dyDescent="0.2">
      <c r="A118" s="56" t="str">
        <f t="shared" si="13"/>
        <v>C41R13</v>
      </c>
      <c r="B118" s="56">
        <f t="shared" si="14"/>
        <v>117</v>
      </c>
      <c r="C118" s="56">
        <f t="shared" si="15"/>
        <v>2113</v>
      </c>
      <c r="D118" s="56">
        <f t="shared" si="16"/>
        <v>1605</v>
      </c>
      <c r="E118" s="56">
        <f t="shared" si="17"/>
        <v>0</v>
      </c>
      <c r="G118" s="96"/>
      <c r="H118" s="97"/>
      <c r="I118" s="96">
        <f>6+2</f>
        <v>8</v>
      </c>
      <c r="J118" s="97">
        <v>8</v>
      </c>
      <c r="K118" s="96"/>
      <c r="L118" s="96"/>
      <c r="M118" s="40">
        <v>830</v>
      </c>
      <c r="N118" s="70"/>
      <c r="O118" s="73"/>
      <c r="P118" s="73"/>
      <c r="Q118" s="73"/>
      <c r="R118" s="73"/>
      <c r="S118" s="73"/>
      <c r="T118" s="73"/>
      <c r="U118" s="73"/>
      <c r="V118" s="73"/>
      <c r="W118" s="156"/>
      <c r="X118" s="73"/>
      <c r="Y118" s="73"/>
      <c r="Z118" s="156"/>
      <c r="AA118" s="156">
        <v>150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>
        <v>150</v>
      </c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73"/>
      <c r="AX118" s="73"/>
      <c r="AY118" s="73"/>
      <c r="AZ118" s="156"/>
      <c r="BA118" s="73"/>
      <c r="BB118" s="65"/>
      <c r="BD118" s="80">
        <f t="shared" si="18"/>
        <v>300</v>
      </c>
      <c r="BE118" s="124" t="s">
        <v>54</v>
      </c>
      <c r="BF118" s="172" t="s">
        <v>82</v>
      </c>
      <c r="BG118" s="173">
        <v>117</v>
      </c>
      <c r="BH118" s="174">
        <v>2113</v>
      </c>
      <c r="BI118" s="82">
        <v>1605</v>
      </c>
      <c r="BJ118" s="82"/>
    </row>
    <row r="119" spans="1:62" x14ac:dyDescent="0.2">
      <c r="A119" s="56" t="str">
        <f t="shared" si="13"/>
        <v>C41R13</v>
      </c>
      <c r="B119" s="56">
        <f t="shared" si="14"/>
        <v>117</v>
      </c>
      <c r="C119" s="56">
        <f t="shared" si="15"/>
        <v>2114</v>
      </c>
      <c r="D119" s="56">
        <f t="shared" si="16"/>
        <v>975</v>
      </c>
      <c r="E119" s="56">
        <f t="shared" si="17"/>
        <v>0</v>
      </c>
      <c r="G119" s="96"/>
      <c r="H119" s="97"/>
      <c r="I119" s="96">
        <v>2</v>
      </c>
      <c r="J119" s="97">
        <f>8+5</f>
        <v>13</v>
      </c>
      <c r="K119" s="96"/>
      <c r="L119" s="96"/>
      <c r="M119" s="40">
        <v>660</v>
      </c>
      <c r="N119" s="70"/>
      <c r="O119" s="73"/>
      <c r="P119" s="73"/>
      <c r="Q119" s="73"/>
      <c r="R119" s="73"/>
      <c r="S119" s="73"/>
      <c r="T119" s="73"/>
      <c r="U119" s="73"/>
      <c r="V119" s="73"/>
      <c r="W119" s="156"/>
      <c r="X119" s="73"/>
      <c r="Y119" s="73"/>
      <c r="Z119" s="156"/>
      <c r="AA119" s="156">
        <v>150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>
        <v>150</v>
      </c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73"/>
      <c r="AX119" s="73"/>
      <c r="AY119" s="73"/>
      <c r="AZ119" s="156"/>
      <c r="BA119" s="73"/>
      <c r="BB119" s="65"/>
      <c r="BD119" s="80">
        <f t="shared" si="18"/>
        <v>300</v>
      </c>
      <c r="BE119" s="124" t="s">
        <v>54</v>
      </c>
      <c r="BF119" s="172" t="s">
        <v>82</v>
      </c>
      <c r="BG119" s="173">
        <v>117</v>
      </c>
      <c r="BH119" s="174">
        <v>2114</v>
      </c>
      <c r="BI119" s="82">
        <v>975</v>
      </c>
      <c r="BJ119" s="82"/>
    </row>
    <row r="120" spans="1:62" x14ac:dyDescent="0.2">
      <c r="A120" s="56" t="str">
        <f t="shared" si="13"/>
        <v>C41R13</v>
      </c>
      <c r="B120" s="56">
        <f t="shared" si="14"/>
        <v>120</v>
      </c>
      <c r="C120" s="56">
        <f t="shared" si="15"/>
        <v>6151</v>
      </c>
      <c r="D120" s="56">
        <f t="shared" si="16"/>
        <v>1735</v>
      </c>
      <c r="E120" s="56">
        <f t="shared" si="17"/>
        <v>0</v>
      </c>
      <c r="G120" s="96"/>
      <c r="H120" s="97"/>
      <c r="I120" s="96">
        <f>6</f>
        <v>6</v>
      </c>
      <c r="J120" s="97">
        <v>6</v>
      </c>
      <c r="K120" s="96"/>
      <c r="L120" s="96"/>
      <c r="M120" s="40">
        <v>298</v>
      </c>
      <c r="N120" s="70"/>
      <c r="O120" s="73"/>
      <c r="P120" s="73"/>
      <c r="Q120" s="73"/>
      <c r="R120" s="73"/>
      <c r="S120" s="73"/>
      <c r="T120" s="73"/>
      <c r="U120" s="73"/>
      <c r="V120" s="73"/>
      <c r="W120" s="156"/>
      <c r="X120" s="73"/>
      <c r="Y120" s="73"/>
      <c r="Z120" s="156"/>
      <c r="AA120" s="156">
        <v>150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>
        <v>150</v>
      </c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73"/>
      <c r="AX120" s="73"/>
      <c r="AY120" s="73"/>
      <c r="AZ120" s="156"/>
      <c r="BA120" s="73"/>
      <c r="BB120" s="104"/>
      <c r="BD120" s="80">
        <f t="shared" si="18"/>
        <v>300</v>
      </c>
      <c r="BE120" s="124" t="s">
        <v>54</v>
      </c>
      <c r="BF120" s="172" t="s">
        <v>82</v>
      </c>
      <c r="BG120" s="173">
        <v>120</v>
      </c>
      <c r="BH120" s="174">
        <v>6151</v>
      </c>
      <c r="BI120" s="82">
        <v>1735</v>
      </c>
      <c r="BJ120" s="82"/>
    </row>
    <row r="121" spans="1:62" x14ac:dyDescent="0.2">
      <c r="A121" s="56" t="str">
        <f t="shared" si="13"/>
        <v>C41R13</v>
      </c>
      <c r="B121" s="56">
        <f t="shared" si="14"/>
        <v>120</v>
      </c>
      <c r="C121" s="56">
        <f t="shared" si="15"/>
        <v>6152</v>
      </c>
      <c r="D121" s="56">
        <f t="shared" si="16"/>
        <v>1319</v>
      </c>
      <c r="E121" s="56">
        <f t="shared" si="17"/>
        <v>0</v>
      </c>
      <c r="G121" s="96"/>
      <c r="H121" s="97"/>
      <c r="I121" s="96">
        <f>6</f>
        <v>6</v>
      </c>
      <c r="J121" s="97">
        <v>4</v>
      </c>
      <c r="K121" s="96"/>
      <c r="L121" s="96"/>
      <c r="M121" s="40">
        <v>950</v>
      </c>
      <c r="N121" s="70"/>
      <c r="O121" s="73"/>
      <c r="P121" s="73"/>
      <c r="Q121" s="73"/>
      <c r="R121" s="73"/>
      <c r="S121" s="73"/>
      <c r="T121" s="73"/>
      <c r="U121" s="73"/>
      <c r="V121" s="73"/>
      <c r="W121" s="156"/>
      <c r="X121" s="73"/>
      <c r="Y121" s="73"/>
      <c r="Z121" s="156"/>
      <c r="AA121" s="156">
        <v>150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>
        <v>150</v>
      </c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73"/>
      <c r="AX121" s="73"/>
      <c r="AY121" s="73"/>
      <c r="AZ121" s="156"/>
      <c r="BA121" s="73"/>
      <c r="BB121" s="65"/>
      <c r="BD121" s="80">
        <f t="shared" si="18"/>
        <v>300</v>
      </c>
      <c r="BE121" s="124" t="s">
        <v>54</v>
      </c>
      <c r="BF121" s="172" t="s">
        <v>82</v>
      </c>
      <c r="BG121" s="173">
        <v>120</v>
      </c>
      <c r="BH121" s="174">
        <v>6152</v>
      </c>
      <c r="BI121" s="182">
        <v>1319</v>
      </c>
      <c r="BJ121" s="82"/>
    </row>
    <row r="122" spans="1:62" x14ac:dyDescent="0.2">
      <c r="A122" s="56" t="str">
        <f t="shared" si="13"/>
        <v>C41R13</v>
      </c>
      <c r="B122" s="56">
        <f t="shared" si="14"/>
        <v>101</v>
      </c>
      <c r="C122" s="56">
        <f t="shared" si="15"/>
        <v>4228</v>
      </c>
      <c r="D122" s="56">
        <f t="shared" si="16"/>
        <v>997</v>
      </c>
      <c r="E122" s="56">
        <f t="shared" si="17"/>
        <v>0</v>
      </c>
      <c r="G122" s="96"/>
      <c r="H122" s="97"/>
      <c r="I122" s="96"/>
      <c r="J122" s="97">
        <v>1</v>
      </c>
      <c r="K122" s="96">
        <v>5</v>
      </c>
      <c r="L122" s="96"/>
      <c r="M122" s="40">
        <v>667</v>
      </c>
      <c r="N122" s="70"/>
      <c r="O122" s="73"/>
      <c r="P122" s="73"/>
      <c r="Q122" s="73"/>
      <c r="R122" s="73"/>
      <c r="S122" s="73"/>
      <c r="T122" s="73"/>
      <c r="U122" s="73"/>
      <c r="V122" s="73"/>
      <c r="W122" s="156"/>
      <c r="X122" s="73"/>
      <c r="Y122" s="73"/>
      <c r="Z122" s="156"/>
      <c r="AA122" s="156">
        <v>110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>
        <v>220</v>
      </c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73"/>
      <c r="AX122" s="73"/>
      <c r="AY122" s="73"/>
      <c r="AZ122" s="156"/>
      <c r="BA122" s="73"/>
      <c r="BB122" s="65"/>
      <c r="BD122" s="80">
        <f t="shared" si="18"/>
        <v>330</v>
      </c>
      <c r="BE122" s="124" t="s">
        <v>54</v>
      </c>
      <c r="BF122" s="78" t="s">
        <v>82</v>
      </c>
      <c r="BG122" s="78">
        <v>101</v>
      </c>
      <c r="BH122" s="175">
        <v>4228</v>
      </c>
      <c r="BI122" s="82">
        <v>997</v>
      </c>
      <c r="BJ122" s="82"/>
    </row>
    <row r="123" spans="1:62" x14ac:dyDescent="0.2">
      <c r="A123" s="56" t="str">
        <f t="shared" si="13"/>
        <v>C40R13</v>
      </c>
      <c r="B123" s="56">
        <f t="shared" si="14"/>
        <v>117</v>
      </c>
      <c r="C123" s="56">
        <f t="shared" si="15"/>
        <v>3413</v>
      </c>
      <c r="D123" s="56">
        <f t="shared" si="16"/>
        <v>81</v>
      </c>
      <c r="E123" s="56">
        <f t="shared" si="17"/>
        <v>0</v>
      </c>
      <c r="G123" s="96"/>
      <c r="H123" s="97"/>
      <c r="I123" s="96"/>
      <c r="J123" s="97"/>
      <c r="K123" s="96"/>
      <c r="L123" s="96">
        <v>2</v>
      </c>
      <c r="M123" s="103">
        <v>89</v>
      </c>
      <c r="N123" s="70"/>
      <c r="O123" s="73"/>
      <c r="P123" s="73"/>
      <c r="Q123" s="73"/>
      <c r="R123" s="73"/>
      <c r="S123" s="73"/>
      <c r="T123" s="73"/>
      <c r="U123" s="73"/>
      <c r="V123" s="73"/>
      <c r="W123" s="156"/>
      <c r="X123" s="73"/>
      <c r="Y123" s="73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>
        <v>8</v>
      </c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73"/>
      <c r="AX123" s="73"/>
      <c r="AY123" s="73"/>
      <c r="AZ123" s="156"/>
      <c r="BA123" s="73"/>
      <c r="BB123" s="65"/>
      <c r="BD123" s="80">
        <f t="shared" si="18"/>
        <v>8</v>
      </c>
      <c r="BE123" s="124" t="s">
        <v>54</v>
      </c>
      <c r="BF123" s="172" t="s">
        <v>120</v>
      </c>
      <c r="BG123" s="173">
        <v>117</v>
      </c>
      <c r="BH123" s="174">
        <v>3413</v>
      </c>
      <c r="BI123" s="82">
        <v>81</v>
      </c>
      <c r="BJ123" s="82"/>
    </row>
    <row r="124" spans="1:62" x14ac:dyDescent="0.2">
      <c r="A124" s="56" t="str">
        <f t="shared" si="13"/>
        <v>C40R13</v>
      </c>
      <c r="B124" s="56">
        <f t="shared" si="14"/>
        <v>117</v>
      </c>
      <c r="C124" s="56">
        <f t="shared" si="15"/>
        <v>3114</v>
      </c>
      <c r="D124" s="56">
        <f t="shared" si="16"/>
        <v>110</v>
      </c>
      <c r="E124" s="56">
        <f t="shared" si="17"/>
        <v>0</v>
      </c>
      <c r="G124" s="96"/>
      <c r="H124" s="97"/>
      <c r="I124" s="96"/>
      <c r="J124" s="97"/>
      <c r="K124" s="96"/>
      <c r="L124" s="96">
        <v>2</v>
      </c>
      <c r="M124" s="103">
        <v>43</v>
      </c>
      <c r="N124" s="70"/>
      <c r="O124" s="73"/>
      <c r="P124" s="73"/>
      <c r="Q124" s="73"/>
      <c r="R124" s="73"/>
      <c r="S124" s="73"/>
      <c r="T124" s="73"/>
      <c r="U124" s="73"/>
      <c r="V124" s="73"/>
      <c r="W124" s="156"/>
      <c r="X124" s="73"/>
      <c r="Y124" s="73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>
        <v>8</v>
      </c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73"/>
      <c r="AX124" s="73"/>
      <c r="AY124" s="73"/>
      <c r="AZ124" s="156"/>
      <c r="BA124" s="73"/>
      <c r="BB124" s="65"/>
      <c r="BD124" s="80">
        <f t="shared" si="18"/>
        <v>8</v>
      </c>
      <c r="BE124" s="124" t="s">
        <v>54</v>
      </c>
      <c r="BF124" s="172" t="s">
        <v>120</v>
      </c>
      <c r="BG124" s="173">
        <v>117</v>
      </c>
      <c r="BH124" s="174">
        <v>3114</v>
      </c>
      <c r="BI124" s="82">
        <v>110</v>
      </c>
      <c r="BJ124" s="82"/>
    </row>
    <row r="125" spans="1:62" x14ac:dyDescent="0.2">
      <c r="A125" s="56" t="str">
        <f t="shared" si="13"/>
        <v>С40R13</v>
      </c>
      <c r="B125" s="56">
        <f t="shared" si="14"/>
        <v>120</v>
      </c>
      <c r="C125" s="56">
        <f t="shared" si="15"/>
        <v>6151</v>
      </c>
      <c r="D125" s="56">
        <f t="shared" si="16"/>
        <v>0</v>
      </c>
      <c r="E125" s="56">
        <f t="shared" si="17"/>
        <v>0</v>
      </c>
      <c r="G125" s="96"/>
      <c r="H125" s="97"/>
      <c r="I125" s="96"/>
      <c r="J125" s="97"/>
      <c r="K125" s="96"/>
      <c r="L125" s="96"/>
      <c r="M125" s="103">
        <v>25</v>
      </c>
      <c r="N125" s="70"/>
      <c r="O125" s="73"/>
      <c r="P125" s="73"/>
      <c r="Q125" s="73"/>
      <c r="R125" s="73"/>
      <c r="S125" s="73"/>
      <c r="T125" s="73"/>
      <c r="U125" s="73"/>
      <c r="V125" s="73"/>
      <c r="W125" s="156"/>
      <c r="X125" s="73"/>
      <c r="Y125" s="73"/>
      <c r="Z125" s="156"/>
      <c r="AA125" s="156">
        <v>60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>
        <v>51</v>
      </c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73"/>
      <c r="AX125" s="73"/>
      <c r="AY125" s="73"/>
      <c r="AZ125" s="156"/>
      <c r="BA125" s="73"/>
      <c r="BB125" s="65">
        <v>5</v>
      </c>
      <c r="BD125" s="80">
        <f t="shared" si="18"/>
        <v>111</v>
      </c>
      <c r="BE125" s="124" t="s">
        <v>54</v>
      </c>
      <c r="BF125" s="74" t="s">
        <v>123</v>
      </c>
      <c r="BG125" s="75">
        <v>120</v>
      </c>
      <c r="BH125" s="136">
        <v>6151</v>
      </c>
      <c r="BI125" s="82">
        <v>0</v>
      </c>
      <c r="BJ125" s="82"/>
    </row>
    <row r="126" spans="1:62" x14ac:dyDescent="0.2">
      <c r="A126" s="56" t="str">
        <f t="shared" si="13"/>
        <v>С40R13</v>
      </c>
      <c r="B126" s="56">
        <f t="shared" si="14"/>
        <v>120</v>
      </c>
      <c r="C126" s="56">
        <f t="shared" si="15"/>
        <v>6152</v>
      </c>
      <c r="D126" s="56">
        <f t="shared" si="16"/>
        <v>135</v>
      </c>
      <c r="E126" s="56">
        <f t="shared" si="17"/>
        <v>0</v>
      </c>
      <c r="G126" s="96"/>
      <c r="H126" s="97"/>
      <c r="I126" s="96"/>
      <c r="J126" s="97"/>
      <c r="K126" s="96"/>
      <c r="L126" s="96"/>
      <c r="M126" s="103">
        <v>46</v>
      </c>
      <c r="N126" s="70"/>
      <c r="O126" s="73"/>
      <c r="P126" s="73"/>
      <c r="Q126" s="73"/>
      <c r="R126" s="73"/>
      <c r="S126" s="73"/>
      <c r="T126" s="73"/>
      <c r="U126" s="73"/>
      <c r="V126" s="73"/>
      <c r="W126" s="156"/>
      <c r="X126" s="73"/>
      <c r="Y126" s="73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>
        <v>75</v>
      </c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73"/>
      <c r="AX126" s="73"/>
      <c r="AY126" s="73"/>
      <c r="AZ126" s="156"/>
      <c r="BA126" s="73"/>
      <c r="BB126" s="65"/>
      <c r="BD126" s="80">
        <f t="shared" si="18"/>
        <v>75</v>
      </c>
      <c r="BE126" s="124" t="s">
        <v>54</v>
      </c>
      <c r="BF126" s="172" t="s">
        <v>123</v>
      </c>
      <c r="BG126" s="173">
        <v>120</v>
      </c>
      <c r="BH126" s="176">
        <v>6152</v>
      </c>
      <c r="BI126" s="82">
        <v>135</v>
      </c>
      <c r="BJ126" s="82"/>
    </row>
    <row r="127" spans="1:62" x14ac:dyDescent="0.2">
      <c r="A127" s="56" t="str">
        <f t="shared" si="13"/>
        <v>С40R13</v>
      </c>
      <c r="B127" s="56">
        <f t="shared" si="14"/>
        <v>101</v>
      </c>
      <c r="C127" s="56">
        <f t="shared" si="15"/>
        <v>4228</v>
      </c>
      <c r="D127" s="56">
        <f t="shared" si="16"/>
        <v>263</v>
      </c>
      <c r="E127" s="56">
        <f t="shared" si="17"/>
        <v>0</v>
      </c>
      <c r="G127" s="96"/>
      <c r="H127" s="97"/>
      <c r="I127" s="96"/>
      <c r="J127" s="97"/>
      <c r="K127" s="96"/>
      <c r="L127" s="96">
        <v>2</v>
      </c>
      <c r="M127" s="103">
        <v>29</v>
      </c>
      <c r="N127" s="70"/>
      <c r="O127" s="73"/>
      <c r="P127" s="73"/>
      <c r="Q127" s="73"/>
      <c r="R127" s="73"/>
      <c r="S127" s="73"/>
      <c r="T127" s="73"/>
      <c r="U127" s="73"/>
      <c r="V127" s="73"/>
      <c r="W127" s="156"/>
      <c r="X127" s="73"/>
      <c r="Y127" s="73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>
        <v>6</v>
      </c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73"/>
      <c r="AX127" s="73"/>
      <c r="AY127" s="73"/>
      <c r="AZ127" s="156"/>
      <c r="BA127" s="73"/>
      <c r="BB127" s="65"/>
      <c r="BD127" s="80">
        <f t="shared" si="18"/>
        <v>6</v>
      </c>
      <c r="BE127" s="124" t="s">
        <v>54</v>
      </c>
      <c r="BF127" s="78" t="s">
        <v>123</v>
      </c>
      <c r="BG127" s="78">
        <v>101</v>
      </c>
      <c r="BH127" s="175">
        <v>4228</v>
      </c>
      <c r="BI127" s="82">
        <v>263</v>
      </c>
      <c r="BJ127" s="82"/>
    </row>
    <row r="128" spans="1:62" x14ac:dyDescent="0.2">
      <c r="A128" s="56" t="str">
        <f t="shared" si="13"/>
        <v>С40R13</v>
      </c>
      <c r="B128" s="56">
        <f t="shared" si="14"/>
        <v>120</v>
      </c>
      <c r="C128" s="56">
        <f t="shared" si="15"/>
        <v>3163</v>
      </c>
      <c r="D128" s="56">
        <f t="shared" si="16"/>
        <v>265</v>
      </c>
      <c r="E128" s="56">
        <f t="shared" si="17"/>
        <v>0</v>
      </c>
      <c r="G128" s="96"/>
      <c r="H128" s="97"/>
      <c r="I128" s="96"/>
      <c r="J128" s="97"/>
      <c r="K128" s="96"/>
      <c r="L128" s="96">
        <v>3</v>
      </c>
      <c r="M128" s="103">
        <v>185</v>
      </c>
      <c r="N128" s="70"/>
      <c r="O128" s="73"/>
      <c r="P128" s="73"/>
      <c r="Q128" s="73"/>
      <c r="R128" s="73"/>
      <c r="S128" s="73"/>
      <c r="T128" s="73"/>
      <c r="U128" s="73"/>
      <c r="V128" s="73"/>
      <c r="W128" s="156"/>
      <c r="X128" s="73"/>
      <c r="Y128" s="73"/>
      <c r="Z128" s="156"/>
      <c r="AA128" s="156">
        <v>20</v>
      </c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>
        <v>200</v>
      </c>
      <c r="AN128" s="156"/>
      <c r="AO128" s="156"/>
      <c r="AP128" s="156"/>
      <c r="AQ128" s="156"/>
      <c r="AR128" s="156"/>
      <c r="AS128" s="156"/>
      <c r="AT128" s="156"/>
      <c r="AU128" s="156"/>
      <c r="AV128" s="156"/>
      <c r="AW128" s="73"/>
      <c r="AX128" s="73"/>
      <c r="AY128" s="73"/>
      <c r="AZ128" s="156"/>
      <c r="BA128" s="73"/>
      <c r="BB128" s="65"/>
      <c r="BD128" s="80">
        <f t="shared" si="18"/>
        <v>220</v>
      </c>
      <c r="BE128" s="124" t="s">
        <v>54</v>
      </c>
      <c r="BF128" s="76" t="s">
        <v>123</v>
      </c>
      <c r="BG128" s="76">
        <v>120</v>
      </c>
      <c r="BH128" s="139">
        <v>3163</v>
      </c>
      <c r="BI128" s="82">
        <v>265</v>
      </c>
      <c r="BJ128" s="82"/>
    </row>
    <row r="129" spans="1:62" x14ac:dyDescent="0.2">
      <c r="A129" s="56">
        <f t="shared" ref="A129" si="19">BF129</f>
        <v>3309</v>
      </c>
      <c r="B129" s="56">
        <f t="shared" ref="B129" si="20">BG129</f>
        <v>120</v>
      </c>
      <c r="C129" s="56">
        <f t="shared" ref="C129" si="21">BH129</f>
        <v>6152</v>
      </c>
      <c r="D129" s="56">
        <f t="shared" ref="D129" si="22">BI129</f>
        <v>0</v>
      </c>
      <c r="E129" s="56">
        <f t="shared" ref="E129" si="23">BJ129</f>
        <v>0</v>
      </c>
      <c r="G129" s="96"/>
      <c r="H129" s="97"/>
      <c r="I129" s="96"/>
      <c r="J129" s="97"/>
      <c r="K129" s="96"/>
      <c r="L129" s="96"/>
      <c r="M129" s="103"/>
      <c r="N129" s="70"/>
      <c r="O129" s="73"/>
      <c r="P129" s="73"/>
      <c r="Q129" s="73"/>
      <c r="R129" s="73"/>
      <c r="S129" s="73"/>
      <c r="T129" s="73"/>
      <c r="U129" s="73"/>
      <c r="V129" s="73"/>
      <c r="W129" s="156"/>
      <c r="X129" s="73"/>
      <c r="Y129" s="73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>
        <v>50</v>
      </c>
      <c r="AN129" s="156"/>
      <c r="AO129" s="156"/>
      <c r="AP129" s="156">
        <v>75</v>
      </c>
      <c r="AQ129" s="156"/>
      <c r="AR129" s="156"/>
      <c r="AS129" s="156"/>
      <c r="AT129" s="156"/>
      <c r="AU129" s="156"/>
      <c r="AV129" s="156"/>
      <c r="AW129" s="73"/>
      <c r="AX129" s="73"/>
      <c r="AY129" s="73"/>
      <c r="AZ129" s="156"/>
      <c r="BA129" s="73"/>
      <c r="BB129" s="65">
        <v>1</v>
      </c>
      <c r="BD129" s="80">
        <f t="shared" ref="BD129" si="24">SUM(O129:BA129)</f>
        <v>125</v>
      </c>
      <c r="BE129" s="124" t="s">
        <v>54</v>
      </c>
      <c r="BF129" s="83">
        <v>3309</v>
      </c>
      <c r="BG129" s="83">
        <v>120</v>
      </c>
      <c r="BH129" s="177">
        <v>6152</v>
      </c>
      <c r="BI129" s="82">
        <v>0</v>
      </c>
      <c r="BJ129" s="82"/>
    </row>
    <row r="130" spans="1:62" x14ac:dyDescent="0.2">
      <c r="A130" s="56" t="str">
        <f t="shared" si="13"/>
        <v>C40R13</v>
      </c>
      <c r="B130" s="56">
        <f t="shared" si="14"/>
        <v>1301010</v>
      </c>
      <c r="C130" s="56" t="str">
        <f t="shared" si="15"/>
        <v>Y1RF010000</v>
      </c>
      <c r="D130" s="56">
        <f t="shared" si="16"/>
        <v>0</v>
      </c>
      <c r="E130" s="56">
        <f t="shared" si="17"/>
        <v>0</v>
      </c>
      <c r="G130" s="96"/>
      <c r="H130" s="97"/>
      <c r="I130" s="96"/>
      <c r="J130" s="97"/>
      <c r="K130" s="96"/>
      <c r="L130" s="96">
        <v>3</v>
      </c>
      <c r="M130" s="103">
        <v>0</v>
      </c>
      <c r="N130" s="70"/>
      <c r="O130" s="73"/>
      <c r="P130" s="73"/>
      <c r="Q130" s="73"/>
      <c r="R130" s="73"/>
      <c r="S130" s="73"/>
      <c r="T130" s="73"/>
      <c r="U130" s="73"/>
      <c r="V130" s="73"/>
      <c r="W130" s="156"/>
      <c r="X130" s="73"/>
      <c r="Y130" s="73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73"/>
      <c r="AX130" s="73"/>
      <c r="AY130" s="73"/>
      <c r="AZ130" s="156"/>
      <c r="BA130" s="73"/>
      <c r="BB130" s="65"/>
      <c r="BD130" s="80">
        <f t="shared" si="18"/>
        <v>0</v>
      </c>
      <c r="BE130" s="124" t="s">
        <v>54</v>
      </c>
      <c r="BF130" s="74" t="s">
        <v>120</v>
      </c>
      <c r="BG130" s="75">
        <v>1301010</v>
      </c>
      <c r="BH130" s="136" t="s">
        <v>121</v>
      </c>
      <c r="BI130" s="82">
        <v>0</v>
      </c>
      <c r="BJ130" s="82"/>
    </row>
    <row r="131" spans="1:62" ht="13.5" thickBot="1" x14ac:dyDescent="0.25">
      <c r="A131" s="56" t="str">
        <f t="shared" si="13"/>
        <v>C40R13</v>
      </c>
      <c r="B131" s="56">
        <f t="shared" si="14"/>
        <v>1172012</v>
      </c>
      <c r="C131" s="56" t="str">
        <f t="shared" si="15"/>
        <v>911C020000</v>
      </c>
      <c r="D131" s="56">
        <f t="shared" si="16"/>
        <v>0</v>
      </c>
      <c r="E131" s="56">
        <f t="shared" si="17"/>
        <v>0</v>
      </c>
      <c r="G131" s="96"/>
      <c r="H131" s="97"/>
      <c r="I131" s="96"/>
      <c r="J131" s="97"/>
      <c r="K131" s="96"/>
      <c r="L131" s="96">
        <v>3</v>
      </c>
      <c r="M131" s="103">
        <v>0</v>
      </c>
      <c r="N131" s="70"/>
      <c r="O131" s="73"/>
      <c r="P131" s="73"/>
      <c r="Q131" s="73"/>
      <c r="R131" s="73"/>
      <c r="S131" s="73"/>
      <c r="T131" s="73"/>
      <c r="U131" s="73"/>
      <c r="V131" s="73"/>
      <c r="W131" s="156"/>
      <c r="X131" s="73"/>
      <c r="Y131" s="73"/>
      <c r="Z131" s="156"/>
      <c r="AA131" s="156"/>
      <c r="AB131" s="156"/>
      <c r="AC131" s="156"/>
      <c r="AD131" s="156"/>
      <c r="AE131" s="156"/>
      <c r="AF131" s="156"/>
      <c r="AG131" s="156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6"/>
      <c r="AS131" s="156"/>
      <c r="AT131" s="156"/>
      <c r="AU131" s="156"/>
      <c r="AV131" s="156"/>
      <c r="AW131" s="73"/>
      <c r="AX131" s="73"/>
      <c r="AY131" s="73"/>
      <c r="AZ131" s="156"/>
      <c r="BA131" s="73"/>
      <c r="BB131" s="65"/>
      <c r="BD131" s="80">
        <f t="shared" si="18"/>
        <v>0</v>
      </c>
      <c r="BE131" s="125" t="s">
        <v>54</v>
      </c>
      <c r="BF131" s="86" t="s">
        <v>120</v>
      </c>
      <c r="BG131" s="137">
        <v>1172012</v>
      </c>
      <c r="BH131" s="138" t="s">
        <v>122</v>
      </c>
      <c r="BI131" s="82">
        <v>0</v>
      </c>
      <c r="BJ131" s="82"/>
    </row>
    <row r="132" spans="1:62" x14ac:dyDescent="0.2">
      <c r="A132" s="56">
        <f t="shared" si="13"/>
        <v>525630</v>
      </c>
      <c r="B132" s="56">
        <f t="shared" si="14"/>
        <v>1109</v>
      </c>
      <c r="C132" s="56">
        <f t="shared" si="15"/>
        <v>163</v>
      </c>
      <c r="D132" s="56">
        <f t="shared" si="16"/>
        <v>162</v>
      </c>
      <c r="E132" s="56">
        <f t="shared" si="17"/>
        <v>0</v>
      </c>
      <c r="G132" s="94"/>
      <c r="H132" s="95"/>
      <c r="I132" s="94"/>
      <c r="J132" s="95"/>
      <c r="K132" s="94"/>
      <c r="L132" s="94"/>
      <c r="M132" s="40">
        <v>197</v>
      </c>
      <c r="N132" s="70"/>
      <c r="O132" s="73"/>
      <c r="P132" s="73"/>
      <c r="Q132" s="73"/>
      <c r="R132" s="73"/>
      <c r="S132" s="73"/>
      <c r="T132" s="73"/>
      <c r="U132" s="73"/>
      <c r="V132" s="73"/>
      <c r="W132" s="156"/>
      <c r="X132" s="73"/>
      <c r="Y132" s="73"/>
      <c r="Z132" s="156"/>
      <c r="AA132" s="156"/>
      <c r="AB132" s="156"/>
      <c r="AC132" s="156"/>
      <c r="AD132" s="156"/>
      <c r="AE132" s="156"/>
      <c r="AF132" s="156"/>
      <c r="AG132" s="156"/>
      <c r="AH132" s="156"/>
      <c r="AI132" s="156"/>
      <c r="AJ132" s="156">
        <v>35</v>
      </c>
      <c r="AK132" s="156"/>
      <c r="AL132" s="156"/>
      <c r="AM132" s="156"/>
      <c r="AN132" s="156"/>
      <c r="AO132" s="156"/>
      <c r="AP132" s="156"/>
      <c r="AQ132" s="156"/>
      <c r="AR132" s="156"/>
      <c r="AS132" s="156"/>
      <c r="AT132" s="156"/>
      <c r="AU132" s="156"/>
      <c r="AV132" s="156"/>
      <c r="AW132" s="73"/>
      <c r="AX132" s="73"/>
      <c r="AY132" s="49"/>
      <c r="AZ132" s="156"/>
      <c r="BA132" s="49"/>
      <c r="BB132" s="65"/>
      <c r="BD132" s="80">
        <f t="shared" si="18"/>
        <v>35</v>
      </c>
      <c r="BE132" s="123" t="s">
        <v>50</v>
      </c>
      <c r="BF132" s="133">
        <v>525630</v>
      </c>
      <c r="BG132" s="133">
        <v>1109</v>
      </c>
      <c r="BH132" s="140">
        <v>163</v>
      </c>
      <c r="BI132" s="48">
        <v>162</v>
      </c>
      <c r="BJ132" s="48"/>
    </row>
    <row r="133" spans="1:62" x14ac:dyDescent="0.2">
      <c r="A133" s="56">
        <f t="shared" si="13"/>
        <v>621321</v>
      </c>
      <c r="B133" s="56">
        <f t="shared" si="14"/>
        <v>1109</v>
      </c>
      <c r="C133" s="56">
        <f t="shared" si="15"/>
        <v>165</v>
      </c>
      <c r="D133" s="56">
        <f t="shared" si="16"/>
        <v>546</v>
      </c>
      <c r="E133" s="56">
        <f t="shared" si="17"/>
        <v>0</v>
      </c>
      <c r="G133" s="94"/>
      <c r="H133" s="95"/>
      <c r="I133" s="94"/>
      <c r="J133" s="95"/>
      <c r="K133" s="94"/>
      <c r="L133" s="94"/>
      <c r="M133" s="40">
        <v>546</v>
      </c>
      <c r="N133" s="70"/>
      <c r="O133" s="73"/>
      <c r="P133" s="73"/>
      <c r="Q133" s="73"/>
      <c r="R133" s="73"/>
      <c r="S133" s="73"/>
      <c r="T133" s="73"/>
      <c r="U133" s="73"/>
      <c r="V133" s="73"/>
      <c r="W133" s="156"/>
      <c r="X133" s="73"/>
      <c r="Y133" s="73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73"/>
      <c r="AX133" s="73"/>
      <c r="AY133" s="49"/>
      <c r="AZ133" s="156"/>
      <c r="BA133" s="49"/>
      <c r="BB133" s="104">
        <v>80</v>
      </c>
      <c r="BD133" s="80">
        <f t="shared" ref="BD133:BD142" si="25">SUM(O133:BA133)</f>
        <v>0</v>
      </c>
      <c r="BE133" s="124" t="s">
        <v>50</v>
      </c>
      <c r="BF133" s="75">
        <v>621321</v>
      </c>
      <c r="BG133" s="75">
        <v>1109</v>
      </c>
      <c r="BH133" s="135">
        <v>165</v>
      </c>
      <c r="BI133" s="48">
        <v>546</v>
      </c>
      <c r="BJ133" s="48"/>
    </row>
    <row r="134" spans="1:62" x14ac:dyDescent="0.2">
      <c r="A134" s="56" t="str">
        <f t="shared" ref="A134:A177" si="26">BF134</f>
        <v>S 16</v>
      </c>
      <c r="B134" s="56">
        <f t="shared" ref="B134:B177" si="27">BG134</f>
        <v>16</v>
      </c>
      <c r="C134" s="56">
        <f t="shared" ref="C134:C177" si="28">BH134</f>
        <v>2000</v>
      </c>
      <c r="D134" s="56">
        <f t="shared" ref="D134:D177" si="29">BI134</f>
        <v>66</v>
      </c>
      <c r="E134" s="56">
        <f t="shared" ref="E134:E177" si="30">BJ134</f>
        <v>0</v>
      </c>
      <c r="G134" s="94"/>
      <c r="H134" s="95"/>
      <c r="I134" s="94"/>
      <c r="J134" s="95"/>
      <c r="K134" s="94"/>
      <c r="L134" s="94"/>
      <c r="M134" s="40">
        <v>68</v>
      </c>
      <c r="N134" s="70"/>
      <c r="O134" s="73"/>
      <c r="P134" s="73"/>
      <c r="Q134" s="73"/>
      <c r="R134" s="73"/>
      <c r="S134" s="73"/>
      <c r="T134" s="73"/>
      <c r="U134" s="73"/>
      <c r="V134" s="73"/>
      <c r="W134" s="156"/>
      <c r="X134" s="73"/>
      <c r="Y134" s="73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>
        <v>2</v>
      </c>
      <c r="AP134" s="156"/>
      <c r="AQ134" s="156"/>
      <c r="AR134" s="156"/>
      <c r="AS134" s="156"/>
      <c r="AT134" s="156"/>
      <c r="AU134" s="156"/>
      <c r="AV134" s="156"/>
      <c r="AW134" s="73"/>
      <c r="AX134" s="73"/>
      <c r="AY134" s="49"/>
      <c r="AZ134" s="156"/>
      <c r="BA134" s="49"/>
      <c r="BB134" s="65"/>
      <c r="BD134" s="80">
        <f t="shared" si="25"/>
        <v>2</v>
      </c>
      <c r="BE134" s="124" t="s">
        <v>50</v>
      </c>
      <c r="BF134" s="75" t="s">
        <v>25</v>
      </c>
      <c r="BG134" s="75">
        <v>16</v>
      </c>
      <c r="BH134" s="135">
        <v>2000</v>
      </c>
      <c r="BI134" s="48">
        <v>66</v>
      </c>
      <c r="BJ134" s="48"/>
    </row>
    <row r="135" spans="1:62" x14ac:dyDescent="0.2">
      <c r="A135" s="56" t="str">
        <f t="shared" si="26"/>
        <v>S 25</v>
      </c>
      <c r="B135" s="56">
        <f t="shared" si="27"/>
        <v>25</v>
      </c>
      <c r="C135" s="56">
        <f t="shared" si="28"/>
        <v>2000</v>
      </c>
      <c r="D135" s="56">
        <f t="shared" si="29"/>
        <v>4</v>
      </c>
      <c r="E135" s="56">
        <f t="shared" si="30"/>
        <v>0</v>
      </c>
      <c r="G135" s="94"/>
      <c r="H135" s="95"/>
      <c r="I135" s="94"/>
      <c r="J135" s="95"/>
      <c r="K135" s="94"/>
      <c r="L135" s="94"/>
      <c r="M135" s="40">
        <v>9</v>
      </c>
      <c r="N135" s="70"/>
      <c r="O135" s="73"/>
      <c r="P135" s="73"/>
      <c r="Q135" s="73"/>
      <c r="R135" s="73"/>
      <c r="S135" s="73"/>
      <c r="T135" s="73">
        <v>5</v>
      </c>
      <c r="U135" s="73"/>
      <c r="V135" s="73"/>
      <c r="W135" s="156"/>
      <c r="X135" s="73"/>
      <c r="Y135" s="73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6"/>
      <c r="AS135" s="156"/>
      <c r="AT135" s="156"/>
      <c r="AU135" s="156"/>
      <c r="AV135" s="156"/>
      <c r="AW135" s="73"/>
      <c r="AX135" s="73"/>
      <c r="AY135" s="49"/>
      <c r="AZ135" s="156"/>
      <c r="BA135" s="49"/>
      <c r="BB135" s="65"/>
      <c r="BD135" s="80">
        <f t="shared" si="25"/>
        <v>5</v>
      </c>
      <c r="BE135" s="124" t="s">
        <v>50</v>
      </c>
      <c r="BF135" s="75" t="s">
        <v>26</v>
      </c>
      <c r="BG135" s="75">
        <v>25</v>
      </c>
      <c r="BH135" s="135">
        <v>2000</v>
      </c>
      <c r="BI135" s="48">
        <v>4</v>
      </c>
      <c r="BJ135" s="48"/>
    </row>
    <row r="136" spans="1:62" x14ac:dyDescent="0.2">
      <c r="A136" s="56" t="str">
        <f t="shared" si="26"/>
        <v>S 30</v>
      </c>
      <c r="B136" s="56">
        <f t="shared" si="27"/>
        <v>30</v>
      </c>
      <c r="C136" s="56">
        <f t="shared" si="28"/>
        <v>2000</v>
      </c>
      <c r="D136" s="56">
        <f t="shared" si="29"/>
        <v>53</v>
      </c>
      <c r="E136" s="56">
        <f t="shared" si="30"/>
        <v>0</v>
      </c>
      <c r="G136" s="94"/>
      <c r="H136" s="95"/>
      <c r="I136" s="94"/>
      <c r="J136" s="95">
        <v>1</v>
      </c>
      <c r="K136" s="94"/>
      <c r="L136" s="94"/>
      <c r="M136" s="40">
        <v>55</v>
      </c>
      <c r="N136" s="70"/>
      <c r="O136" s="73"/>
      <c r="P136" s="73"/>
      <c r="Q136" s="73"/>
      <c r="R136" s="73"/>
      <c r="S136" s="73"/>
      <c r="T136" s="73"/>
      <c r="U136" s="73"/>
      <c r="V136" s="73"/>
      <c r="W136" s="156"/>
      <c r="X136" s="73"/>
      <c r="Y136" s="73"/>
      <c r="Z136" s="156"/>
      <c r="AA136" s="156"/>
      <c r="AB136" s="156"/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>
        <v>2</v>
      </c>
      <c r="AO136" s="156"/>
      <c r="AP136" s="156"/>
      <c r="AQ136" s="156"/>
      <c r="AR136" s="156"/>
      <c r="AS136" s="156"/>
      <c r="AT136" s="156"/>
      <c r="AU136" s="156"/>
      <c r="AV136" s="156"/>
      <c r="AW136" s="73"/>
      <c r="AX136" s="73"/>
      <c r="AY136" s="49"/>
      <c r="AZ136" s="156"/>
      <c r="BA136" s="49"/>
      <c r="BB136" s="65"/>
      <c r="BD136" s="80">
        <f t="shared" si="25"/>
        <v>2</v>
      </c>
      <c r="BE136" s="124" t="s">
        <v>50</v>
      </c>
      <c r="BF136" s="75" t="s">
        <v>27</v>
      </c>
      <c r="BG136" s="75">
        <v>30</v>
      </c>
      <c r="BH136" s="135">
        <v>2000</v>
      </c>
      <c r="BI136" s="48">
        <v>53</v>
      </c>
      <c r="BJ136" s="48"/>
    </row>
    <row r="137" spans="1:62" x14ac:dyDescent="0.2">
      <c r="A137" s="56" t="str">
        <f t="shared" si="26"/>
        <v>S 40</v>
      </c>
      <c r="B137" s="56">
        <f t="shared" si="27"/>
        <v>40</v>
      </c>
      <c r="C137" s="56">
        <f t="shared" si="28"/>
        <v>2000</v>
      </c>
      <c r="D137" s="56">
        <f t="shared" si="29"/>
        <v>0</v>
      </c>
      <c r="E137" s="56">
        <f t="shared" si="30"/>
        <v>0</v>
      </c>
      <c r="G137" s="94"/>
      <c r="H137" s="95"/>
      <c r="I137" s="94"/>
      <c r="J137" s="95"/>
      <c r="K137" s="94"/>
      <c r="L137" s="94"/>
      <c r="M137" s="40">
        <v>7</v>
      </c>
      <c r="N137" s="70"/>
      <c r="O137" s="73"/>
      <c r="P137" s="73"/>
      <c r="Q137" s="73"/>
      <c r="R137" s="73"/>
      <c r="S137" s="73"/>
      <c r="T137" s="73"/>
      <c r="U137" s="73"/>
      <c r="V137" s="73"/>
      <c r="W137" s="156"/>
      <c r="X137" s="73"/>
      <c r="Y137" s="73">
        <v>6</v>
      </c>
      <c r="Z137" s="156"/>
      <c r="AA137" s="156"/>
      <c r="AB137" s="156"/>
      <c r="AC137" s="156"/>
      <c r="AD137" s="156"/>
      <c r="AE137" s="156"/>
      <c r="AF137" s="156"/>
      <c r="AG137" s="156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73"/>
      <c r="AX137" s="73"/>
      <c r="AY137" s="49"/>
      <c r="AZ137" s="156"/>
      <c r="BA137" s="49"/>
      <c r="BB137" s="65">
        <v>1</v>
      </c>
      <c r="BD137" s="80">
        <f t="shared" si="25"/>
        <v>6</v>
      </c>
      <c r="BE137" s="124" t="s">
        <v>50</v>
      </c>
      <c r="BF137" s="75" t="s">
        <v>28</v>
      </c>
      <c r="BG137" s="75">
        <v>40</v>
      </c>
      <c r="BH137" s="135">
        <v>2000</v>
      </c>
      <c r="BI137" s="48">
        <v>0</v>
      </c>
      <c r="BJ137" s="48"/>
    </row>
    <row r="138" spans="1:62" x14ac:dyDescent="0.2">
      <c r="A138" s="56" t="str">
        <f t="shared" si="26"/>
        <v>S 50</v>
      </c>
      <c r="B138" s="56">
        <f t="shared" si="27"/>
        <v>50</v>
      </c>
      <c r="C138" s="56">
        <f t="shared" si="28"/>
        <v>2000</v>
      </c>
      <c r="D138" s="56">
        <f t="shared" si="29"/>
        <v>0</v>
      </c>
      <c r="E138" s="56">
        <f t="shared" si="30"/>
        <v>0</v>
      </c>
      <c r="G138" s="94"/>
      <c r="H138" s="95"/>
      <c r="I138" s="94"/>
      <c r="J138" s="95"/>
      <c r="K138" s="94"/>
      <c r="L138" s="94"/>
      <c r="M138" s="40">
        <v>5</v>
      </c>
      <c r="N138" s="70"/>
      <c r="O138" s="73"/>
      <c r="P138" s="73">
        <v>2</v>
      </c>
      <c r="Q138" s="73"/>
      <c r="R138" s="73"/>
      <c r="S138" s="73"/>
      <c r="T138" s="73"/>
      <c r="U138" s="73"/>
      <c r="V138" s="73"/>
      <c r="W138" s="156"/>
      <c r="X138" s="73"/>
      <c r="Y138" s="73"/>
      <c r="Z138" s="156"/>
      <c r="AA138" s="156"/>
      <c r="AB138" s="156"/>
      <c r="AC138" s="156"/>
      <c r="AD138" s="156"/>
      <c r="AE138" s="156"/>
      <c r="AF138" s="156">
        <v>3</v>
      </c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73"/>
      <c r="AX138" s="73"/>
      <c r="AY138" s="49"/>
      <c r="AZ138" s="156"/>
      <c r="BA138" s="49"/>
      <c r="BB138" s="65"/>
      <c r="BD138" s="80">
        <f t="shared" si="25"/>
        <v>5</v>
      </c>
      <c r="BE138" s="124" t="s">
        <v>50</v>
      </c>
      <c r="BF138" s="75" t="s">
        <v>29</v>
      </c>
      <c r="BG138" s="75">
        <v>50</v>
      </c>
      <c r="BH138" s="135">
        <v>2000</v>
      </c>
      <c r="BI138" s="48">
        <v>0</v>
      </c>
      <c r="BJ138" s="48"/>
    </row>
    <row r="139" spans="1:62" ht="13.5" thickBot="1" x14ac:dyDescent="0.25">
      <c r="A139" s="56" t="str">
        <f t="shared" si="26"/>
        <v>S 60</v>
      </c>
      <c r="B139" s="56">
        <f t="shared" si="27"/>
        <v>60</v>
      </c>
      <c r="C139" s="56">
        <f t="shared" si="28"/>
        <v>2000</v>
      </c>
      <c r="D139" s="56">
        <f t="shared" si="29"/>
        <v>91</v>
      </c>
      <c r="E139" s="56">
        <f t="shared" si="30"/>
        <v>0</v>
      </c>
      <c r="G139" s="94"/>
      <c r="H139" s="95"/>
      <c r="I139" s="94"/>
      <c r="J139" s="95"/>
      <c r="K139" s="94"/>
      <c r="L139" s="94"/>
      <c r="M139" s="40">
        <v>91</v>
      </c>
      <c r="N139" s="70"/>
      <c r="O139" s="73"/>
      <c r="P139" s="73"/>
      <c r="Q139" s="73"/>
      <c r="R139" s="73"/>
      <c r="S139" s="73"/>
      <c r="T139" s="73"/>
      <c r="U139" s="73"/>
      <c r="V139" s="73"/>
      <c r="W139" s="156"/>
      <c r="X139" s="73"/>
      <c r="Y139" s="73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73"/>
      <c r="AX139" s="73"/>
      <c r="AY139" s="49"/>
      <c r="AZ139" s="156"/>
      <c r="BA139" s="49"/>
      <c r="BB139" s="65"/>
      <c r="BD139" s="80">
        <f t="shared" si="25"/>
        <v>0</v>
      </c>
      <c r="BE139" s="125" t="s">
        <v>50</v>
      </c>
      <c r="BF139" s="137" t="s">
        <v>40</v>
      </c>
      <c r="BG139" s="137">
        <v>60</v>
      </c>
      <c r="BH139" s="141">
        <v>2000</v>
      </c>
      <c r="BI139" s="48">
        <v>91</v>
      </c>
      <c r="BJ139" s="48"/>
    </row>
    <row r="140" spans="1:62" x14ac:dyDescent="0.2">
      <c r="A140" s="56" t="str">
        <f t="shared" si="26"/>
        <v>S 12</v>
      </c>
      <c r="B140" s="56">
        <f t="shared" si="27"/>
        <v>12</v>
      </c>
      <c r="C140" s="56">
        <f t="shared" si="28"/>
        <v>150</v>
      </c>
      <c r="D140" s="56">
        <f t="shared" si="29"/>
        <v>327</v>
      </c>
      <c r="E140" s="56">
        <f t="shared" si="30"/>
        <v>0</v>
      </c>
      <c r="G140" s="94"/>
      <c r="H140" s="95"/>
      <c r="I140" s="94"/>
      <c r="J140" s="95"/>
      <c r="K140" s="94"/>
      <c r="L140" s="94"/>
      <c r="M140" s="40">
        <v>327</v>
      </c>
      <c r="N140" s="70"/>
      <c r="O140" s="73"/>
      <c r="P140" s="73"/>
      <c r="Q140" s="73"/>
      <c r="R140" s="73"/>
      <c r="S140" s="73"/>
      <c r="T140" s="73"/>
      <c r="U140" s="73"/>
      <c r="V140" s="73"/>
      <c r="W140" s="156"/>
      <c r="X140" s="73"/>
      <c r="Y140" s="73"/>
      <c r="Z140" s="156"/>
      <c r="AA140" s="156"/>
      <c r="AB140" s="156"/>
      <c r="AC140" s="156"/>
      <c r="AD140" s="156"/>
      <c r="AE140" s="156"/>
      <c r="AF140" s="156"/>
      <c r="AG140" s="156"/>
      <c r="AH140" s="156"/>
      <c r="AI140" s="156"/>
      <c r="AJ140" s="156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73"/>
      <c r="AX140" s="73"/>
      <c r="AY140" s="49"/>
      <c r="AZ140" s="156"/>
      <c r="BA140" s="49"/>
      <c r="BB140" s="65"/>
      <c r="BD140" s="37">
        <f t="shared" si="25"/>
        <v>0</v>
      </c>
      <c r="BE140" s="114"/>
      <c r="BF140" s="110" t="s">
        <v>41</v>
      </c>
      <c r="BG140" s="110">
        <v>12</v>
      </c>
      <c r="BH140" s="110">
        <v>150</v>
      </c>
      <c r="BI140" s="48">
        <v>327</v>
      </c>
      <c r="BJ140" s="48"/>
    </row>
    <row r="141" spans="1:62" x14ac:dyDescent="0.2">
      <c r="A141" s="56" t="str">
        <f t="shared" si="26"/>
        <v>S 14</v>
      </c>
      <c r="B141" s="56">
        <f t="shared" si="27"/>
        <v>14</v>
      </c>
      <c r="C141" s="56">
        <f t="shared" si="28"/>
        <v>150</v>
      </c>
      <c r="D141" s="56">
        <f t="shared" si="29"/>
        <v>91</v>
      </c>
      <c r="E141" s="56">
        <f t="shared" si="30"/>
        <v>0</v>
      </c>
      <c r="G141" s="94"/>
      <c r="H141" s="95"/>
      <c r="I141" s="94"/>
      <c r="J141" s="95"/>
      <c r="K141" s="94"/>
      <c r="L141" s="94"/>
      <c r="M141" s="40">
        <v>91</v>
      </c>
      <c r="N141" s="70"/>
      <c r="O141" s="73"/>
      <c r="P141" s="73"/>
      <c r="Q141" s="73"/>
      <c r="R141" s="73"/>
      <c r="S141" s="73"/>
      <c r="T141" s="73"/>
      <c r="U141" s="73"/>
      <c r="V141" s="73"/>
      <c r="W141" s="156"/>
      <c r="X141" s="73"/>
      <c r="Y141" s="73"/>
      <c r="Z141" s="156"/>
      <c r="AA141" s="156"/>
      <c r="AB141" s="156"/>
      <c r="AC141" s="156"/>
      <c r="AD141" s="156"/>
      <c r="AE141" s="156"/>
      <c r="AF141" s="156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73"/>
      <c r="AX141" s="73"/>
      <c r="AY141" s="49"/>
      <c r="AZ141" s="156"/>
      <c r="BA141" s="49"/>
      <c r="BB141" s="65"/>
      <c r="BD141" s="37">
        <f t="shared" si="25"/>
        <v>0</v>
      </c>
      <c r="BE141" s="52"/>
      <c r="BF141" s="42" t="s">
        <v>42</v>
      </c>
      <c r="BG141" s="42">
        <v>14</v>
      </c>
      <c r="BH141" s="42">
        <v>150</v>
      </c>
      <c r="BI141" s="48">
        <v>91</v>
      </c>
      <c r="BJ141" s="48"/>
    </row>
    <row r="142" spans="1:62" x14ac:dyDescent="0.2">
      <c r="A142" s="56" t="str">
        <f t="shared" si="26"/>
        <v>S 16</v>
      </c>
      <c r="B142" s="56">
        <f t="shared" si="27"/>
        <v>16</v>
      </c>
      <c r="C142" s="56">
        <f t="shared" si="28"/>
        <v>150</v>
      </c>
      <c r="D142" s="56">
        <f t="shared" si="29"/>
        <v>0</v>
      </c>
      <c r="E142" s="56">
        <f t="shared" si="30"/>
        <v>0</v>
      </c>
      <c r="G142" s="94"/>
      <c r="H142" s="95"/>
      <c r="I142" s="94"/>
      <c r="J142" s="95"/>
      <c r="K142" s="94"/>
      <c r="L142" s="94"/>
      <c r="M142" s="40">
        <v>0</v>
      </c>
      <c r="N142" s="70"/>
      <c r="O142" s="73"/>
      <c r="P142" s="73"/>
      <c r="Q142" s="73"/>
      <c r="R142" s="73"/>
      <c r="S142" s="73"/>
      <c r="T142" s="73"/>
      <c r="U142" s="73"/>
      <c r="V142" s="73"/>
      <c r="W142" s="156"/>
      <c r="X142" s="73"/>
      <c r="Y142" s="73"/>
      <c r="Z142" s="156"/>
      <c r="AA142" s="156"/>
      <c r="AB142" s="156"/>
      <c r="AC142" s="156"/>
      <c r="AD142" s="156"/>
      <c r="AE142" s="156"/>
      <c r="AF142" s="156"/>
      <c r="AG142" s="156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73"/>
      <c r="AX142" s="73"/>
      <c r="AY142" s="49"/>
      <c r="AZ142" s="156"/>
      <c r="BA142" s="49"/>
      <c r="BB142" s="65"/>
      <c r="BD142" s="37">
        <f t="shared" si="25"/>
        <v>0</v>
      </c>
      <c r="BE142" s="52"/>
      <c r="BF142" s="42" t="s">
        <v>25</v>
      </c>
      <c r="BG142" s="42">
        <v>16</v>
      </c>
      <c r="BH142" s="42">
        <v>150</v>
      </c>
      <c r="BI142" s="48">
        <v>0</v>
      </c>
      <c r="BJ142" s="48"/>
    </row>
    <row r="143" spans="1:62" x14ac:dyDescent="0.2">
      <c r="A143" s="56" t="str">
        <f t="shared" si="26"/>
        <v>S 18</v>
      </c>
      <c r="B143" s="56">
        <f t="shared" si="27"/>
        <v>18</v>
      </c>
      <c r="C143" s="56">
        <f t="shared" si="28"/>
        <v>150</v>
      </c>
      <c r="D143" s="56">
        <f t="shared" si="29"/>
        <v>20</v>
      </c>
      <c r="E143" s="56">
        <f t="shared" si="30"/>
        <v>0</v>
      </c>
      <c r="G143" s="94"/>
      <c r="H143" s="95"/>
      <c r="I143" s="94"/>
      <c r="J143" s="95"/>
      <c r="K143" s="94"/>
      <c r="L143" s="94"/>
      <c r="M143" s="40">
        <v>104</v>
      </c>
      <c r="N143" s="70"/>
      <c r="O143" s="73"/>
      <c r="P143" s="73"/>
      <c r="Q143" s="73"/>
      <c r="R143" s="73"/>
      <c r="S143" s="73"/>
      <c r="T143" s="73">
        <v>50</v>
      </c>
      <c r="U143" s="73"/>
      <c r="V143" s="73"/>
      <c r="W143" s="156"/>
      <c r="X143" s="73"/>
      <c r="Y143" s="73"/>
      <c r="Z143" s="156"/>
      <c r="AA143" s="156"/>
      <c r="AB143" s="156"/>
      <c r="AC143" s="156"/>
      <c r="AD143" s="156"/>
      <c r="AE143" s="156"/>
      <c r="AF143" s="156"/>
      <c r="AG143" s="156"/>
      <c r="AH143" s="156"/>
      <c r="AI143" s="156"/>
      <c r="AJ143" s="156"/>
      <c r="AK143" s="156"/>
      <c r="AL143" s="156"/>
      <c r="AM143" s="156"/>
      <c r="AN143" s="156">
        <v>30</v>
      </c>
      <c r="AO143" s="156">
        <v>4</v>
      </c>
      <c r="AP143" s="156"/>
      <c r="AQ143" s="156"/>
      <c r="AR143" s="156"/>
      <c r="AS143" s="156"/>
      <c r="AT143" s="156"/>
      <c r="AU143" s="156"/>
      <c r="AV143" s="156"/>
      <c r="AW143" s="73"/>
      <c r="AX143" s="73"/>
      <c r="AY143" s="49"/>
      <c r="AZ143" s="156"/>
      <c r="BA143" s="49"/>
      <c r="BB143" s="65"/>
      <c r="BD143" s="37">
        <f t="shared" ref="BD143:BD177" si="31">SUM(O143:BA143)</f>
        <v>84</v>
      </c>
      <c r="BE143" s="52"/>
      <c r="BF143" s="42" t="s">
        <v>35</v>
      </c>
      <c r="BG143" s="42">
        <v>18</v>
      </c>
      <c r="BH143" s="42">
        <v>150</v>
      </c>
      <c r="BI143" s="48">
        <v>20</v>
      </c>
      <c r="BJ143" s="48"/>
    </row>
    <row r="144" spans="1:62" x14ac:dyDescent="0.2">
      <c r="A144" s="56" t="str">
        <f t="shared" si="26"/>
        <v>S 20</v>
      </c>
      <c r="B144" s="56">
        <f t="shared" si="27"/>
        <v>20</v>
      </c>
      <c r="C144" s="56">
        <f t="shared" si="28"/>
        <v>150</v>
      </c>
      <c r="D144" s="56">
        <f t="shared" si="29"/>
        <v>165</v>
      </c>
      <c r="E144" s="56">
        <f t="shared" si="30"/>
        <v>0</v>
      </c>
      <c r="G144" s="94"/>
      <c r="H144" s="95"/>
      <c r="I144" s="94"/>
      <c r="J144" s="95"/>
      <c r="K144" s="94"/>
      <c r="L144" s="94"/>
      <c r="M144" s="40">
        <v>165</v>
      </c>
      <c r="N144" s="70"/>
      <c r="O144" s="73"/>
      <c r="P144" s="73"/>
      <c r="Q144" s="73"/>
      <c r="R144" s="73"/>
      <c r="S144" s="73"/>
      <c r="T144" s="73"/>
      <c r="U144" s="73"/>
      <c r="V144" s="73"/>
      <c r="W144" s="156"/>
      <c r="X144" s="73"/>
      <c r="Y144" s="73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73"/>
      <c r="AX144" s="73"/>
      <c r="AY144" s="49"/>
      <c r="AZ144" s="156"/>
      <c r="BA144" s="49"/>
      <c r="BB144" s="65"/>
      <c r="BD144" s="37">
        <f t="shared" si="31"/>
        <v>0</v>
      </c>
      <c r="BE144" s="52"/>
      <c r="BF144" s="42" t="s">
        <v>36</v>
      </c>
      <c r="BG144" s="42">
        <v>20</v>
      </c>
      <c r="BH144" s="42">
        <v>150</v>
      </c>
      <c r="BI144" s="48">
        <v>165</v>
      </c>
      <c r="BJ144" s="48"/>
    </row>
    <row r="145" spans="1:62" x14ac:dyDescent="0.2">
      <c r="A145" s="56" t="str">
        <f t="shared" si="26"/>
        <v>S 25</v>
      </c>
      <c r="B145" s="56">
        <f t="shared" si="27"/>
        <v>25</v>
      </c>
      <c r="C145" s="56">
        <f t="shared" si="28"/>
        <v>150</v>
      </c>
      <c r="D145" s="56">
        <f t="shared" si="29"/>
        <v>1023</v>
      </c>
      <c r="E145" s="56">
        <f t="shared" si="30"/>
        <v>0</v>
      </c>
      <c r="G145" s="94"/>
      <c r="H145" s="95"/>
      <c r="I145" s="94"/>
      <c r="J145" s="95"/>
      <c r="K145" s="94"/>
      <c r="L145" s="94"/>
      <c r="M145" s="40">
        <v>737</v>
      </c>
      <c r="N145" s="70"/>
      <c r="O145" s="73"/>
      <c r="P145" s="73">
        <v>4</v>
      </c>
      <c r="Q145" s="73"/>
      <c r="R145" s="73"/>
      <c r="S145" s="73"/>
      <c r="T145" s="73">
        <v>50</v>
      </c>
      <c r="U145" s="73"/>
      <c r="V145" s="73"/>
      <c r="W145" s="156"/>
      <c r="X145" s="73"/>
      <c r="Y145" s="73"/>
      <c r="Z145" s="156"/>
      <c r="AA145" s="156"/>
      <c r="AB145" s="156"/>
      <c r="AC145" s="156"/>
      <c r="AD145" s="156"/>
      <c r="AE145" s="156"/>
      <c r="AF145" s="156">
        <v>16</v>
      </c>
      <c r="AG145" s="156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6"/>
      <c r="AS145" s="156"/>
      <c r="AT145" s="156"/>
      <c r="AU145" s="156"/>
      <c r="AV145" s="156"/>
      <c r="AW145" s="73"/>
      <c r="AX145" s="73"/>
      <c r="AY145" s="49"/>
      <c r="AZ145" s="156"/>
      <c r="BA145" s="49"/>
      <c r="BB145" s="65"/>
      <c r="BD145" s="37">
        <f t="shared" si="31"/>
        <v>70</v>
      </c>
      <c r="BE145" s="52"/>
      <c r="BF145" s="42" t="s">
        <v>26</v>
      </c>
      <c r="BG145" s="42">
        <v>25</v>
      </c>
      <c r="BH145" s="42">
        <v>150</v>
      </c>
      <c r="BI145" s="48">
        <v>1023</v>
      </c>
      <c r="BJ145" s="48"/>
    </row>
    <row r="146" spans="1:62" x14ac:dyDescent="0.2">
      <c r="A146" s="56" t="str">
        <f t="shared" si="26"/>
        <v>S 30</v>
      </c>
      <c r="B146" s="56">
        <f t="shared" si="27"/>
        <v>30</v>
      </c>
      <c r="C146" s="56">
        <f t="shared" si="28"/>
        <v>150</v>
      </c>
      <c r="D146" s="56">
        <f t="shared" si="29"/>
        <v>568</v>
      </c>
      <c r="E146" s="56">
        <f t="shared" si="30"/>
        <v>0</v>
      </c>
      <c r="G146" s="94"/>
      <c r="H146" s="95"/>
      <c r="I146" s="94"/>
      <c r="J146" s="95"/>
      <c r="K146" s="94"/>
      <c r="L146" s="94"/>
      <c r="M146" s="40">
        <v>568</v>
      </c>
      <c r="N146" s="70"/>
      <c r="O146" s="73"/>
      <c r="P146" s="73"/>
      <c r="Q146" s="73"/>
      <c r="R146" s="73"/>
      <c r="S146" s="73"/>
      <c r="T146" s="73"/>
      <c r="U146" s="73"/>
      <c r="V146" s="73"/>
      <c r="W146" s="156"/>
      <c r="X146" s="73"/>
      <c r="Y146" s="73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73"/>
      <c r="AX146" s="73"/>
      <c r="AY146" s="49"/>
      <c r="AZ146" s="156"/>
      <c r="BA146" s="49"/>
      <c r="BB146" s="65"/>
      <c r="BD146" s="37">
        <f t="shared" si="31"/>
        <v>0</v>
      </c>
      <c r="BE146" s="52"/>
      <c r="BF146" s="42" t="s">
        <v>27</v>
      </c>
      <c r="BG146" s="42">
        <v>30</v>
      </c>
      <c r="BH146" s="42">
        <v>150</v>
      </c>
      <c r="BI146" s="48">
        <v>568</v>
      </c>
      <c r="BJ146" s="48"/>
    </row>
    <row r="147" spans="1:62" x14ac:dyDescent="0.2">
      <c r="A147" s="56" t="str">
        <f t="shared" si="26"/>
        <v>S 32</v>
      </c>
      <c r="B147" s="56">
        <f t="shared" si="27"/>
        <v>32</v>
      </c>
      <c r="C147" s="56">
        <f t="shared" si="28"/>
        <v>150</v>
      </c>
      <c r="D147" s="56">
        <f t="shared" si="29"/>
        <v>196</v>
      </c>
      <c r="E147" s="56">
        <f t="shared" si="30"/>
        <v>0</v>
      </c>
      <c r="G147" s="94"/>
      <c r="H147" s="95"/>
      <c r="I147" s="94"/>
      <c r="J147" s="95"/>
      <c r="K147" s="94"/>
      <c r="L147" s="94"/>
      <c r="M147" s="40">
        <v>202</v>
      </c>
      <c r="N147" s="70"/>
      <c r="O147" s="73"/>
      <c r="P147" s="73">
        <v>4</v>
      </c>
      <c r="Q147" s="73"/>
      <c r="R147" s="73"/>
      <c r="S147" s="73"/>
      <c r="T147" s="73"/>
      <c r="U147" s="73"/>
      <c r="V147" s="73"/>
      <c r="W147" s="156"/>
      <c r="X147" s="73"/>
      <c r="Y147" s="73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>
        <v>2</v>
      </c>
      <c r="AP147" s="156"/>
      <c r="AQ147" s="156"/>
      <c r="AR147" s="156"/>
      <c r="AS147" s="156"/>
      <c r="AT147" s="156"/>
      <c r="AU147" s="156"/>
      <c r="AV147" s="156"/>
      <c r="AW147" s="73"/>
      <c r="AX147" s="73"/>
      <c r="AY147" s="49"/>
      <c r="AZ147" s="156"/>
      <c r="BA147" s="49"/>
      <c r="BB147" s="65"/>
      <c r="BD147" s="37">
        <f t="shared" si="31"/>
        <v>6</v>
      </c>
      <c r="BE147" s="52"/>
      <c r="BF147" s="42" t="s">
        <v>37</v>
      </c>
      <c r="BG147" s="42">
        <v>32</v>
      </c>
      <c r="BH147" s="42">
        <v>150</v>
      </c>
      <c r="BI147" s="48">
        <v>196</v>
      </c>
      <c r="BJ147" s="48"/>
    </row>
    <row r="148" spans="1:62" x14ac:dyDescent="0.2">
      <c r="A148" s="56" t="str">
        <f t="shared" si="26"/>
        <v>S 35</v>
      </c>
      <c r="B148" s="56">
        <f t="shared" si="27"/>
        <v>35</v>
      </c>
      <c r="C148" s="56">
        <f t="shared" si="28"/>
        <v>150</v>
      </c>
      <c r="D148" s="56">
        <f t="shared" si="29"/>
        <v>398</v>
      </c>
      <c r="E148" s="56">
        <f t="shared" si="30"/>
        <v>0</v>
      </c>
      <c r="G148" s="94"/>
      <c r="H148" s="95"/>
      <c r="I148" s="94"/>
      <c r="J148" s="95"/>
      <c r="K148" s="94"/>
      <c r="L148" s="94"/>
      <c r="M148" s="40">
        <v>398</v>
      </c>
      <c r="N148" s="70"/>
      <c r="O148" s="73"/>
      <c r="P148" s="73"/>
      <c r="Q148" s="73"/>
      <c r="R148" s="73"/>
      <c r="S148" s="73"/>
      <c r="T148" s="73"/>
      <c r="U148" s="73"/>
      <c r="V148" s="73"/>
      <c r="W148" s="156"/>
      <c r="X148" s="73"/>
      <c r="Y148" s="73"/>
      <c r="Z148" s="156"/>
      <c r="AA148" s="156"/>
      <c r="AB148" s="156"/>
      <c r="AC148" s="156"/>
      <c r="AD148" s="156"/>
      <c r="AE148" s="156"/>
      <c r="AF148" s="156"/>
      <c r="AG148" s="156"/>
      <c r="AH148" s="156"/>
      <c r="AI148" s="156"/>
      <c r="AJ148" s="156"/>
      <c r="AK148" s="156"/>
      <c r="AL148" s="156"/>
      <c r="AM148" s="156"/>
      <c r="AN148" s="156"/>
      <c r="AO148" s="156"/>
      <c r="AP148" s="156"/>
      <c r="AQ148" s="156"/>
      <c r="AR148" s="156"/>
      <c r="AS148" s="156"/>
      <c r="AT148" s="156"/>
      <c r="AU148" s="156"/>
      <c r="AV148" s="156"/>
      <c r="AW148" s="73"/>
      <c r="AX148" s="73"/>
      <c r="AY148" s="49"/>
      <c r="AZ148" s="156"/>
      <c r="BA148" s="49"/>
      <c r="BB148" s="65"/>
      <c r="BD148" s="37">
        <f t="shared" si="31"/>
        <v>0</v>
      </c>
      <c r="BE148" s="52"/>
      <c r="BF148" s="42" t="s">
        <v>48</v>
      </c>
      <c r="BG148" s="42">
        <v>35</v>
      </c>
      <c r="BH148" s="42">
        <v>150</v>
      </c>
      <c r="BI148" s="48">
        <v>398</v>
      </c>
      <c r="BJ148" s="48"/>
    </row>
    <row r="149" spans="1:62" x14ac:dyDescent="0.2">
      <c r="A149" s="56" t="str">
        <f t="shared" si="26"/>
        <v>S 38</v>
      </c>
      <c r="B149" s="56">
        <f t="shared" si="27"/>
        <v>38</v>
      </c>
      <c r="C149" s="56">
        <f t="shared" si="28"/>
        <v>150</v>
      </c>
      <c r="D149" s="56">
        <f t="shared" si="29"/>
        <v>350</v>
      </c>
      <c r="E149" s="56">
        <f t="shared" si="30"/>
        <v>0</v>
      </c>
      <c r="G149" s="94"/>
      <c r="H149" s="95"/>
      <c r="I149" s="94"/>
      <c r="J149" s="95"/>
      <c r="K149" s="94"/>
      <c r="L149" s="94"/>
      <c r="M149" s="40">
        <v>366</v>
      </c>
      <c r="N149" s="70"/>
      <c r="O149" s="73"/>
      <c r="P149" s="73"/>
      <c r="Q149" s="73"/>
      <c r="R149" s="73"/>
      <c r="S149" s="73"/>
      <c r="T149" s="73"/>
      <c r="U149" s="73"/>
      <c r="V149" s="73"/>
      <c r="W149" s="156"/>
      <c r="X149" s="73"/>
      <c r="Y149" s="73"/>
      <c r="Z149" s="156"/>
      <c r="AA149" s="156"/>
      <c r="AB149" s="156"/>
      <c r="AC149" s="156"/>
      <c r="AD149" s="156"/>
      <c r="AE149" s="156"/>
      <c r="AF149" s="156">
        <v>10</v>
      </c>
      <c r="AG149" s="156"/>
      <c r="AH149" s="156"/>
      <c r="AI149" s="156"/>
      <c r="AJ149" s="156"/>
      <c r="AK149" s="156"/>
      <c r="AL149" s="156"/>
      <c r="AM149" s="156"/>
      <c r="AN149" s="156"/>
      <c r="AO149" s="156">
        <v>6</v>
      </c>
      <c r="AP149" s="156"/>
      <c r="AQ149" s="156"/>
      <c r="AR149" s="156"/>
      <c r="AS149" s="156"/>
      <c r="AT149" s="156"/>
      <c r="AU149" s="156"/>
      <c r="AV149" s="156"/>
      <c r="AW149" s="73"/>
      <c r="AX149" s="73"/>
      <c r="AY149" s="49"/>
      <c r="AZ149" s="156"/>
      <c r="BA149" s="49"/>
      <c r="BB149" s="65"/>
      <c r="BD149" s="37">
        <f t="shared" si="31"/>
        <v>16</v>
      </c>
      <c r="BE149" s="52"/>
      <c r="BF149" s="42" t="s">
        <v>9</v>
      </c>
      <c r="BG149" s="42">
        <v>38</v>
      </c>
      <c r="BH149" s="42">
        <v>150</v>
      </c>
      <c r="BI149" s="48">
        <v>350</v>
      </c>
      <c r="BJ149" s="48"/>
    </row>
    <row r="150" spans="1:62" x14ac:dyDescent="0.2">
      <c r="A150" s="56" t="str">
        <f t="shared" si="26"/>
        <v>S 40</v>
      </c>
      <c r="B150" s="56">
        <f t="shared" si="27"/>
        <v>40</v>
      </c>
      <c r="C150" s="56">
        <f t="shared" si="28"/>
        <v>150</v>
      </c>
      <c r="D150" s="56">
        <f t="shared" si="29"/>
        <v>0</v>
      </c>
      <c r="E150" s="56">
        <f t="shared" si="30"/>
        <v>0</v>
      </c>
      <c r="G150" s="94"/>
      <c r="H150" s="95"/>
      <c r="I150" s="94"/>
      <c r="J150" s="95"/>
      <c r="K150" s="94"/>
      <c r="L150" s="94">
        <v>1</v>
      </c>
      <c r="M150" s="40">
        <v>156</v>
      </c>
      <c r="N150" s="70"/>
      <c r="O150" s="73"/>
      <c r="P150" s="73">
        <v>4</v>
      </c>
      <c r="Q150" s="73"/>
      <c r="R150" s="73"/>
      <c r="S150" s="73"/>
      <c r="T150" s="73"/>
      <c r="U150" s="73"/>
      <c r="V150" s="73"/>
      <c r="W150" s="156"/>
      <c r="X150" s="73"/>
      <c r="Y150" s="73">
        <v>152</v>
      </c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73"/>
      <c r="AX150" s="73"/>
      <c r="AY150" s="49"/>
      <c r="AZ150" s="156"/>
      <c r="BA150" s="49"/>
      <c r="BB150" s="104"/>
      <c r="BD150" s="37">
        <f t="shared" si="31"/>
        <v>156</v>
      </c>
      <c r="BE150" s="52"/>
      <c r="BF150" s="42" t="s">
        <v>28</v>
      </c>
      <c r="BG150" s="42">
        <v>40</v>
      </c>
      <c r="BH150" s="42">
        <v>150</v>
      </c>
      <c r="BI150" s="48">
        <v>0</v>
      </c>
      <c r="BJ150" s="48"/>
    </row>
    <row r="151" spans="1:62" x14ac:dyDescent="0.2">
      <c r="A151" s="56" t="str">
        <f t="shared" si="26"/>
        <v>S 45</v>
      </c>
      <c r="B151" s="56">
        <f t="shared" si="27"/>
        <v>45</v>
      </c>
      <c r="C151" s="56">
        <f t="shared" si="28"/>
        <v>150</v>
      </c>
      <c r="D151" s="56">
        <f t="shared" si="29"/>
        <v>345</v>
      </c>
      <c r="E151" s="56">
        <f t="shared" si="30"/>
        <v>0</v>
      </c>
      <c r="G151" s="94"/>
      <c r="H151" s="95"/>
      <c r="I151" s="94"/>
      <c r="J151" s="95"/>
      <c r="K151" s="94"/>
      <c r="L151" s="94"/>
      <c r="M151" s="40">
        <v>347</v>
      </c>
      <c r="N151" s="70"/>
      <c r="O151" s="73"/>
      <c r="P151" s="73"/>
      <c r="Q151" s="73"/>
      <c r="R151" s="73"/>
      <c r="S151" s="73"/>
      <c r="T151" s="73"/>
      <c r="U151" s="73">
        <v>2</v>
      </c>
      <c r="V151" s="73"/>
      <c r="W151" s="156"/>
      <c r="X151" s="73"/>
      <c r="Y151" s="73"/>
      <c r="Z151" s="156"/>
      <c r="AA151" s="156"/>
      <c r="AB151" s="156"/>
      <c r="AC151" s="156"/>
      <c r="AD151" s="156"/>
      <c r="AE151" s="156"/>
      <c r="AF151" s="156"/>
      <c r="AG151" s="156"/>
      <c r="AH151" s="156"/>
      <c r="AI151" s="156"/>
      <c r="AJ151" s="156"/>
      <c r="AK151" s="156"/>
      <c r="AL151" s="156"/>
      <c r="AM151" s="156"/>
      <c r="AN151" s="156"/>
      <c r="AO151" s="156"/>
      <c r="AP151" s="156"/>
      <c r="AQ151" s="156"/>
      <c r="AR151" s="156"/>
      <c r="AS151" s="156"/>
      <c r="AT151" s="156"/>
      <c r="AU151" s="156"/>
      <c r="AV151" s="156"/>
      <c r="AW151" s="73"/>
      <c r="AX151" s="73"/>
      <c r="AY151" s="49"/>
      <c r="AZ151" s="156"/>
      <c r="BA151" s="49"/>
      <c r="BB151" s="65"/>
      <c r="BD151" s="37">
        <f t="shared" si="31"/>
        <v>2</v>
      </c>
      <c r="BE151" s="52"/>
      <c r="BF151" s="42" t="s">
        <v>38</v>
      </c>
      <c r="BG151" s="42">
        <v>45</v>
      </c>
      <c r="BH151" s="42">
        <v>150</v>
      </c>
      <c r="BI151" s="48">
        <v>345</v>
      </c>
      <c r="BJ151" s="48"/>
    </row>
    <row r="152" spans="1:62" x14ac:dyDescent="0.2">
      <c r="A152" s="56" t="str">
        <f t="shared" si="26"/>
        <v>S 50</v>
      </c>
      <c r="B152" s="56">
        <f t="shared" si="27"/>
        <v>50</v>
      </c>
      <c r="C152" s="56">
        <f t="shared" si="28"/>
        <v>150</v>
      </c>
      <c r="D152" s="56">
        <f t="shared" si="29"/>
        <v>188</v>
      </c>
      <c r="E152" s="56">
        <f t="shared" si="30"/>
        <v>0</v>
      </c>
      <c r="G152" s="94"/>
      <c r="H152" s="95"/>
      <c r="I152" s="94"/>
      <c r="J152" s="95"/>
      <c r="K152" s="94"/>
      <c r="L152" s="94"/>
      <c r="M152" s="40">
        <v>208</v>
      </c>
      <c r="N152" s="70"/>
      <c r="O152" s="73"/>
      <c r="P152" s="73">
        <v>2</v>
      </c>
      <c r="Q152" s="73"/>
      <c r="R152" s="73"/>
      <c r="S152" s="73"/>
      <c r="T152" s="73"/>
      <c r="U152" s="73"/>
      <c r="V152" s="73"/>
      <c r="W152" s="156"/>
      <c r="X152" s="73"/>
      <c r="Y152" s="73"/>
      <c r="Z152" s="156"/>
      <c r="AA152" s="156"/>
      <c r="AB152" s="156"/>
      <c r="AC152" s="156"/>
      <c r="AD152" s="156"/>
      <c r="AE152" s="156"/>
      <c r="AF152" s="156">
        <v>8</v>
      </c>
      <c r="AG152" s="156"/>
      <c r="AH152" s="156"/>
      <c r="AI152" s="156"/>
      <c r="AJ152" s="156"/>
      <c r="AK152" s="156"/>
      <c r="AL152" s="156"/>
      <c r="AM152" s="156"/>
      <c r="AN152" s="156"/>
      <c r="AO152" s="156">
        <v>10</v>
      </c>
      <c r="AP152" s="156"/>
      <c r="AQ152" s="156"/>
      <c r="AR152" s="156"/>
      <c r="AS152" s="156"/>
      <c r="AT152" s="156"/>
      <c r="AU152" s="156"/>
      <c r="AV152" s="156"/>
      <c r="AW152" s="73"/>
      <c r="AX152" s="73"/>
      <c r="AY152" s="49"/>
      <c r="AZ152" s="156"/>
      <c r="BA152" s="49"/>
      <c r="BB152" s="65"/>
      <c r="BD152" s="37">
        <f t="shared" si="31"/>
        <v>20</v>
      </c>
      <c r="BE152" s="52"/>
      <c r="BF152" s="42" t="s">
        <v>29</v>
      </c>
      <c r="BG152" s="42">
        <v>50</v>
      </c>
      <c r="BH152" s="42">
        <v>150</v>
      </c>
      <c r="BI152" s="48">
        <v>188</v>
      </c>
      <c r="BJ152" s="48"/>
    </row>
    <row r="153" spans="1:62" x14ac:dyDescent="0.2">
      <c r="A153" s="56" t="str">
        <f t="shared" si="26"/>
        <v>S 55</v>
      </c>
      <c r="B153" s="56">
        <f t="shared" si="27"/>
        <v>55</v>
      </c>
      <c r="C153" s="56">
        <f t="shared" si="28"/>
        <v>150</v>
      </c>
      <c r="D153" s="56">
        <f t="shared" si="29"/>
        <v>235</v>
      </c>
      <c r="E153" s="56">
        <f t="shared" si="30"/>
        <v>0</v>
      </c>
      <c r="G153" s="94"/>
      <c r="H153" s="95"/>
      <c r="I153" s="94"/>
      <c r="J153" s="95"/>
      <c r="K153" s="94"/>
      <c r="L153" s="94"/>
      <c r="M153" s="40">
        <v>265</v>
      </c>
      <c r="N153" s="70"/>
      <c r="O153" s="73"/>
      <c r="P153" s="73"/>
      <c r="Q153" s="73"/>
      <c r="R153" s="73"/>
      <c r="S153" s="73"/>
      <c r="T153" s="73"/>
      <c r="U153" s="73"/>
      <c r="V153" s="73"/>
      <c r="W153" s="156"/>
      <c r="X153" s="73"/>
      <c r="Y153" s="73"/>
      <c r="Z153" s="156"/>
      <c r="AA153" s="156"/>
      <c r="AB153" s="156"/>
      <c r="AC153" s="156"/>
      <c r="AD153" s="156"/>
      <c r="AE153" s="156"/>
      <c r="AF153" s="156"/>
      <c r="AG153" s="156"/>
      <c r="AH153" s="156"/>
      <c r="AI153" s="156"/>
      <c r="AJ153" s="156"/>
      <c r="AK153" s="156"/>
      <c r="AL153" s="156"/>
      <c r="AM153" s="156"/>
      <c r="AN153" s="156">
        <v>30</v>
      </c>
      <c r="AO153" s="156"/>
      <c r="AP153" s="156"/>
      <c r="AQ153" s="156"/>
      <c r="AR153" s="156"/>
      <c r="AS153" s="156"/>
      <c r="AT153" s="156"/>
      <c r="AU153" s="156"/>
      <c r="AV153" s="156"/>
      <c r="AW153" s="73"/>
      <c r="AX153" s="73"/>
      <c r="AY153" s="49"/>
      <c r="AZ153" s="156"/>
      <c r="BA153" s="49"/>
      <c r="BB153" s="65"/>
      <c r="BD153" s="37">
        <f t="shared" si="31"/>
        <v>30</v>
      </c>
      <c r="BE153" s="52"/>
      <c r="BF153" s="42" t="s">
        <v>43</v>
      </c>
      <c r="BG153" s="42">
        <v>55</v>
      </c>
      <c r="BH153" s="42">
        <v>150</v>
      </c>
      <c r="BI153" s="48">
        <v>235</v>
      </c>
      <c r="BJ153" s="48"/>
    </row>
    <row r="154" spans="1:62" x14ac:dyDescent="0.2">
      <c r="A154" s="56" t="str">
        <f t="shared" si="26"/>
        <v>S 50</v>
      </c>
      <c r="B154" s="56">
        <f t="shared" si="27"/>
        <v>60</v>
      </c>
      <c r="C154" s="56">
        <f t="shared" si="28"/>
        <v>150</v>
      </c>
      <c r="D154" s="56">
        <f t="shared" si="29"/>
        <v>188</v>
      </c>
      <c r="E154" s="56">
        <f t="shared" si="30"/>
        <v>0</v>
      </c>
      <c r="G154" s="96"/>
      <c r="H154" s="97"/>
      <c r="I154" s="96"/>
      <c r="J154" s="97"/>
      <c r="K154" s="96"/>
      <c r="L154" s="96"/>
      <c r="M154" s="40">
        <v>198</v>
      </c>
      <c r="N154" s="70"/>
      <c r="O154" s="73"/>
      <c r="P154" s="73">
        <v>4</v>
      </c>
      <c r="Q154" s="73"/>
      <c r="R154" s="73"/>
      <c r="S154" s="73"/>
      <c r="T154" s="73"/>
      <c r="U154" s="73"/>
      <c r="V154" s="73"/>
      <c r="W154" s="156"/>
      <c r="X154" s="73"/>
      <c r="Y154" s="73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156"/>
      <c r="AK154" s="156"/>
      <c r="AL154" s="156"/>
      <c r="AM154" s="156"/>
      <c r="AN154" s="156"/>
      <c r="AO154" s="156">
        <v>6</v>
      </c>
      <c r="AP154" s="156"/>
      <c r="AQ154" s="156"/>
      <c r="AR154" s="156"/>
      <c r="AS154" s="156"/>
      <c r="AT154" s="156"/>
      <c r="AU154" s="156"/>
      <c r="AV154" s="156"/>
      <c r="AW154" s="73"/>
      <c r="AX154" s="73"/>
      <c r="AY154" s="73"/>
      <c r="AZ154" s="156"/>
      <c r="BA154" s="73"/>
      <c r="BB154" s="65"/>
      <c r="BD154" s="37">
        <f t="shared" si="31"/>
        <v>10</v>
      </c>
      <c r="BE154" s="81"/>
      <c r="BF154" s="55" t="s">
        <v>29</v>
      </c>
      <c r="BG154" s="75">
        <v>60</v>
      </c>
      <c r="BH154" s="75">
        <v>150</v>
      </c>
      <c r="BI154" s="82">
        <v>188</v>
      </c>
      <c r="BJ154" s="82"/>
    </row>
    <row r="155" spans="1:62" x14ac:dyDescent="0.2">
      <c r="A155" s="56" t="str">
        <f t="shared" si="26"/>
        <v>S 58</v>
      </c>
      <c r="B155" s="56">
        <f t="shared" si="27"/>
        <v>58</v>
      </c>
      <c r="C155" s="56">
        <f t="shared" si="28"/>
        <v>150</v>
      </c>
      <c r="D155" s="56">
        <f t="shared" si="29"/>
        <v>243</v>
      </c>
      <c r="E155" s="56">
        <f t="shared" si="30"/>
        <v>0</v>
      </c>
      <c r="G155" s="94"/>
      <c r="H155" s="95"/>
      <c r="I155" s="94"/>
      <c r="J155" s="95"/>
      <c r="K155" s="94"/>
      <c r="L155" s="94"/>
      <c r="M155" s="40">
        <v>243</v>
      </c>
      <c r="N155" s="70"/>
      <c r="O155" s="73"/>
      <c r="P155" s="73"/>
      <c r="Q155" s="73"/>
      <c r="R155" s="73"/>
      <c r="S155" s="73"/>
      <c r="T155" s="73"/>
      <c r="U155" s="73"/>
      <c r="V155" s="73"/>
      <c r="W155" s="156"/>
      <c r="X155" s="73"/>
      <c r="Y155" s="73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73"/>
      <c r="AX155" s="73"/>
      <c r="AY155" s="49"/>
      <c r="AZ155" s="156"/>
      <c r="BA155" s="49"/>
      <c r="BB155" s="65"/>
      <c r="BD155" s="37">
        <f t="shared" si="31"/>
        <v>0</v>
      </c>
      <c r="BE155" s="52"/>
      <c r="BF155" s="42" t="s">
        <v>44</v>
      </c>
      <c r="BG155" s="42">
        <v>58</v>
      </c>
      <c r="BH155" s="42">
        <v>150</v>
      </c>
      <c r="BI155" s="48">
        <v>243</v>
      </c>
      <c r="BJ155" s="48"/>
    </row>
    <row r="156" spans="1:62" x14ac:dyDescent="0.2">
      <c r="A156" s="56" t="str">
        <f t="shared" si="26"/>
        <v>S 58</v>
      </c>
      <c r="B156" s="56">
        <f t="shared" si="27"/>
        <v>70</v>
      </c>
      <c r="C156" s="56">
        <f t="shared" si="28"/>
        <v>150</v>
      </c>
      <c r="D156" s="56">
        <f t="shared" si="29"/>
        <v>508</v>
      </c>
      <c r="E156" s="56">
        <f t="shared" si="30"/>
        <v>0</v>
      </c>
      <c r="G156" s="94"/>
      <c r="H156" s="95"/>
      <c r="I156" s="94"/>
      <c r="J156" s="95"/>
      <c r="K156" s="94"/>
      <c r="L156" s="94"/>
      <c r="M156" s="40">
        <v>508</v>
      </c>
      <c r="N156" s="70"/>
      <c r="O156" s="73"/>
      <c r="P156" s="73"/>
      <c r="Q156" s="73"/>
      <c r="R156" s="73"/>
      <c r="S156" s="73"/>
      <c r="T156" s="73"/>
      <c r="U156" s="73"/>
      <c r="V156" s="73"/>
      <c r="W156" s="156"/>
      <c r="X156" s="73"/>
      <c r="Y156" s="73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73"/>
      <c r="AX156" s="73"/>
      <c r="AY156" s="49"/>
      <c r="AZ156" s="156"/>
      <c r="BA156" s="49"/>
      <c r="BB156" s="65"/>
      <c r="BD156" s="37">
        <f t="shared" si="31"/>
        <v>0</v>
      </c>
      <c r="BE156" s="52"/>
      <c r="BF156" s="42" t="s">
        <v>44</v>
      </c>
      <c r="BG156" s="42">
        <v>70</v>
      </c>
      <c r="BH156" s="42">
        <v>150</v>
      </c>
      <c r="BI156" s="48">
        <v>508</v>
      </c>
      <c r="BJ156" s="48"/>
    </row>
    <row r="157" spans="1:62" x14ac:dyDescent="0.2">
      <c r="A157" s="56" t="str">
        <f t="shared" si="26"/>
        <v>S 60</v>
      </c>
      <c r="B157" s="56">
        <f t="shared" si="27"/>
        <v>60</v>
      </c>
      <c r="C157" s="56">
        <f t="shared" si="28"/>
        <v>150</v>
      </c>
      <c r="D157" s="56">
        <f t="shared" si="29"/>
        <v>319</v>
      </c>
      <c r="E157" s="56">
        <f t="shared" si="30"/>
        <v>0</v>
      </c>
      <c r="G157" s="94"/>
      <c r="H157" s="95"/>
      <c r="I157" s="94"/>
      <c r="J157" s="95"/>
      <c r="K157" s="94"/>
      <c r="L157" s="94"/>
      <c r="M157" s="40">
        <v>325</v>
      </c>
      <c r="N157" s="70"/>
      <c r="O157" s="73"/>
      <c r="P157" s="73"/>
      <c r="Q157" s="73"/>
      <c r="R157" s="73"/>
      <c r="S157" s="73"/>
      <c r="T157" s="73"/>
      <c r="U157" s="73"/>
      <c r="V157" s="73"/>
      <c r="W157" s="156"/>
      <c r="X157" s="73"/>
      <c r="Y157" s="73"/>
      <c r="Z157" s="156"/>
      <c r="AA157" s="156"/>
      <c r="AB157" s="156"/>
      <c r="AC157" s="156"/>
      <c r="AD157" s="156"/>
      <c r="AE157" s="156"/>
      <c r="AF157" s="156">
        <v>6</v>
      </c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6"/>
      <c r="AS157" s="156"/>
      <c r="AT157" s="156"/>
      <c r="AU157" s="156"/>
      <c r="AV157" s="156"/>
      <c r="AW157" s="73"/>
      <c r="AX157" s="73"/>
      <c r="AY157" s="49"/>
      <c r="AZ157" s="156"/>
      <c r="BA157" s="49"/>
      <c r="BB157" s="65"/>
      <c r="BD157" s="37">
        <f t="shared" si="31"/>
        <v>6</v>
      </c>
      <c r="BE157" s="52"/>
      <c r="BF157" s="42" t="s">
        <v>40</v>
      </c>
      <c r="BG157" s="42">
        <v>60</v>
      </c>
      <c r="BH157" s="42">
        <v>150</v>
      </c>
      <c r="BI157" s="48">
        <v>319</v>
      </c>
      <c r="BJ157" s="48"/>
    </row>
    <row r="158" spans="1:62" x14ac:dyDescent="0.2">
      <c r="A158" s="56" t="str">
        <f t="shared" si="26"/>
        <v>S 65</v>
      </c>
      <c r="B158" s="56">
        <f t="shared" si="27"/>
        <v>65</v>
      </c>
      <c r="C158" s="56">
        <f t="shared" si="28"/>
        <v>150</v>
      </c>
      <c r="D158" s="56">
        <f t="shared" si="29"/>
        <v>248</v>
      </c>
      <c r="E158" s="56">
        <f t="shared" si="30"/>
        <v>0</v>
      </c>
      <c r="G158" s="94"/>
      <c r="H158" s="95"/>
      <c r="I158" s="94"/>
      <c r="J158" s="95"/>
      <c r="K158" s="94"/>
      <c r="L158" s="94"/>
      <c r="M158" s="40">
        <v>248</v>
      </c>
      <c r="N158" s="70"/>
      <c r="O158" s="73"/>
      <c r="P158" s="73"/>
      <c r="Q158" s="73"/>
      <c r="R158" s="73"/>
      <c r="S158" s="73"/>
      <c r="T158" s="73"/>
      <c r="U158" s="73"/>
      <c r="V158" s="73"/>
      <c r="W158" s="156"/>
      <c r="X158" s="73"/>
      <c r="Y158" s="73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156"/>
      <c r="AK158" s="156"/>
      <c r="AL158" s="156"/>
      <c r="AM158" s="156"/>
      <c r="AN158" s="156"/>
      <c r="AO158" s="156"/>
      <c r="AP158" s="156"/>
      <c r="AQ158" s="156"/>
      <c r="AR158" s="156"/>
      <c r="AS158" s="156"/>
      <c r="AT158" s="156"/>
      <c r="AU158" s="156"/>
      <c r="AV158" s="156"/>
      <c r="AW158" s="73"/>
      <c r="AX158" s="73"/>
      <c r="AY158" s="49"/>
      <c r="AZ158" s="156"/>
      <c r="BA158" s="49"/>
      <c r="BB158" s="65"/>
      <c r="BD158" s="37">
        <f t="shared" si="31"/>
        <v>0</v>
      </c>
      <c r="BE158" s="52"/>
      <c r="BF158" s="55" t="s">
        <v>55</v>
      </c>
      <c r="BG158" s="42">
        <v>65</v>
      </c>
      <c r="BH158" s="42">
        <v>150</v>
      </c>
      <c r="BI158" s="48">
        <v>248</v>
      </c>
      <c r="BJ158" s="48"/>
    </row>
    <row r="159" spans="1:62" x14ac:dyDescent="0.2">
      <c r="A159" s="56" t="str">
        <f t="shared" si="26"/>
        <v>S 70</v>
      </c>
      <c r="B159" s="56">
        <f t="shared" si="27"/>
        <v>70</v>
      </c>
      <c r="C159" s="56">
        <f t="shared" si="28"/>
        <v>150</v>
      </c>
      <c r="D159" s="56">
        <f t="shared" si="29"/>
        <v>298</v>
      </c>
      <c r="E159" s="56">
        <f t="shared" si="30"/>
        <v>0</v>
      </c>
      <c r="G159" s="94"/>
      <c r="H159" s="95"/>
      <c r="I159" s="94"/>
      <c r="J159" s="95"/>
      <c r="K159" s="94"/>
      <c r="L159" s="94"/>
      <c r="M159" s="40">
        <v>298</v>
      </c>
      <c r="N159" s="70"/>
      <c r="O159" s="73"/>
      <c r="P159" s="73"/>
      <c r="Q159" s="73"/>
      <c r="R159" s="73"/>
      <c r="S159" s="73"/>
      <c r="T159" s="73"/>
      <c r="U159" s="73"/>
      <c r="V159" s="73"/>
      <c r="W159" s="156"/>
      <c r="X159" s="73"/>
      <c r="Y159" s="73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73"/>
      <c r="AX159" s="73"/>
      <c r="AY159" s="49"/>
      <c r="AZ159" s="156"/>
      <c r="BA159" s="49"/>
      <c r="BB159" s="65"/>
      <c r="BD159" s="37">
        <f t="shared" si="31"/>
        <v>0</v>
      </c>
      <c r="BE159" s="52"/>
      <c r="BF159" s="42" t="s">
        <v>39</v>
      </c>
      <c r="BG159" s="42">
        <v>70</v>
      </c>
      <c r="BH159" s="42">
        <v>150</v>
      </c>
      <c r="BI159" s="48">
        <v>298</v>
      </c>
      <c r="BJ159" s="48"/>
    </row>
    <row r="160" spans="1:62" x14ac:dyDescent="0.2">
      <c r="A160" s="56">
        <f t="shared" si="26"/>
        <v>25</v>
      </c>
      <c r="B160" s="56">
        <f t="shared" si="27"/>
        <v>25</v>
      </c>
      <c r="C160" s="56" t="str">
        <f t="shared" si="28"/>
        <v>177/175</v>
      </c>
      <c r="D160" s="56">
        <f t="shared" si="29"/>
        <v>0</v>
      </c>
      <c r="E160" s="56">
        <f t="shared" si="30"/>
        <v>0</v>
      </c>
      <c r="G160" s="96"/>
      <c r="H160" s="97"/>
      <c r="I160" s="96"/>
      <c r="J160" s="97"/>
      <c r="K160" s="96"/>
      <c r="L160" s="96"/>
      <c r="M160" s="103"/>
      <c r="N160" s="70"/>
      <c r="O160" s="73"/>
      <c r="P160" s="73"/>
      <c r="Q160" s="73"/>
      <c r="R160" s="73"/>
      <c r="S160" s="73"/>
      <c r="T160" s="73"/>
      <c r="U160" s="73"/>
      <c r="V160" s="73"/>
      <c r="W160" s="156"/>
      <c r="X160" s="73"/>
      <c r="Y160" s="73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73"/>
      <c r="AX160" s="73"/>
      <c r="AY160" s="73"/>
      <c r="AZ160" s="156"/>
      <c r="BA160" s="73"/>
      <c r="BB160" s="65"/>
      <c r="BD160" s="79"/>
      <c r="BE160" s="81"/>
      <c r="BF160" s="75">
        <v>25</v>
      </c>
      <c r="BG160" s="75">
        <v>25</v>
      </c>
      <c r="BH160" s="75" t="s">
        <v>0</v>
      </c>
      <c r="BI160" s="82">
        <v>0</v>
      </c>
      <c r="BJ160" s="82"/>
    </row>
    <row r="161" spans="1:62" x14ac:dyDescent="0.2">
      <c r="A161" s="56">
        <f t="shared" si="26"/>
        <v>38</v>
      </c>
      <c r="B161" s="56">
        <f t="shared" si="27"/>
        <v>38</v>
      </c>
      <c r="C161" s="56" t="str">
        <f t="shared" si="28"/>
        <v>170/150</v>
      </c>
      <c r="D161" s="56">
        <f t="shared" si="29"/>
        <v>0</v>
      </c>
      <c r="E161" s="56">
        <f t="shared" si="30"/>
        <v>0</v>
      </c>
      <c r="G161" s="96"/>
      <c r="H161" s="97"/>
      <c r="I161" s="96"/>
      <c r="J161" s="97"/>
      <c r="K161" s="96"/>
      <c r="L161" s="96"/>
      <c r="M161" s="103"/>
      <c r="N161" s="70"/>
      <c r="O161" s="73"/>
      <c r="P161" s="73"/>
      <c r="Q161" s="73"/>
      <c r="R161" s="73"/>
      <c r="S161" s="73"/>
      <c r="T161" s="73"/>
      <c r="U161" s="73"/>
      <c r="V161" s="73"/>
      <c r="W161" s="156"/>
      <c r="X161" s="73"/>
      <c r="Y161" s="73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56"/>
      <c r="AS161" s="156"/>
      <c r="AT161" s="156"/>
      <c r="AU161" s="156"/>
      <c r="AV161" s="156"/>
      <c r="AW161" s="73"/>
      <c r="AX161" s="73"/>
      <c r="AY161" s="73"/>
      <c r="AZ161" s="156"/>
      <c r="BA161" s="73"/>
      <c r="BB161" s="65"/>
      <c r="BD161" s="79"/>
      <c r="BE161" s="81"/>
      <c r="BF161" s="75">
        <v>38</v>
      </c>
      <c r="BG161" s="75">
        <v>38</v>
      </c>
      <c r="BH161" s="75" t="s">
        <v>3</v>
      </c>
      <c r="BI161" s="82">
        <v>0</v>
      </c>
      <c r="BJ161" s="82"/>
    </row>
    <row r="162" spans="1:62" x14ac:dyDescent="0.2">
      <c r="A162" s="56">
        <f t="shared" si="26"/>
        <v>50</v>
      </c>
      <c r="B162" s="56">
        <f t="shared" si="27"/>
        <v>50</v>
      </c>
      <c r="C162" s="56" t="str">
        <f t="shared" si="28"/>
        <v>230/280</v>
      </c>
      <c r="D162" s="56">
        <f t="shared" si="29"/>
        <v>0</v>
      </c>
      <c r="E162" s="56">
        <f t="shared" si="30"/>
        <v>0</v>
      </c>
      <c r="G162" s="96"/>
      <c r="H162" s="97"/>
      <c r="I162" s="96"/>
      <c r="J162" s="97"/>
      <c r="K162" s="96"/>
      <c r="L162" s="96"/>
      <c r="M162" s="103"/>
      <c r="N162" s="70"/>
      <c r="O162" s="73"/>
      <c r="P162" s="73"/>
      <c r="Q162" s="73"/>
      <c r="R162" s="73"/>
      <c r="S162" s="73"/>
      <c r="T162" s="73"/>
      <c r="U162" s="73"/>
      <c r="V162" s="73"/>
      <c r="W162" s="156"/>
      <c r="X162" s="73"/>
      <c r="Y162" s="73"/>
      <c r="Z162" s="156"/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73"/>
      <c r="AX162" s="73"/>
      <c r="AY162" s="73"/>
      <c r="AZ162" s="156"/>
      <c r="BA162" s="73"/>
      <c r="BB162" s="65"/>
      <c r="BD162" s="79"/>
      <c r="BE162" s="81"/>
      <c r="BF162" s="75">
        <v>50</v>
      </c>
      <c r="BG162" s="75">
        <v>50</v>
      </c>
      <c r="BH162" s="75" t="s">
        <v>1</v>
      </c>
      <c r="BI162" s="82">
        <v>0</v>
      </c>
      <c r="BJ162" s="82"/>
    </row>
    <row r="163" spans="1:62" x14ac:dyDescent="0.2">
      <c r="A163" s="56">
        <f t="shared" si="26"/>
        <v>60</v>
      </c>
      <c r="B163" s="56">
        <f t="shared" si="27"/>
        <v>60</v>
      </c>
      <c r="C163" s="56" t="str">
        <f t="shared" si="28"/>
        <v>285/235</v>
      </c>
      <c r="D163" s="56">
        <f t="shared" si="29"/>
        <v>0</v>
      </c>
      <c r="E163" s="56">
        <f t="shared" si="30"/>
        <v>0</v>
      </c>
      <c r="G163" s="96"/>
      <c r="H163" s="97"/>
      <c r="I163" s="96"/>
      <c r="J163" s="97"/>
      <c r="K163" s="96"/>
      <c r="L163" s="96"/>
      <c r="M163" s="103"/>
      <c r="N163" s="70"/>
      <c r="O163" s="73"/>
      <c r="P163" s="73"/>
      <c r="Q163" s="73"/>
      <c r="R163" s="73"/>
      <c r="S163" s="73"/>
      <c r="T163" s="73"/>
      <c r="U163" s="73"/>
      <c r="V163" s="73"/>
      <c r="W163" s="156"/>
      <c r="X163" s="73"/>
      <c r="Y163" s="73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73"/>
      <c r="AX163" s="73"/>
      <c r="AY163" s="73"/>
      <c r="AZ163" s="156"/>
      <c r="BA163" s="73"/>
      <c r="BB163" s="65"/>
      <c r="BD163" s="79"/>
      <c r="BE163" s="81"/>
      <c r="BF163" s="75">
        <v>60</v>
      </c>
      <c r="BG163" s="75">
        <v>60</v>
      </c>
      <c r="BH163" s="75" t="s">
        <v>2</v>
      </c>
      <c r="BI163" s="82">
        <v>0</v>
      </c>
      <c r="BJ163" s="82"/>
    </row>
    <row r="164" spans="1:62" x14ac:dyDescent="0.2">
      <c r="A164" s="56" t="str">
        <f t="shared" si="26"/>
        <v>SG 31 DPI X'Sil</v>
      </c>
      <c r="B164" s="56">
        <f t="shared" si="27"/>
        <v>0</v>
      </c>
      <c r="C164" s="56" t="str">
        <f t="shared" si="28"/>
        <v>125x125x580</v>
      </c>
      <c r="D164" s="56">
        <f t="shared" si="29"/>
        <v>0</v>
      </c>
      <c r="E164" s="56">
        <f t="shared" si="30"/>
        <v>0</v>
      </c>
      <c r="G164" s="157"/>
      <c r="H164" s="97"/>
      <c r="I164" s="157"/>
      <c r="J164" s="97"/>
      <c r="K164" s="157"/>
      <c r="L164" s="157">
        <v>4</v>
      </c>
      <c r="M164" s="158">
        <v>0</v>
      </c>
      <c r="N164" s="70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65"/>
      <c r="BD164" s="37">
        <f t="shared" si="31"/>
        <v>0</v>
      </c>
      <c r="BE164" s="159" t="s">
        <v>145</v>
      </c>
      <c r="BF164" s="167" t="s">
        <v>143</v>
      </c>
      <c r="BG164" s="168"/>
      <c r="BH164" s="169" t="s">
        <v>144</v>
      </c>
      <c r="BI164" s="160">
        <v>0</v>
      </c>
      <c r="BJ164" s="160"/>
    </row>
    <row r="165" spans="1:62" x14ac:dyDescent="0.2">
      <c r="A165" s="56" t="str">
        <f t="shared" si="26"/>
        <v>S 76</v>
      </c>
      <c r="B165" s="56">
        <f t="shared" si="27"/>
        <v>76</v>
      </c>
      <c r="C165" s="56">
        <f t="shared" si="28"/>
        <v>165</v>
      </c>
      <c r="D165" s="56">
        <f t="shared" si="29"/>
        <v>244</v>
      </c>
      <c r="E165" s="56">
        <f t="shared" si="30"/>
        <v>0</v>
      </c>
      <c r="G165" s="94"/>
      <c r="H165" s="95">
        <v>3</v>
      </c>
      <c r="I165" s="94"/>
      <c r="J165" s="95">
        <v>4</v>
      </c>
      <c r="K165" s="94"/>
      <c r="L165" s="94"/>
      <c r="M165" s="40">
        <v>244</v>
      </c>
      <c r="N165" s="70"/>
      <c r="O165" s="73"/>
      <c r="P165" s="73"/>
      <c r="Q165" s="73"/>
      <c r="R165" s="73"/>
      <c r="S165" s="73"/>
      <c r="T165" s="73"/>
      <c r="U165" s="73"/>
      <c r="V165" s="73"/>
      <c r="W165" s="156"/>
      <c r="X165" s="73"/>
      <c r="Y165" s="73"/>
      <c r="Z165" s="156"/>
      <c r="AA165" s="156"/>
      <c r="AB165" s="156"/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73"/>
      <c r="AX165" s="73"/>
      <c r="AY165" s="49"/>
      <c r="AZ165" s="156"/>
      <c r="BA165" s="49"/>
      <c r="BB165" s="65"/>
      <c r="BD165" s="37">
        <f t="shared" si="31"/>
        <v>0</v>
      </c>
      <c r="BE165" s="52"/>
      <c r="BF165" s="42" t="s">
        <v>47</v>
      </c>
      <c r="BG165" s="42">
        <v>76</v>
      </c>
      <c r="BH165" s="42">
        <v>165</v>
      </c>
      <c r="BI165" s="48">
        <v>244</v>
      </c>
      <c r="BJ165" s="48"/>
    </row>
    <row r="166" spans="1:62" x14ac:dyDescent="0.2">
      <c r="A166" s="56" t="str">
        <f t="shared" si="26"/>
        <v>S 60</v>
      </c>
      <c r="B166" s="56">
        <f t="shared" si="27"/>
        <v>60</v>
      </c>
      <c r="C166" s="56">
        <f t="shared" si="28"/>
        <v>90</v>
      </c>
      <c r="D166" s="56">
        <f t="shared" si="29"/>
        <v>136</v>
      </c>
      <c r="E166" s="56">
        <f t="shared" si="30"/>
        <v>0</v>
      </c>
      <c r="G166" s="94"/>
      <c r="H166" s="95"/>
      <c r="I166" s="94"/>
      <c r="J166" s="95"/>
      <c r="K166" s="94"/>
      <c r="L166" s="94"/>
      <c r="M166" s="40">
        <v>136</v>
      </c>
      <c r="N166" s="70"/>
      <c r="O166" s="73"/>
      <c r="P166" s="73"/>
      <c r="Q166" s="73"/>
      <c r="R166" s="73"/>
      <c r="S166" s="73"/>
      <c r="T166" s="73"/>
      <c r="U166" s="73"/>
      <c r="V166" s="73"/>
      <c r="W166" s="156"/>
      <c r="X166" s="73"/>
      <c r="Y166" s="73"/>
      <c r="Z166" s="156"/>
      <c r="AA166" s="156"/>
      <c r="AB166" s="156"/>
      <c r="AC166" s="156"/>
      <c r="AD166" s="156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73"/>
      <c r="AX166" s="73"/>
      <c r="AY166" s="49"/>
      <c r="AZ166" s="156"/>
      <c r="BA166" s="49"/>
      <c r="BB166" s="65"/>
      <c r="BD166" s="37">
        <f t="shared" si="31"/>
        <v>0</v>
      </c>
      <c r="BE166" s="52"/>
      <c r="BF166" s="42" t="s">
        <v>40</v>
      </c>
      <c r="BG166" s="42">
        <v>60</v>
      </c>
      <c r="BH166" s="42">
        <v>90</v>
      </c>
      <c r="BI166" s="48">
        <v>136</v>
      </c>
      <c r="BJ166" s="48"/>
    </row>
    <row r="167" spans="1:62" x14ac:dyDescent="0.2">
      <c r="A167" s="56" t="str">
        <f t="shared" si="26"/>
        <v>S 65</v>
      </c>
      <c r="B167" s="56">
        <f t="shared" si="27"/>
        <v>65</v>
      </c>
      <c r="C167" s="56">
        <f t="shared" si="28"/>
        <v>102</v>
      </c>
      <c r="D167" s="56">
        <f t="shared" si="29"/>
        <v>169</v>
      </c>
      <c r="E167" s="56">
        <f t="shared" si="30"/>
        <v>0</v>
      </c>
      <c r="G167" s="94"/>
      <c r="H167" s="95"/>
      <c r="I167" s="94"/>
      <c r="J167" s="95"/>
      <c r="K167" s="94"/>
      <c r="L167" s="94"/>
      <c r="M167" s="40">
        <v>169</v>
      </c>
      <c r="N167" s="70"/>
      <c r="O167" s="73"/>
      <c r="P167" s="73"/>
      <c r="Q167" s="73"/>
      <c r="R167" s="73"/>
      <c r="S167" s="73"/>
      <c r="T167" s="73"/>
      <c r="U167" s="73"/>
      <c r="V167" s="73"/>
      <c r="W167" s="156"/>
      <c r="X167" s="73"/>
      <c r="Y167" s="73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73"/>
      <c r="AX167" s="73"/>
      <c r="AY167" s="49"/>
      <c r="AZ167" s="156"/>
      <c r="BA167" s="49"/>
      <c r="BB167" s="65"/>
      <c r="BD167" s="37">
        <f t="shared" si="31"/>
        <v>0</v>
      </c>
      <c r="BE167" s="52"/>
      <c r="BF167" s="42" t="s">
        <v>55</v>
      </c>
      <c r="BG167" s="42">
        <v>65</v>
      </c>
      <c r="BH167" s="42">
        <v>102</v>
      </c>
      <c r="BI167" s="48">
        <v>169</v>
      </c>
      <c r="BJ167" s="48"/>
    </row>
    <row r="168" spans="1:62" x14ac:dyDescent="0.2">
      <c r="A168" s="56" t="str">
        <f t="shared" si="26"/>
        <v>S 45</v>
      </c>
      <c r="B168" s="56">
        <f t="shared" si="27"/>
        <v>45</v>
      </c>
      <c r="C168" s="56">
        <f t="shared" si="28"/>
        <v>140</v>
      </c>
      <c r="D168" s="56">
        <f t="shared" si="29"/>
        <v>60</v>
      </c>
      <c r="E168" s="56">
        <f t="shared" si="30"/>
        <v>0</v>
      </c>
      <c r="G168" s="94"/>
      <c r="H168" s="95"/>
      <c r="I168" s="94"/>
      <c r="J168" s="95"/>
      <c r="K168" s="94"/>
      <c r="L168" s="94"/>
      <c r="M168" s="40">
        <v>60</v>
      </c>
      <c r="N168" s="70"/>
      <c r="O168" s="73"/>
      <c r="P168" s="73"/>
      <c r="Q168" s="73"/>
      <c r="R168" s="73"/>
      <c r="S168" s="73"/>
      <c r="T168" s="73"/>
      <c r="U168" s="73"/>
      <c r="V168" s="73"/>
      <c r="W168" s="156"/>
      <c r="X168" s="73"/>
      <c r="Y168" s="73"/>
      <c r="Z168" s="156"/>
      <c r="AA168" s="156"/>
      <c r="AB168" s="156"/>
      <c r="AC168" s="156"/>
      <c r="AD168" s="156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73"/>
      <c r="AX168" s="73"/>
      <c r="AY168" s="49"/>
      <c r="AZ168" s="156"/>
      <c r="BA168" s="49"/>
      <c r="BB168" s="65"/>
      <c r="BD168" s="37">
        <f t="shared" si="31"/>
        <v>0</v>
      </c>
      <c r="BE168" s="52"/>
      <c r="BF168" s="42" t="s">
        <v>38</v>
      </c>
      <c r="BG168" s="42">
        <v>45</v>
      </c>
      <c r="BH168" s="42">
        <v>140</v>
      </c>
      <c r="BI168" s="48">
        <v>60</v>
      </c>
      <c r="BJ168" s="48"/>
    </row>
    <row r="169" spans="1:62" x14ac:dyDescent="0.2">
      <c r="A169" s="56" t="str">
        <f t="shared" si="26"/>
        <v>S12</v>
      </c>
      <c r="B169" s="56">
        <f t="shared" si="27"/>
        <v>12</v>
      </c>
      <c r="C169" s="56">
        <f t="shared" si="28"/>
        <v>800</v>
      </c>
      <c r="D169" s="56">
        <f t="shared" si="29"/>
        <v>0</v>
      </c>
      <c r="E169" s="56">
        <f t="shared" si="30"/>
        <v>0</v>
      </c>
      <c r="G169" s="94"/>
      <c r="H169" s="95"/>
      <c r="I169" s="94"/>
      <c r="J169" s="95"/>
      <c r="K169" s="94"/>
      <c r="L169" s="94"/>
      <c r="M169" s="40">
        <v>0</v>
      </c>
      <c r="N169" s="70"/>
      <c r="O169" s="73"/>
      <c r="P169" s="73"/>
      <c r="Q169" s="73"/>
      <c r="R169" s="73"/>
      <c r="S169" s="73"/>
      <c r="T169" s="73"/>
      <c r="U169" s="73"/>
      <c r="V169" s="73"/>
      <c r="W169" s="156"/>
      <c r="X169" s="73"/>
      <c r="Y169" s="73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56"/>
      <c r="AS169" s="156"/>
      <c r="AT169" s="156"/>
      <c r="AU169" s="156"/>
      <c r="AV169" s="156"/>
      <c r="AW169" s="73"/>
      <c r="AX169" s="73"/>
      <c r="AY169" s="49"/>
      <c r="AZ169" s="156"/>
      <c r="BA169" s="49"/>
      <c r="BB169" s="65"/>
      <c r="BD169" s="37">
        <f t="shared" si="31"/>
        <v>0</v>
      </c>
      <c r="BE169" s="52" t="s">
        <v>53</v>
      </c>
      <c r="BF169" s="42" t="s">
        <v>49</v>
      </c>
      <c r="BG169" s="42">
        <v>12</v>
      </c>
      <c r="BH169" s="42">
        <v>800</v>
      </c>
      <c r="BI169" s="48">
        <v>0</v>
      </c>
      <c r="BJ169" s="48"/>
    </row>
    <row r="170" spans="1:62" x14ac:dyDescent="0.2">
      <c r="A170" s="56">
        <f t="shared" si="26"/>
        <v>10</v>
      </c>
      <c r="B170" s="56">
        <f t="shared" si="27"/>
        <v>10</v>
      </c>
      <c r="C170" s="56">
        <f t="shared" si="28"/>
        <v>2000</v>
      </c>
      <c r="D170" s="56">
        <f t="shared" si="29"/>
        <v>2</v>
      </c>
      <c r="E170" s="56">
        <f t="shared" si="30"/>
        <v>0</v>
      </c>
      <c r="G170" s="94"/>
      <c r="H170" s="95"/>
      <c r="I170" s="94"/>
      <c r="J170" s="95"/>
      <c r="K170" s="94"/>
      <c r="L170" s="94"/>
      <c r="M170" s="40">
        <v>2</v>
      </c>
      <c r="N170" s="70"/>
      <c r="O170" s="73"/>
      <c r="P170" s="73"/>
      <c r="Q170" s="73"/>
      <c r="R170" s="73"/>
      <c r="S170" s="73"/>
      <c r="T170" s="73"/>
      <c r="U170" s="73"/>
      <c r="V170" s="73"/>
      <c r="W170" s="156"/>
      <c r="X170" s="73"/>
      <c r="Y170" s="73"/>
      <c r="Z170" s="156"/>
      <c r="AA170" s="156"/>
      <c r="AB170" s="156"/>
      <c r="AC170" s="156"/>
      <c r="AD170" s="156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56"/>
      <c r="AS170" s="156"/>
      <c r="AT170" s="156"/>
      <c r="AU170" s="156"/>
      <c r="AV170" s="156"/>
      <c r="AW170" s="73"/>
      <c r="AX170" s="73"/>
      <c r="AY170" s="49"/>
      <c r="AZ170" s="156"/>
      <c r="BA170" s="49"/>
      <c r="BB170" s="65"/>
      <c r="BD170" s="37">
        <f t="shared" si="31"/>
        <v>0</v>
      </c>
      <c r="BE170" s="52" t="s">
        <v>53</v>
      </c>
      <c r="BF170" s="41">
        <v>10</v>
      </c>
      <c r="BG170" s="41">
        <v>10</v>
      </c>
      <c r="BH170" s="41">
        <v>2000</v>
      </c>
      <c r="BI170" s="48">
        <v>2</v>
      </c>
      <c r="BJ170" s="48"/>
    </row>
    <row r="171" spans="1:62" x14ac:dyDescent="0.2">
      <c r="A171" s="56">
        <f t="shared" si="26"/>
        <v>10</v>
      </c>
      <c r="B171" s="56">
        <f t="shared" si="27"/>
        <v>10</v>
      </c>
      <c r="C171" s="56">
        <f t="shared" si="28"/>
        <v>2500</v>
      </c>
      <c r="D171" s="56">
        <f t="shared" si="29"/>
        <v>10</v>
      </c>
      <c r="E171" s="56">
        <f t="shared" si="30"/>
        <v>0</v>
      </c>
      <c r="G171" s="94"/>
      <c r="H171" s="95"/>
      <c r="I171" s="94"/>
      <c r="J171" s="95"/>
      <c r="K171" s="94"/>
      <c r="L171" s="94"/>
      <c r="M171" s="40">
        <v>10</v>
      </c>
      <c r="N171" s="70"/>
      <c r="O171" s="73"/>
      <c r="P171" s="73"/>
      <c r="Q171" s="73"/>
      <c r="R171" s="73"/>
      <c r="S171" s="73"/>
      <c r="T171" s="73"/>
      <c r="U171" s="73"/>
      <c r="V171" s="73"/>
      <c r="W171" s="156"/>
      <c r="X171" s="73"/>
      <c r="Y171" s="73"/>
      <c r="Z171" s="156"/>
      <c r="AA171" s="156"/>
      <c r="AB171" s="156"/>
      <c r="AC171" s="156"/>
      <c r="AD171" s="156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56"/>
      <c r="AS171" s="156"/>
      <c r="AT171" s="156"/>
      <c r="AU171" s="156"/>
      <c r="AV171" s="156"/>
      <c r="AW171" s="73"/>
      <c r="AX171" s="73"/>
      <c r="AY171" s="49"/>
      <c r="AZ171" s="156"/>
      <c r="BA171" s="49"/>
      <c r="BB171" s="65"/>
      <c r="BD171" s="37">
        <f t="shared" si="31"/>
        <v>0</v>
      </c>
      <c r="BE171" s="52" t="s">
        <v>53</v>
      </c>
      <c r="BF171" s="41">
        <v>10</v>
      </c>
      <c r="BG171" s="41">
        <v>10</v>
      </c>
      <c r="BH171" s="41">
        <v>2500</v>
      </c>
      <c r="BI171" s="48">
        <v>10</v>
      </c>
      <c r="BJ171" s="48"/>
    </row>
    <row r="172" spans="1:62" x14ac:dyDescent="0.2">
      <c r="A172" s="56">
        <f t="shared" si="26"/>
        <v>12</v>
      </c>
      <c r="B172" s="56">
        <f t="shared" si="27"/>
        <v>12</v>
      </c>
      <c r="C172" s="56">
        <f t="shared" si="28"/>
        <v>800</v>
      </c>
      <c r="D172" s="56">
        <f t="shared" si="29"/>
        <v>12</v>
      </c>
      <c r="E172" s="56">
        <f t="shared" si="30"/>
        <v>0</v>
      </c>
      <c r="G172" s="94"/>
      <c r="H172" s="95"/>
      <c r="I172" s="94"/>
      <c r="J172" s="95"/>
      <c r="K172" s="94"/>
      <c r="L172" s="94"/>
      <c r="M172" s="40">
        <v>12</v>
      </c>
      <c r="N172" s="70"/>
      <c r="O172" s="73"/>
      <c r="P172" s="73"/>
      <c r="Q172" s="73"/>
      <c r="R172" s="73"/>
      <c r="S172" s="73"/>
      <c r="T172" s="73"/>
      <c r="U172" s="73"/>
      <c r="V172" s="73"/>
      <c r="W172" s="156"/>
      <c r="X172" s="73"/>
      <c r="Y172" s="73"/>
      <c r="Z172" s="156"/>
      <c r="AA172" s="156"/>
      <c r="AB172" s="156"/>
      <c r="AC172" s="156"/>
      <c r="AD172" s="156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73"/>
      <c r="AX172" s="73"/>
      <c r="AY172" s="49"/>
      <c r="AZ172" s="156"/>
      <c r="BA172" s="49"/>
      <c r="BB172" s="65"/>
      <c r="BD172" s="37">
        <f t="shared" si="31"/>
        <v>0</v>
      </c>
      <c r="BE172" s="52" t="s">
        <v>53</v>
      </c>
      <c r="BF172" s="41">
        <v>12</v>
      </c>
      <c r="BG172" s="41">
        <v>12</v>
      </c>
      <c r="BH172" s="41">
        <v>800</v>
      </c>
      <c r="BI172" s="48">
        <v>12</v>
      </c>
      <c r="BJ172" s="48"/>
    </row>
    <row r="173" spans="1:62" x14ac:dyDescent="0.2">
      <c r="A173" s="56">
        <f t="shared" si="26"/>
        <v>6110</v>
      </c>
      <c r="B173" s="56" t="str">
        <f t="shared" si="27"/>
        <v>103М2</v>
      </c>
      <c r="C173" s="56" t="str">
        <f t="shared" si="28"/>
        <v>04</v>
      </c>
      <c r="D173" s="56">
        <f t="shared" si="29"/>
        <v>1</v>
      </c>
      <c r="E173" s="56">
        <f t="shared" si="30"/>
        <v>0</v>
      </c>
      <c r="G173" s="96"/>
      <c r="H173" s="97"/>
      <c r="I173" s="96"/>
      <c r="J173" s="97"/>
      <c r="K173" s="96"/>
      <c r="L173" s="96"/>
      <c r="M173" s="103">
        <v>1</v>
      </c>
      <c r="N173" s="70"/>
      <c r="O173" s="73"/>
      <c r="P173" s="73"/>
      <c r="Q173" s="73"/>
      <c r="R173" s="73"/>
      <c r="S173" s="73"/>
      <c r="T173" s="73"/>
      <c r="U173" s="73"/>
      <c r="V173" s="73"/>
      <c r="W173" s="156"/>
      <c r="X173" s="73"/>
      <c r="Y173" s="73"/>
      <c r="Z173" s="156"/>
      <c r="AA173" s="156"/>
      <c r="AB173" s="156"/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73"/>
      <c r="AX173" s="73"/>
      <c r="AY173" s="73"/>
      <c r="AZ173" s="156"/>
      <c r="BA173" s="73"/>
      <c r="BB173" s="65"/>
      <c r="BD173" s="37">
        <f t="shared" si="31"/>
        <v>0</v>
      </c>
      <c r="BE173" s="81" t="s">
        <v>117</v>
      </c>
      <c r="BF173" s="105">
        <v>6110</v>
      </c>
      <c r="BG173" s="105" t="s">
        <v>118</v>
      </c>
      <c r="BH173" s="106" t="s">
        <v>119</v>
      </c>
      <c r="BI173" s="82">
        <v>1</v>
      </c>
      <c r="BJ173" s="82"/>
    </row>
    <row r="174" spans="1:62" x14ac:dyDescent="0.2">
      <c r="A174" s="56" t="str">
        <f t="shared" si="26"/>
        <v>R16</v>
      </c>
      <c r="B174" s="56">
        <f t="shared" si="27"/>
        <v>16</v>
      </c>
      <c r="C174" s="56">
        <f t="shared" si="28"/>
        <v>2000</v>
      </c>
      <c r="D174" s="56">
        <f t="shared" si="29"/>
        <v>0</v>
      </c>
      <c r="E174" s="56">
        <f t="shared" si="30"/>
        <v>0</v>
      </c>
      <c r="G174" s="94"/>
      <c r="H174" s="95"/>
      <c r="I174" s="94"/>
      <c r="J174" s="95"/>
      <c r="K174" s="94"/>
      <c r="L174" s="94"/>
      <c r="M174" s="40">
        <v>0</v>
      </c>
      <c r="N174" s="70"/>
      <c r="O174" s="73"/>
      <c r="P174" s="73"/>
      <c r="Q174" s="73"/>
      <c r="R174" s="73"/>
      <c r="S174" s="73"/>
      <c r="T174" s="73"/>
      <c r="U174" s="73"/>
      <c r="V174" s="73"/>
      <c r="W174" s="156"/>
      <c r="X174" s="73"/>
      <c r="Y174" s="73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73"/>
      <c r="AX174" s="73"/>
      <c r="AY174" s="49"/>
      <c r="AZ174" s="156"/>
      <c r="BA174" s="49"/>
      <c r="BB174" s="65"/>
      <c r="BD174" s="37">
        <f t="shared" si="31"/>
        <v>0</v>
      </c>
      <c r="BE174" s="52"/>
      <c r="BF174" s="38" t="s">
        <v>31</v>
      </c>
      <c r="BG174" s="38">
        <v>16</v>
      </c>
      <c r="BH174" s="38">
        <v>2000</v>
      </c>
      <c r="BI174" s="48">
        <v>0</v>
      </c>
      <c r="BJ174" s="48"/>
    </row>
    <row r="175" spans="1:62" x14ac:dyDescent="0.2">
      <c r="A175" s="56" t="str">
        <f t="shared" si="26"/>
        <v>R25</v>
      </c>
      <c r="B175" s="56">
        <f t="shared" si="27"/>
        <v>25</v>
      </c>
      <c r="C175" s="56">
        <f t="shared" si="28"/>
        <v>2000</v>
      </c>
      <c r="D175" s="56">
        <f t="shared" si="29"/>
        <v>0</v>
      </c>
      <c r="E175" s="56">
        <f t="shared" si="30"/>
        <v>0</v>
      </c>
      <c r="G175" s="94"/>
      <c r="H175" s="95"/>
      <c r="I175" s="94"/>
      <c r="J175" s="95"/>
      <c r="K175" s="94"/>
      <c r="L175" s="94"/>
      <c r="M175" s="40">
        <v>0</v>
      </c>
      <c r="N175" s="70"/>
      <c r="O175" s="73"/>
      <c r="P175" s="73"/>
      <c r="Q175" s="73"/>
      <c r="R175" s="73"/>
      <c r="S175" s="73"/>
      <c r="T175" s="73"/>
      <c r="U175" s="73"/>
      <c r="V175" s="73"/>
      <c r="W175" s="156"/>
      <c r="X175" s="73"/>
      <c r="Y175" s="73"/>
      <c r="Z175" s="156"/>
      <c r="AA175" s="156"/>
      <c r="AB175" s="156"/>
      <c r="AC175" s="156"/>
      <c r="AD175" s="156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6"/>
      <c r="AS175" s="156"/>
      <c r="AT175" s="156"/>
      <c r="AU175" s="156"/>
      <c r="AV175" s="156"/>
      <c r="AW175" s="73"/>
      <c r="AX175" s="73"/>
      <c r="AY175" s="49"/>
      <c r="AZ175" s="156"/>
      <c r="BA175" s="49"/>
      <c r="BB175" s="65"/>
      <c r="BD175" s="37">
        <f t="shared" si="31"/>
        <v>0</v>
      </c>
      <c r="BE175" s="52"/>
      <c r="BF175" s="38" t="s">
        <v>32</v>
      </c>
      <c r="BG175" s="38">
        <v>25</v>
      </c>
      <c r="BH175" s="38">
        <v>2000</v>
      </c>
      <c r="BI175" s="48">
        <v>0</v>
      </c>
      <c r="BJ175" s="48"/>
    </row>
    <row r="176" spans="1:62" x14ac:dyDescent="0.2">
      <c r="A176" s="56" t="str">
        <f t="shared" si="26"/>
        <v>R40</v>
      </c>
      <c r="B176" s="56">
        <f t="shared" si="27"/>
        <v>40</v>
      </c>
      <c r="C176" s="56">
        <f t="shared" si="28"/>
        <v>2000</v>
      </c>
      <c r="D176" s="56">
        <f t="shared" si="29"/>
        <v>0</v>
      </c>
      <c r="E176" s="56">
        <f t="shared" si="30"/>
        <v>0</v>
      </c>
      <c r="G176" s="94"/>
      <c r="H176" s="95"/>
      <c r="I176" s="94"/>
      <c r="J176" s="95"/>
      <c r="K176" s="94"/>
      <c r="L176" s="94"/>
      <c r="M176" s="40">
        <v>0</v>
      </c>
      <c r="N176" s="70"/>
      <c r="O176" s="73"/>
      <c r="P176" s="73"/>
      <c r="Q176" s="73"/>
      <c r="R176" s="73"/>
      <c r="S176" s="73"/>
      <c r="T176" s="73"/>
      <c r="U176" s="73"/>
      <c r="V176" s="73"/>
      <c r="W176" s="156"/>
      <c r="X176" s="73"/>
      <c r="Y176" s="73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56"/>
      <c r="AS176" s="156"/>
      <c r="AT176" s="156"/>
      <c r="AU176" s="156"/>
      <c r="AV176" s="156"/>
      <c r="AW176" s="73"/>
      <c r="AX176" s="73"/>
      <c r="AY176" s="49"/>
      <c r="AZ176" s="156"/>
      <c r="BA176" s="49"/>
      <c r="BB176" s="65"/>
      <c r="BD176" s="37">
        <f t="shared" si="31"/>
        <v>0</v>
      </c>
      <c r="BE176" s="52"/>
      <c r="BF176" s="38" t="s">
        <v>33</v>
      </c>
      <c r="BG176" s="38">
        <v>40</v>
      </c>
      <c r="BH176" s="38">
        <v>2000</v>
      </c>
      <c r="BI176" s="48">
        <v>0</v>
      </c>
      <c r="BJ176" s="48"/>
    </row>
    <row r="177" spans="1:62" ht="13.5" thickBot="1" x14ac:dyDescent="0.25">
      <c r="A177" s="56" t="str">
        <f t="shared" si="26"/>
        <v>R50</v>
      </c>
      <c r="B177" s="56">
        <f t="shared" si="27"/>
        <v>50</v>
      </c>
      <c r="C177" s="56">
        <f t="shared" si="28"/>
        <v>2000</v>
      </c>
      <c r="D177" s="56">
        <f t="shared" si="29"/>
        <v>0</v>
      </c>
      <c r="E177" s="56">
        <f t="shared" si="30"/>
        <v>0</v>
      </c>
      <c r="G177" s="94"/>
      <c r="H177" s="95"/>
      <c r="I177" s="94"/>
      <c r="J177" s="95"/>
      <c r="K177" s="94"/>
      <c r="L177" s="94"/>
      <c r="M177" s="40">
        <v>0</v>
      </c>
      <c r="N177" s="70"/>
      <c r="O177" s="73"/>
      <c r="P177" s="73"/>
      <c r="Q177" s="73"/>
      <c r="R177" s="73"/>
      <c r="S177" s="73"/>
      <c r="T177" s="73"/>
      <c r="U177" s="73"/>
      <c r="V177" s="73"/>
      <c r="W177" s="156"/>
      <c r="X177" s="73"/>
      <c r="Y177" s="73"/>
      <c r="Z177" s="156"/>
      <c r="AA177" s="156"/>
      <c r="AB177" s="156"/>
      <c r="AC177" s="156"/>
      <c r="AD177" s="156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56"/>
      <c r="AS177" s="156"/>
      <c r="AT177" s="156"/>
      <c r="AU177" s="156"/>
      <c r="AV177" s="156"/>
      <c r="AW177" s="73"/>
      <c r="AX177" s="73"/>
      <c r="AY177" s="49"/>
      <c r="AZ177" s="156"/>
      <c r="BA177" s="49"/>
      <c r="BB177" s="66"/>
      <c r="BD177" s="37">
        <f t="shared" si="31"/>
        <v>0</v>
      </c>
      <c r="BE177" s="52"/>
      <c r="BF177" s="38" t="s">
        <v>34</v>
      </c>
      <c r="BG177" s="38">
        <v>50</v>
      </c>
      <c r="BH177" s="38">
        <v>2000</v>
      </c>
      <c r="BI177" s="42">
        <v>0</v>
      </c>
      <c r="BJ177" s="42"/>
    </row>
    <row r="178" spans="1:62" ht="13.5" thickBot="1" x14ac:dyDescent="0.25">
      <c r="D178" s="107"/>
      <c r="E178" s="107"/>
      <c r="M178" s="63"/>
      <c r="BI178" s="63"/>
      <c r="BJ178" s="67"/>
    </row>
    <row r="179" spans="1:62" ht="13.5" thickBot="1" x14ac:dyDescent="0.25">
      <c r="G179" s="99">
        <f>SUM(G3:G178)</f>
        <v>84</v>
      </c>
      <c r="H179" s="99">
        <f>SUM(H3:H178)</f>
        <v>101</v>
      </c>
      <c r="I179" s="99">
        <f>SUM(I3:I178)</f>
        <v>29</v>
      </c>
      <c r="J179" s="99">
        <f>SUM(J3:J178)</f>
        <v>79</v>
      </c>
      <c r="K179" s="170"/>
      <c r="L179" s="170"/>
      <c r="M179" s="46">
        <v>80588</v>
      </c>
      <c r="N179" s="70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D179" s="45">
        <f>SUM(BD3:BD178)</f>
        <v>10382</v>
      </c>
      <c r="BE179" s="54"/>
      <c r="BI179" s="46">
        <f>SUM(BI3:BI172)</f>
        <v>97400</v>
      </c>
      <c r="BJ179" s="59"/>
    </row>
  </sheetData>
  <phoneticPr fontId="6" type="noConversion"/>
  <pageMargins left="0.16" right="0.19" top="0.23" bottom="0.27" header="0.14000000000000001" footer="0.17"/>
  <pageSetup paperSize="9" orientation="portrait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zoomScale="115" zoomScaleNormal="115" workbookViewId="0">
      <selection activeCell="D20" sqref="D20"/>
    </sheetView>
  </sheetViews>
  <sheetFormatPr defaultColWidth="9.140625" defaultRowHeight="12.75" x14ac:dyDescent="0.2"/>
  <cols>
    <col min="1" max="1" width="4" style="1" customWidth="1"/>
    <col min="2" max="2" width="8.140625" style="1" customWidth="1"/>
    <col min="3" max="3" width="41.7109375" style="1" customWidth="1"/>
    <col min="4" max="5" width="18.5703125" style="1" customWidth="1"/>
    <col min="6" max="6" width="18.5703125" style="2" customWidth="1"/>
    <col min="7" max="7" width="3.5703125" style="1" customWidth="1"/>
    <col min="8" max="16384" width="9.140625" style="1"/>
  </cols>
  <sheetData>
    <row r="1" spans="2:9" ht="13.5" thickBot="1" x14ac:dyDescent="0.25"/>
    <row r="2" spans="2:9" ht="13.5" thickBot="1" x14ac:dyDescent="0.25">
      <c r="B2" s="184" t="s">
        <v>24</v>
      </c>
      <c r="C2" s="185"/>
      <c r="D2" s="185"/>
      <c r="E2" s="185"/>
      <c r="F2" s="72" t="e">
        <f>#REF!+#REF!+Патрубки!#REF!+#REF!+#REF!+#REF!</f>
        <v>#REF!</v>
      </c>
    </row>
    <row r="3" spans="2:9" ht="13.5" thickBot="1" x14ac:dyDescent="0.25"/>
    <row r="4" spans="2:9" ht="13.5" thickBot="1" x14ac:dyDescent="0.25">
      <c r="B4" s="24" t="s">
        <v>19</v>
      </c>
      <c r="C4" s="3" t="s">
        <v>10</v>
      </c>
      <c r="D4" s="4" t="s">
        <v>11</v>
      </c>
      <c r="E4" s="3" t="s">
        <v>12</v>
      </c>
      <c r="F4" s="5" t="s">
        <v>13</v>
      </c>
    </row>
    <row r="5" spans="2:9" x14ac:dyDescent="0.2">
      <c r="B5" s="23">
        <v>1</v>
      </c>
      <c r="C5" s="27" t="s">
        <v>23</v>
      </c>
      <c r="D5" s="6">
        <v>600</v>
      </c>
      <c r="E5" s="7">
        <v>200</v>
      </c>
      <c r="F5" s="8">
        <v>2</v>
      </c>
      <c r="H5" s="1">
        <v>2</v>
      </c>
    </row>
    <row r="6" spans="2:9" x14ac:dyDescent="0.2">
      <c r="B6" s="21">
        <v>2</v>
      </c>
      <c r="C6" s="9" t="s">
        <v>14</v>
      </c>
      <c r="D6" s="10">
        <v>650</v>
      </c>
      <c r="E6" s="11">
        <v>100</v>
      </c>
      <c r="F6" s="12">
        <v>1</v>
      </c>
      <c r="H6" s="1">
        <v>1</v>
      </c>
      <c r="I6" s="1">
        <v>1</v>
      </c>
    </row>
    <row r="7" spans="2:9" x14ac:dyDescent="0.2">
      <c r="B7" s="21">
        <v>3</v>
      </c>
      <c r="C7" s="9" t="s">
        <v>15</v>
      </c>
      <c r="D7" s="10">
        <v>800</v>
      </c>
      <c r="E7" s="11">
        <v>200</v>
      </c>
      <c r="F7" s="12">
        <v>2</v>
      </c>
      <c r="H7" s="1">
        <v>2</v>
      </c>
      <c r="I7" s="1">
        <v>1</v>
      </c>
    </row>
    <row r="8" spans="2:9" x14ac:dyDescent="0.2">
      <c r="B8" s="21">
        <v>4</v>
      </c>
      <c r="C8" s="9" t="s">
        <v>18</v>
      </c>
      <c r="D8" s="10">
        <v>650</v>
      </c>
      <c r="E8" s="11">
        <v>150</v>
      </c>
      <c r="F8" s="12">
        <v>1</v>
      </c>
      <c r="H8" s="1">
        <v>1</v>
      </c>
    </row>
    <row r="9" spans="2:9" x14ac:dyDescent="0.2">
      <c r="B9" s="21">
        <v>5</v>
      </c>
      <c r="C9" s="25" t="s">
        <v>16</v>
      </c>
      <c r="D9" s="13">
        <v>500</v>
      </c>
      <c r="E9" s="14">
        <v>100</v>
      </c>
      <c r="F9" s="26">
        <v>1</v>
      </c>
      <c r="H9" s="1">
        <v>1</v>
      </c>
    </row>
    <row r="10" spans="2:9" ht="13.5" thickBot="1" x14ac:dyDescent="0.25">
      <c r="B10" s="22">
        <v>6</v>
      </c>
      <c r="C10" s="15" t="s">
        <v>17</v>
      </c>
      <c r="D10" s="16">
        <v>1000</v>
      </c>
      <c r="E10" s="17">
        <v>0</v>
      </c>
      <c r="F10" s="18">
        <v>0</v>
      </c>
    </row>
    <row r="11" spans="2:9" ht="13.5" thickBot="1" x14ac:dyDescent="0.25">
      <c r="E11" s="19">
        <f>SUM(E5:E10)</f>
        <v>750</v>
      </c>
      <c r="F11" s="19">
        <f>SUM(F5:F10)</f>
        <v>7</v>
      </c>
    </row>
    <row r="13" spans="2:9" x14ac:dyDescent="0.2">
      <c r="B13" s="20" t="s">
        <v>20</v>
      </c>
    </row>
  </sheetData>
  <mergeCells count="1">
    <mergeCell ref="B2:E2"/>
  </mergeCells>
  <phoneticPr fontId="6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Патрубки</vt:lpstr>
      <vt:lpstr>CB</vt:lpstr>
    </vt:vector>
  </TitlesOfParts>
  <Company>BOSS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Роман Кузнецов</cp:lastModifiedBy>
  <cp:lastPrinted>2015-07-07T08:47:46Z</cp:lastPrinted>
  <dcterms:created xsi:type="dcterms:W3CDTF">2004-07-26T09:14:59Z</dcterms:created>
  <dcterms:modified xsi:type="dcterms:W3CDTF">2016-02-04T10:07:16Z</dcterms:modified>
</cp:coreProperties>
</file>