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110" activeTab="2"/>
  </bookViews>
  <sheets>
    <sheet name="Договора подходят к завершению" sheetId="2" r:id="rId1"/>
    <sheet name="Просроченные договора" sheetId="3" r:id="rId2"/>
    <sheet name="Договора" sheetId="1" r:id="rId3"/>
  </sheets>
  <calcPr calcId="162913"/>
</workbook>
</file>

<file path=xl/calcChain.xml><?xml version="1.0" encoding="utf-8"?>
<calcChain xmlns="http://schemas.openxmlformats.org/spreadsheetml/2006/main">
  <c r="D1" i="2" l="1"/>
  <c r="C5" i="2" s="1" a="1"/>
  <c r="C5" i="2" s="1"/>
  <c r="C1" i="3"/>
  <c r="A5" i="3" s="1" a="1"/>
  <c r="A5" i="3" s="1"/>
  <c r="B6" i="2" a="1"/>
  <c r="B6" i="2" s="1"/>
  <c r="A6" i="2" a="1"/>
  <c r="A6" i="2" s="1"/>
  <c r="C6" i="2" a="1"/>
  <c r="C6" i="2" s="1"/>
  <c r="D6" i="2" a="1"/>
  <c r="D6" i="2" s="1"/>
  <c r="E6" i="2" a="1"/>
  <c r="E6" i="2" s="1"/>
  <c r="F6" i="2" a="1"/>
  <c r="F6" i="2" s="1"/>
  <c r="A7" i="2" a="1"/>
  <c r="A7" i="2" s="1"/>
  <c r="B7" i="2" a="1"/>
  <c r="B7" i="2" s="1"/>
  <c r="C7" i="2" a="1"/>
  <c r="C7" i="2" s="1"/>
  <c r="D7" i="2" a="1"/>
  <c r="D7" i="2" s="1"/>
  <c r="E7" i="2" a="1"/>
  <c r="E7" i="2" s="1"/>
  <c r="F7" i="2" a="1"/>
  <c r="F7" i="2" s="1"/>
  <c r="A8" i="2" a="1"/>
  <c r="A8" i="2" s="1"/>
  <c r="B8" i="2" a="1"/>
  <c r="B8" i="2" s="1"/>
  <c r="C8" i="2" a="1"/>
  <c r="C8" i="2" s="1"/>
  <c r="D8" i="2" a="1"/>
  <c r="D8" i="2" s="1"/>
  <c r="E8" i="2" a="1"/>
  <c r="E8" i="2" s="1"/>
  <c r="F8" i="2" a="1"/>
  <c r="F8" i="2" s="1"/>
  <c r="A9" i="2" a="1"/>
  <c r="A9" i="2" s="1"/>
  <c r="B9" i="2" a="1"/>
  <c r="B9" i="2" s="1"/>
  <c r="C9" i="2" a="1"/>
  <c r="C9" i="2" s="1"/>
  <c r="D9" i="2" a="1"/>
  <c r="D9" i="2" s="1"/>
  <c r="E9" i="2" a="1"/>
  <c r="E9" i="2" s="1"/>
  <c r="F9" i="2" a="1"/>
  <c r="F9" i="2" s="1"/>
  <c r="A10" i="2" a="1"/>
  <c r="A10" i="2" s="1"/>
  <c r="B10" i="2" a="1"/>
  <c r="B10" i="2" s="1"/>
  <c r="C10" i="2" a="1"/>
  <c r="C10" i="2" s="1"/>
  <c r="D10" i="2" a="1"/>
  <c r="D10" i="2" s="1"/>
  <c r="E10" i="2" a="1"/>
  <c r="E10" i="2" s="1"/>
  <c r="F10" i="2" a="1"/>
  <c r="F10" i="2" s="1"/>
  <c r="A11" i="2" a="1"/>
  <c r="A11" i="2" s="1"/>
  <c r="B11" i="2" a="1"/>
  <c r="B11" i="2" s="1"/>
  <c r="C11" i="2" a="1"/>
  <c r="C11" i="2" s="1"/>
  <c r="D11" i="2" a="1"/>
  <c r="D11" i="2" s="1"/>
  <c r="E11" i="2" a="1"/>
  <c r="E11" i="2" s="1"/>
  <c r="F11" i="2" a="1"/>
  <c r="F11" i="2" s="1"/>
  <c r="A12" i="2" a="1"/>
  <c r="A12" i="2" s="1"/>
  <c r="B12" i="2" a="1"/>
  <c r="B12" i="2" s="1"/>
  <c r="C12" i="2" a="1"/>
  <c r="C12" i="2" s="1"/>
  <c r="D12" i="2" a="1"/>
  <c r="D12" i="2" s="1"/>
  <c r="E12" i="2" a="1"/>
  <c r="E12" i="2" s="1"/>
  <c r="F12" i="2" a="1"/>
  <c r="F12" i="2" s="1"/>
  <c r="A13" i="2" a="1"/>
  <c r="A13" i="2" s="1"/>
  <c r="B13" i="2" a="1"/>
  <c r="B13" i="2" s="1"/>
  <c r="C13" i="2" a="1"/>
  <c r="C13" i="2" s="1"/>
  <c r="D13" i="2" a="1"/>
  <c r="D13" i="2" s="1"/>
  <c r="E13" i="2" a="1"/>
  <c r="E13" i="2" s="1"/>
  <c r="F13" i="2" a="1"/>
  <c r="F13" i="2" s="1"/>
  <c r="A14" i="2" a="1"/>
  <c r="A14" i="2" s="1"/>
  <c r="B14" i="2" a="1"/>
  <c r="B14" i="2" s="1"/>
  <c r="C14" i="2" a="1"/>
  <c r="C14" i="2" s="1"/>
  <c r="D14" i="2" a="1"/>
  <c r="D14" i="2" s="1"/>
  <c r="E14" i="2" a="1"/>
  <c r="E14" i="2" s="1"/>
  <c r="F14" i="2" a="1"/>
  <c r="F14" i="2" s="1"/>
  <c r="A15" i="2" a="1"/>
  <c r="A15" i="2" s="1"/>
  <c r="B15" i="2" a="1"/>
  <c r="B15" i="2" s="1"/>
  <c r="C15" i="2" a="1"/>
  <c r="C15" i="2" s="1"/>
  <c r="D15" i="2" a="1"/>
  <c r="D15" i="2" s="1"/>
  <c r="E15" i="2" a="1"/>
  <c r="E15" i="2" s="1"/>
  <c r="F15" i="2" a="1"/>
  <c r="F15" i="2" s="1"/>
  <c r="A16" i="2" a="1"/>
  <c r="A16" i="2" s="1"/>
  <c r="B16" i="2" a="1"/>
  <c r="B16" i="2" s="1"/>
  <c r="C16" i="2" a="1"/>
  <c r="C16" i="2" s="1"/>
  <c r="D16" i="2" a="1"/>
  <c r="D16" i="2" s="1"/>
  <c r="E16" i="2" a="1"/>
  <c r="E16" i="2" s="1"/>
  <c r="F16" i="2" a="1"/>
  <c r="F16" i="2" s="1"/>
  <c r="A17" i="2" a="1"/>
  <c r="A17" i="2" s="1"/>
  <c r="B17" i="2" a="1"/>
  <c r="B17" i="2" s="1"/>
  <c r="C17" i="2" a="1"/>
  <c r="C17" i="2" s="1"/>
  <c r="D17" i="2" a="1"/>
  <c r="D17" i="2" s="1"/>
  <c r="E17" i="2" a="1"/>
  <c r="E17" i="2" s="1"/>
  <c r="F17" i="2" a="1"/>
  <c r="F17" i="2" s="1"/>
  <c r="A18" i="2" a="1"/>
  <c r="A18" i="2" s="1"/>
  <c r="B18" i="2" a="1"/>
  <c r="B18" i="2" s="1"/>
  <c r="C18" i="2" a="1"/>
  <c r="C18" i="2" s="1"/>
  <c r="D18" i="2" a="1"/>
  <c r="D18" i="2" s="1"/>
  <c r="E18" i="2" a="1"/>
  <c r="E18" i="2" s="1"/>
  <c r="F18" i="2" a="1"/>
  <c r="F18" i="2" s="1"/>
  <c r="A19" i="2" a="1"/>
  <c r="A19" i="2" s="1"/>
  <c r="B19" i="2" a="1"/>
  <c r="B19" i="2" s="1"/>
  <c r="C19" i="2" a="1"/>
  <c r="C19" i="2" s="1"/>
  <c r="D19" i="2" a="1"/>
  <c r="D19" i="2" s="1"/>
  <c r="E19" i="2" a="1"/>
  <c r="E19" i="2" s="1"/>
  <c r="F19" i="2" a="1"/>
  <c r="F19" i="2" s="1"/>
  <c r="A20" i="2" a="1"/>
  <c r="A20" i="2" s="1"/>
  <c r="B20" i="2" a="1"/>
  <c r="B20" i="2" s="1"/>
  <c r="C20" i="2" a="1"/>
  <c r="C20" i="2" s="1"/>
  <c r="D20" i="2" a="1"/>
  <c r="D20" i="2" s="1"/>
  <c r="E20" i="2" a="1"/>
  <c r="E20" i="2" s="1"/>
  <c r="F20" i="2" a="1"/>
  <c r="F20" i="2" s="1"/>
  <c r="A6" i="3" a="1"/>
  <c r="A6" i="3" s="1"/>
  <c r="B6" i="3" a="1"/>
  <c r="B6" i="3" s="1"/>
  <c r="C6" i="3" a="1"/>
  <c r="C6" i="3" s="1"/>
  <c r="D6" i="3" a="1"/>
  <c r="D6" i="3" s="1"/>
  <c r="E6" i="3" a="1"/>
  <c r="E6" i="3" s="1"/>
  <c r="F6" i="3" a="1"/>
  <c r="F6" i="3" s="1"/>
  <c r="A7" i="3" a="1"/>
  <c r="A7" i="3" s="1"/>
  <c r="B7" i="3" a="1"/>
  <c r="B7" i="3" s="1"/>
  <c r="C7" i="3" a="1"/>
  <c r="C7" i="3" s="1"/>
  <c r="D7" i="3" a="1"/>
  <c r="D7" i="3" s="1"/>
  <c r="E7" i="3" a="1"/>
  <c r="E7" i="3" s="1"/>
  <c r="F7" i="3" a="1"/>
  <c r="F7" i="3" s="1"/>
  <c r="A8" i="3" a="1"/>
  <c r="A8" i="3" s="1"/>
  <c r="B8" i="3" a="1"/>
  <c r="B8" i="3" s="1"/>
  <c r="C8" i="3" a="1"/>
  <c r="C8" i="3" s="1"/>
  <c r="D8" i="3" a="1"/>
  <c r="D8" i="3" s="1"/>
  <c r="E8" i="3" a="1"/>
  <c r="E8" i="3" s="1"/>
  <c r="F8" i="3" a="1"/>
  <c r="F8" i="3" s="1"/>
  <c r="A9" i="3" a="1"/>
  <c r="A9" i="3" s="1"/>
  <c r="B9" i="3" a="1"/>
  <c r="B9" i="3" s="1"/>
  <c r="C9" i="3" a="1"/>
  <c r="C9" i="3" s="1"/>
  <c r="D9" i="3" a="1"/>
  <c r="D9" i="3" s="1"/>
  <c r="E9" i="3" a="1"/>
  <c r="E9" i="3" s="1"/>
  <c r="F9" i="3" a="1"/>
  <c r="F9" i="3" s="1"/>
  <c r="A10" i="3" a="1"/>
  <c r="A10" i="3" s="1"/>
  <c r="B10" i="3" a="1"/>
  <c r="B10" i="3" s="1"/>
  <c r="C10" i="3" a="1"/>
  <c r="C10" i="3" s="1"/>
  <c r="D10" i="3" a="1"/>
  <c r="D10" i="3" s="1"/>
  <c r="E10" i="3" a="1"/>
  <c r="E10" i="3" s="1"/>
  <c r="F10" i="3" a="1"/>
  <c r="F10" i="3" s="1"/>
  <c r="A11" i="3" a="1"/>
  <c r="A11" i="3" s="1"/>
  <c r="B11" i="3" a="1"/>
  <c r="B11" i="3" s="1"/>
  <c r="C11" i="3" a="1"/>
  <c r="C11" i="3" s="1"/>
  <c r="D11" i="3" a="1"/>
  <c r="D11" i="3" s="1"/>
  <c r="E11" i="3" a="1"/>
  <c r="E11" i="3" s="1"/>
  <c r="F11" i="3" a="1"/>
  <c r="F11" i="3" s="1"/>
  <c r="A12" i="3" a="1"/>
  <c r="A12" i="3" s="1"/>
  <c r="B12" i="3" a="1"/>
  <c r="B12" i="3" s="1"/>
  <c r="C12" i="3" a="1"/>
  <c r="C12" i="3" s="1"/>
  <c r="D12" i="3" a="1"/>
  <c r="D12" i="3" s="1"/>
  <c r="E12" i="3" a="1"/>
  <c r="E12" i="3" s="1"/>
  <c r="F12" i="3" a="1"/>
  <c r="F12" i="3" s="1"/>
  <c r="A13" i="3" a="1"/>
  <c r="A13" i="3" s="1"/>
  <c r="B13" i="3" a="1"/>
  <c r="B13" i="3" s="1"/>
  <c r="C13" i="3" a="1"/>
  <c r="C13" i="3" s="1"/>
  <c r="D13" i="3" a="1"/>
  <c r="D13" i="3" s="1"/>
  <c r="E13" i="3" a="1"/>
  <c r="E13" i="3" s="1"/>
  <c r="F13" i="3" a="1"/>
  <c r="F13" i="3" s="1"/>
  <c r="A14" i="3" a="1"/>
  <c r="A14" i="3" s="1"/>
  <c r="B14" i="3" a="1"/>
  <c r="B14" i="3" s="1"/>
  <c r="C14" i="3" a="1"/>
  <c r="C14" i="3" s="1"/>
  <c r="D14" i="3" a="1"/>
  <c r="D14" i="3" s="1"/>
  <c r="E14" i="3" a="1"/>
  <c r="E14" i="3" s="1"/>
  <c r="F14" i="3" a="1"/>
  <c r="F14" i="3" s="1"/>
  <c r="A15" i="3" a="1"/>
  <c r="A15" i="3" s="1"/>
  <c r="B15" i="3" a="1"/>
  <c r="B15" i="3" s="1"/>
  <c r="C15" i="3" a="1"/>
  <c r="C15" i="3" s="1"/>
  <c r="D15" i="3" a="1"/>
  <c r="D15" i="3" s="1"/>
  <c r="E15" i="3" a="1"/>
  <c r="E15" i="3" s="1"/>
  <c r="F15" i="3" a="1"/>
  <c r="F15" i="3" s="1"/>
  <c r="A16" i="3" a="1"/>
  <c r="A16" i="3" s="1"/>
  <c r="B16" i="3" a="1"/>
  <c r="B16" i="3" s="1"/>
  <c r="C16" i="3" a="1"/>
  <c r="C16" i="3" s="1"/>
  <c r="D16" i="3" a="1"/>
  <c r="D16" i="3" s="1"/>
  <c r="E16" i="3" a="1"/>
  <c r="E16" i="3" s="1"/>
  <c r="F16" i="3" a="1"/>
  <c r="F16" i="3" s="1"/>
  <c r="A17" i="3" a="1"/>
  <c r="A17" i="3" s="1"/>
  <c r="B17" i="3" a="1"/>
  <c r="B17" i="3" s="1"/>
  <c r="C17" i="3" a="1"/>
  <c r="C17" i="3" s="1"/>
  <c r="D17" i="3" a="1"/>
  <c r="D17" i="3" s="1"/>
  <c r="E17" i="3" a="1"/>
  <c r="E17" i="3" s="1"/>
  <c r="F17" i="3" a="1"/>
  <c r="F17" i="3" s="1"/>
  <c r="A18" i="3" a="1"/>
  <c r="A18" i="3" s="1"/>
  <c r="B18" i="3" a="1"/>
  <c r="B18" i="3" s="1"/>
  <c r="C18" i="3" a="1"/>
  <c r="C18" i="3" s="1"/>
  <c r="D18" i="3" a="1"/>
  <c r="D18" i="3" s="1"/>
  <c r="E18" i="3" a="1"/>
  <c r="E18" i="3" s="1"/>
  <c r="F18" i="3" a="1"/>
  <c r="F18" i="3" s="1"/>
  <c r="A19" i="3" a="1"/>
  <c r="A19" i="3" s="1"/>
  <c r="B19" i="3" a="1"/>
  <c r="B19" i="3" s="1"/>
  <c r="C19" i="3" a="1"/>
  <c r="C19" i="3" s="1"/>
  <c r="D19" i="3" a="1"/>
  <c r="D19" i="3" s="1"/>
  <c r="E19" i="3" a="1"/>
  <c r="E19" i="3" s="1"/>
  <c r="F19" i="3" a="1"/>
  <c r="F19" i="3" s="1"/>
  <c r="A20" i="3" a="1"/>
  <c r="A20" i="3" s="1"/>
  <c r="B20" i="3" a="1"/>
  <c r="B20" i="3" s="1"/>
  <c r="C20" i="3" a="1"/>
  <c r="C20" i="3" s="1"/>
  <c r="D20" i="3" a="1"/>
  <c r="D20" i="3" s="1"/>
  <c r="E20" i="3" a="1"/>
  <c r="E20" i="3" s="1"/>
  <c r="F20" i="3" a="1"/>
  <c r="F20" i="3" s="1"/>
  <c r="F5" i="2" l="1" a="1"/>
  <c r="F5" i="2" s="1"/>
  <c r="E5" i="2" a="1"/>
  <c r="E5" i="2" s="1"/>
  <c r="D5" i="2" a="1"/>
  <c r="D5" i="2" s="1"/>
  <c r="A5" i="2" a="1"/>
  <c r="A5" i="2" s="1"/>
  <c r="B5" i="2" a="1"/>
  <c r="B5" i="2" s="1"/>
  <c r="F5" i="3" a="1"/>
  <c r="F5" i="3" s="1"/>
  <c r="E5" i="3" a="1"/>
  <c r="E5" i="3" s="1"/>
  <c r="C5" i="3" a="1"/>
  <c r="C5" i="3" s="1"/>
  <c r="D5" i="3" a="1"/>
  <c r="D5" i="3" s="1"/>
  <c r="B5" i="3" a="1"/>
  <c r="B5" i="3" s="1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</calcChain>
</file>

<file path=xl/sharedStrings.xml><?xml version="1.0" encoding="utf-8"?>
<sst xmlns="http://schemas.openxmlformats.org/spreadsheetml/2006/main" count="49" uniqueCount="36">
  <si>
    <t>№ п\п</t>
  </si>
  <si>
    <t>Наименование договора</t>
  </si>
  <si>
    <t xml:space="preserve">Дата окончания </t>
  </si>
  <si>
    <t>Контрагент</t>
  </si>
  <si>
    <t>телефон для связи</t>
  </si>
  <si>
    <t>Сумма</t>
  </si>
  <si>
    <t>Электронного формата договора</t>
  </si>
  <si>
    <t>Договора подходят к завершению</t>
  </si>
  <si>
    <t>Просроченные договора</t>
  </si>
  <si>
    <t>№  п\п</t>
  </si>
  <si>
    <t>Срок окончания</t>
  </si>
  <si>
    <t>Куратор договора</t>
  </si>
  <si>
    <t>Телефон</t>
  </si>
  <si>
    <t>Дата окончания</t>
  </si>
  <si>
    <t>Сумма за ед. товара (усдуги)</t>
  </si>
  <si>
    <t>15 697,94 руб. в мес.</t>
  </si>
  <si>
    <t>164,06 руб. за 19 л. бутыль</t>
  </si>
  <si>
    <t>37 454,88 руб. в месяц</t>
  </si>
  <si>
    <t>180 000 руб. в месяц</t>
  </si>
  <si>
    <t>Не установлено</t>
  </si>
  <si>
    <r>
      <rPr>
        <b/>
        <sz val="12"/>
        <color theme="1"/>
        <rFont val="Times New Roman"/>
        <family val="1"/>
        <charset val="204"/>
      </rPr>
      <t xml:space="preserve">Контейнеры: </t>
    </r>
    <r>
      <rPr>
        <sz val="12"/>
        <color theme="1"/>
        <rFont val="Times New Roman"/>
        <family val="1"/>
        <charset val="204"/>
      </rPr>
      <t>0,8 м. куб. - 400 руб.; 8 м.куб. - 4 300 руб</t>
    </r>
  </si>
  <si>
    <r>
      <rPr>
        <b/>
        <sz val="12"/>
        <color theme="1"/>
        <rFont val="Times New Roman"/>
        <family val="1"/>
        <charset val="204"/>
      </rPr>
      <t>Грузовой</t>
    </r>
    <r>
      <rPr>
        <sz val="12"/>
        <color theme="1"/>
        <rFont val="Times New Roman"/>
        <family val="1"/>
        <charset val="204"/>
      </rPr>
      <t xml:space="preserve"> - 4 570,99 руб. в день; </t>
    </r>
    <r>
      <rPr>
        <b/>
        <sz val="12"/>
        <color theme="1"/>
        <rFont val="Times New Roman"/>
        <family val="1"/>
        <charset val="204"/>
      </rPr>
      <t>Легковой</t>
    </r>
    <r>
      <rPr>
        <sz val="12"/>
        <color theme="1"/>
        <rFont val="Times New Roman"/>
        <family val="1"/>
        <charset val="204"/>
      </rPr>
      <t xml:space="preserve"> - 1 074 руб. в день</t>
    </r>
  </si>
  <si>
    <t>19 300 в месяц</t>
  </si>
  <si>
    <r>
      <rPr>
        <b/>
        <sz val="12"/>
        <color theme="1"/>
        <rFont val="Times New Roman"/>
        <family val="1"/>
        <charset val="204"/>
      </rPr>
      <t>95 бензин</t>
    </r>
    <r>
      <rPr>
        <sz val="12"/>
        <color theme="1"/>
        <rFont val="Times New Roman"/>
        <family val="1"/>
        <charset val="204"/>
      </rPr>
      <t xml:space="preserve"> - 31,33руб. за литр; </t>
    </r>
    <r>
      <rPr>
        <b/>
        <sz val="12"/>
        <color theme="1"/>
        <rFont val="Times New Roman"/>
        <family val="1"/>
        <charset val="204"/>
      </rPr>
      <t>Дизельное топливо</t>
    </r>
    <r>
      <rPr>
        <sz val="12"/>
        <color theme="1"/>
        <rFont val="Times New Roman"/>
        <family val="1"/>
        <charset val="204"/>
      </rPr>
      <t xml:space="preserve"> - 29,50 руб. за литр.</t>
    </r>
  </si>
  <si>
    <t>Аренда: 22 600 руб. за 1 кв.м. (В месяц - 244 883,33 руб.)</t>
  </si>
  <si>
    <t>Аренда: 411 725 руб. в месяц</t>
  </si>
  <si>
    <t>2 962 318,58 рубл. в месяц</t>
  </si>
  <si>
    <t>Ирина-0,8</t>
  </si>
  <si>
    <t>Дата сегодня</t>
  </si>
  <si>
    <t>Сегодня дата:</t>
  </si>
  <si>
    <t>впвап</t>
  </si>
  <si>
    <t>пвапва</t>
  </si>
  <si>
    <t>выавпвп</t>
  </si>
  <si>
    <t>цуцукцукц1</t>
  </si>
  <si>
    <t>ыкуцк3</t>
  </si>
  <si>
    <t>ываыкцу4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</si>
</sst>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5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4" fillId="0" borderId="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wrapText="1"/>
    </xf>
    <xf numFmtId="0" fontId="8" fillId="0" borderId="0" xfId="0" applyFont="1" applyAlignment="1">
      <alignment horizontal="right" vertical="center"/>
    </xf>
    <xf numFmtId="14" fontId="0" fillId="4" borderId="0" xfId="0" applyNumberFormat="1" applyFill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wrapText="1"/>
    </xf>
    <xf numFmtId="0" fontId="6" fillId="4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4" fontId="0" fillId="3" borderId="1" xfId="0" applyNumberForma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62"/>
  <sheetViews>
    <sheetView workbookViewId="0">
      <selection activeCell="B5" sqref="B5"/>
    </sheetView>
  </sheetViews>
  <sheetFormatPr defaultRowHeight="15" x14ac:dyDescent="0.25"/>
  <cols>
    <col min="1" max="1" width="6.140625" customWidth="1"/>
    <col min="2" max="2" width="38.28515625" customWidth="1"/>
    <col min="3" max="3" width="17.85546875" customWidth="1"/>
    <col min="4" max="4" width="26.140625" customWidth="1"/>
    <col min="5" max="5" width="18.28515625" customWidth="1"/>
    <col min="6" max="6" width="22.7109375" customWidth="1"/>
    <col min="7" max="7" width="9.140625" customWidth="1"/>
  </cols>
  <sheetData>
    <row r="1" spans="1:12" x14ac:dyDescent="0.25">
      <c r="C1" t="s">
        <v>29</v>
      </c>
      <c r="D1" s="32">
        <f ca="1">TODAY()</f>
        <v>42412</v>
      </c>
    </row>
    <row r="3" spans="1:12" ht="33" x14ac:dyDescent="0.45">
      <c r="A3" s="41" t="s">
        <v>7</v>
      </c>
      <c r="B3" s="41"/>
      <c r="C3" s="41"/>
      <c r="D3" s="41"/>
      <c r="E3" s="41"/>
      <c r="F3" s="41"/>
    </row>
    <row r="4" spans="1:12" ht="57.75" customHeight="1" x14ac:dyDescent="0.25">
      <c r="A4" s="12" t="s">
        <v>9</v>
      </c>
      <c r="B4" s="12" t="s">
        <v>1</v>
      </c>
      <c r="C4" s="12" t="s">
        <v>10</v>
      </c>
      <c r="D4" s="12" t="s">
        <v>3</v>
      </c>
      <c r="E4" s="12" t="s">
        <v>12</v>
      </c>
      <c r="F4" s="12" t="s">
        <v>11</v>
      </c>
      <c r="G4" s="21"/>
      <c r="H4" s="22"/>
      <c r="I4" s="22"/>
      <c r="J4" s="22"/>
      <c r="K4" s="22"/>
      <c r="L4" s="22"/>
    </row>
    <row r="5" spans="1:12" ht="45" x14ac:dyDescent="0.25">
      <c r="A5" s="13">
        <f t="array" aca="1" ref="A5" ca="1">IFERROR(INDEX(Договора!A$2:A$38,SMALL(IF((Договора!$C$2:$C$38&lt;EDATE(D1,-1))*Договора!$C$2:$C$38,ROW(Договора!A$1:A$37)),ROW(A1))),"")</f>
        <v>6</v>
      </c>
      <c r="B5" s="38">
        <f t="array" aca="1" ref="B5" ca="1">IFERROR(INDEX(Договора!B$2:B$38,SMALL(IF((Договора!$C$2:$C$38&lt;EDATE(D1,-1))*Договора!$C$2:$C$38,ROW(Договора!B$1:B$37)),ROW(B1))),"")</f>
        <v>0</v>
      </c>
      <c r="C5" s="19">
        <f t="array" aca="1" ref="C5" ca="1">IFERROR(INDEX(Договора!C$2:C$38,SMALL(IF((Договора!$C$2:$C$38&lt;EDATE(D1,-1))*Договора!$C$2:$C$38,ROW(Договора!C$1:C$37)),ROW(C1))),"")</f>
        <v>42369</v>
      </c>
      <c r="D5" s="33">
        <f t="array" aca="1" ref="D5" ca="1">IFERROR(INDEX(Договора!D$2:D$38,SMALL(IF((Договора!$C$2:$C$38&lt;EDATE(D1,-1))*Договора!$C$2:$C$38,ROW(Договора!D$1:D$37)),ROW(D1))),"")</f>
        <v>3320.43</v>
      </c>
      <c r="E5" s="13">
        <f t="array" aca="1" ref="E5" ca="1">IFERROR(INDEX(Договора!E$2:E$38,SMALL(IF((Договора!$C$2:$C$38&lt;EDATE(D1,-1))*Договора!$C$2:$C$38,ROW(Договора!E$1:E$37)),ROW(E1))),"")</f>
        <v>0</v>
      </c>
      <c r="F5" s="13">
        <f t="array" aca="1" ref="F5" ca="1">IFERROR(INDEX(Договора!F$2:F$38,SMALL(IF((Договора!$C$2:$C$38&lt;EDATE(D1,-1))*Договора!$C$2:$C$38,ROW(Договора!F$1:F$37)),ROW(F1))),"")</f>
        <v>0</v>
      </c>
    </row>
    <row r="6" spans="1:12" x14ac:dyDescent="0.25">
      <c r="A6" s="13">
        <f t="array" aca="1" ref="A6" ca="1">IFERROR(INDEX(Договора!A$2:A$38,SMALL(IF((Договора!$C$2:$C$38&lt;EDATE(TODAY(),-1))*Договора!$C$2:$C$38,ROW(Договора!A$1:A$37)),ROW(A2))),"")</f>
        <v>11</v>
      </c>
      <c r="B6" s="38" t="str">
        <f t="array" aca="1" ref="B6" ca="1">IFERROR(INDEX(Договора!B$2:B$38,SMALL(IF((Договора!$C$2:$C$38&lt;EDATE(TODAY(),-1))*Договора!$C$2:$C$38,ROW(Договора!B$1:B$37)),ROW(B2))),"")</f>
        <v>впвап</v>
      </c>
      <c r="C6" s="19">
        <f t="array" aca="1" ref="C6" ca="1">IFERROR(INDEX(Договора!C$2:C$38,SMALL(IF((Договора!$C$2:$C$38&lt;EDATE(TODAY(),-1))*Договора!$C$2:$C$38,ROW(Договора!C$1:C$37)),ROW(C2))),"")</f>
        <v>42369</v>
      </c>
      <c r="D6" s="33">
        <f t="array" aca="1" ref="D6" ca="1">IFERROR(INDEX(Договора!D$2:D$38,SMALL(IF((Договора!$C$2:$C$38&lt;EDATE(TODAY(),-1))*Договора!$C$2:$C$38,ROW(Договора!D$1:D$37)),ROW(D2))),"")</f>
        <v>46709.83</v>
      </c>
      <c r="E6" s="13" t="str">
        <f t="array" aca="1" ref="E6" ca="1">IFERROR(INDEX(Договора!F$2:F$38,SMALL(IF((Договора!$C$2:$C$38&lt;EDATE(TODAY(),-1))*Договора!$C$2:$C$38,ROW(Договора!F$1:F$37)),ROW(E2))),"")</f>
        <v>пвапва</v>
      </c>
      <c r="F6" s="13">
        <f t="array" aca="1" ref="F6" ca="1">IFERROR(INDEX(Договора!G$2:G$38,SMALL(IF((Договора!$C$2:$C$38&lt;EDATE(TODAY(),-1))*Договора!$C$2:$C$38,ROW(Договора!G$1:G$37)),ROW(F2))),"")</f>
        <v>24342424</v>
      </c>
    </row>
    <row r="7" spans="1:12" x14ac:dyDescent="0.25">
      <c r="A7" s="13">
        <f t="array" aca="1" ref="A7" ca="1">IFERROR(INDEX(Договора!A$2:A$38,SMALL(IF((Договора!$C$2:$C$38&lt;EDATE(TODAY(),-1))*Договора!$C$2:$C$38,ROW(Договора!A$1:A$37)),ROW(A3))),"")</f>
        <v>12</v>
      </c>
      <c r="B7" s="35" t="str">
        <f t="array" aca="1" ref="B7" ca="1">IFERROR(INDEX(Договора!B$2:B$38,SMALL(IF((Договора!$C$2:$C$38&lt;EDATE(TODAY(),-1))*Договора!$C$2:$C$38,ROW(Договора!B$1:B$37)),ROW(B3))),"")</f>
        <v>впвап</v>
      </c>
      <c r="C7" s="19">
        <f t="array" aca="1" ref="C7" ca="1">IFERROR(INDEX(Договора!C$2:C$38,SMALL(IF((Договора!$C$2:$C$38&lt;EDATE(TODAY(),-1))*Договора!$C$2:$C$38,ROW(Договора!C$1:C$37)),ROW(C3))),"")</f>
        <v>42369</v>
      </c>
      <c r="D7" s="33">
        <f t="array" aca="1" ref="D7" ca="1">IFERROR(INDEX(Договора!D$2:D$38,SMALL(IF((Договора!$C$2:$C$38&lt;EDATE(TODAY(),-1))*Договора!$C$2:$C$38,ROW(Договора!D$1:D$37)),ROW(D3))),"")</f>
        <v>48572.73</v>
      </c>
      <c r="E7" s="13" t="str">
        <f t="array" aca="1" ref="E7" ca="1">IFERROR(INDEX(Договора!F$2:F$38,SMALL(IF((Договора!$C$2:$C$38&lt;EDATE(TODAY(),-1))*Договора!$C$2:$C$38,ROW(Договора!F$1:F$37)),ROW(E3))),"")</f>
        <v>пвапва</v>
      </c>
      <c r="F7" s="13">
        <f t="array" aca="1" ref="F7" ca="1">IFERROR(INDEX(Договора!G$2:G$38,SMALL(IF((Договора!$C$2:$C$38&lt;EDATE(TODAY(),-1))*Договора!$C$2:$C$38,ROW(Договора!G$1:G$37)),ROW(F3))),"")</f>
        <v>24342424</v>
      </c>
    </row>
    <row r="8" spans="1:12" x14ac:dyDescent="0.25">
      <c r="A8" s="13" t="str">
        <f t="array" aca="1" ref="A8" ca="1">IFERROR(INDEX(Договора!A$2:A$38,SMALL(IF((Договора!$C$2:$C$38&lt;EDATE(TODAY(),-1))*Договора!$C$2:$C$38,ROW(Договора!A$1:A$37)),ROW(A4))),"")</f>
        <v/>
      </c>
      <c r="B8" s="35" t="str">
        <f t="array" aca="1" ref="B8" ca="1">IFERROR(INDEX(Договора!B$2:B$38,SMALL(IF((Договора!$C$2:$C$38&lt;EDATE(TODAY(),-1))*Договора!$C$2:$C$38,ROW(Договора!B$1:B$37)),ROW(B4))),"")</f>
        <v/>
      </c>
      <c r="C8" s="19" t="str">
        <f t="array" aca="1" ref="C8" ca="1">IFERROR(INDEX(Договора!C$2:C$38,SMALL(IF((Договора!$C$2:$C$38&lt;EDATE(TODAY(),-1))*Договора!$C$2:$C$38,ROW(Договора!C$1:C$37)),ROW(C4))),"")</f>
        <v/>
      </c>
      <c r="D8" s="33" t="str">
        <f t="array" aca="1" ref="D8" ca="1">IFERROR(INDEX(Договора!D$2:D$38,SMALL(IF((Договора!$C$2:$C$38&lt;EDATE(TODAY(),-1))*Договора!$C$2:$C$38,ROW(Договора!D$1:D$37)),ROW(D4))),"")</f>
        <v/>
      </c>
      <c r="E8" s="13" t="str">
        <f t="array" aca="1" ref="E8" ca="1">IFERROR(INDEX(Договора!F$2:F$38,SMALL(IF((Договора!$C$2:$C$38&lt;EDATE(TODAY(),-1))*Договора!$C$2:$C$38,ROW(Договора!F$1:F$37)),ROW(E4))),"")</f>
        <v/>
      </c>
      <c r="F8" s="13" t="str">
        <f t="array" aca="1" ref="F8" ca="1">IFERROR(INDEX(Договора!G$2:G$38,SMALL(IF((Договора!$C$2:$C$38&lt;EDATE(TODAY(),-1))*Договора!$C$2:$C$38,ROW(Договора!G$1:G$37)),ROW(F4))),"")</f>
        <v/>
      </c>
    </row>
    <row r="9" spans="1:12" x14ac:dyDescent="0.25">
      <c r="A9" s="13" t="str">
        <f t="array" aca="1" ref="A9" ca="1">IFERROR(INDEX(Договора!A$2:A$38,SMALL(IF((Договора!$C$2:$C$38&lt;EDATE(TODAY(),-1))*Договора!$C$2:$C$38,ROW(Договора!A$1:A$37)),ROW(A5))),"")</f>
        <v/>
      </c>
      <c r="B9" s="35" t="str">
        <f t="array" aca="1" ref="B9" ca="1">IFERROR(INDEX(Договора!B$2:B$38,SMALL(IF((Договора!$C$2:$C$38&lt;EDATE(TODAY(),-1))*Договора!$C$2:$C$38,ROW(Договора!B$1:B$37)),ROW(B5))),"")</f>
        <v/>
      </c>
      <c r="C9" s="19" t="str">
        <f t="array" aca="1" ref="C9" ca="1">IFERROR(INDEX(Договора!C$2:C$38,SMALL(IF((Договора!$C$2:$C$38&lt;EDATE(TODAY(),-1))*Договора!$C$2:$C$38,ROW(Договора!C$1:C$37)),ROW(C5))),"")</f>
        <v/>
      </c>
      <c r="D9" s="33" t="str">
        <f t="array" aca="1" ref="D9" ca="1">IFERROR(INDEX(Договора!D$2:D$38,SMALL(IF((Договора!$C$2:$C$38&lt;EDATE(TODAY(),-1))*Договора!$C$2:$C$38,ROW(Договора!D$1:D$37)),ROW(D5))),"")</f>
        <v/>
      </c>
      <c r="E9" s="13" t="str">
        <f t="array" aca="1" ref="E9" ca="1">IFERROR(INDEX(Договора!F$2:F$38,SMALL(IF((Договора!$C$2:$C$38&lt;EDATE(TODAY(),-1))*Договора!$C$2:$C$38,ROW(Договора!F$1:F$37)),ROW(E5))),"")</f>
        <v/>
      </c>
      <c r="F9" s="13" t="str">
        <f t="array" aca="1" ref="F9" ca="1">IFERROR(INDEX(Договора!G$2:G$38,SMALL(IF((Договора!$C$2:$C$38&lt;EDATE(TODAY(),-1))*Договора!$C$2:$C$38,ROW(Договора!G$1:G$37)),ROW(F5))),"")</f>
        <v/>
      </c>
    </row>
    <row r="10" spans="1:12" x14ac:dyDescent="0.25">
      <c r="A10" s="13" t="str">
        <f t="array" aca="1" ref="A10" ca="1">IFERROR(INDEX(Договора!A$2:A$38,SMALL(IF((Договора!$C$2:$C$38&lt;EDATE(TODAY(),-1))*Договора!$C$2:$C$38,ROW(Договора!A$1:A$37)),ROW(A6))),"")</f>
        <v/>
      </c>
      <c r="B10" s="35" t="str">
        <f t="array" aca="1" ref="B10" ca="1">IFERROR(INDEX(Договора!B$2:B$38,SMALL(IF((Договора!$C$2:$C$38&lt;EDATE(TODAY(),-1))*Договора!$C$2:$C$38,ROW(Договора!B$1:B$37)),ROW(B6))),"")</f>
        <v/>
      </c>
      <c r="C10" s="19" t="str">
        <f t="array" aca="1" ref="C10" ca="1">IFERROR(INDEX(Договора!C$2:C$38,SMALL(IF((Договора!$C$2:$C$38&lt;EDATE(TODAY(),-1))*Договора!$C$2:$C$38,ROW(Договора!C$1:C$37)),ROW(C6))),"")</f>
        <v/>
      </c>
      <c r="D10" s="33" t="str">
        <f t="array" aca="1" ref="D10" ca="1">IFERROR(INDEX(Договора!D$2:D$38,SMALL(IF((Договора!$C$2:$C$38&lt;EDATE(TODAY(),-1))*Договора!$C$2:$C$38,ROW(Договора!D$1:D$37)),ROW(D6))),"")</f>
        <v/>
      </c>
      <c r="E10" s="13" t="str">
        <f t="array" aca="1" ref="E10" ca="1">IFERROR(INDEX(Договора!F$2:F$38,SMALL(IF((Договора!$C$2:$C$38&lt;EDATE(TODAY(),-1))*Договора!$C$2:$C$38,ROW(Договора!F$1:F$37)),ROW(E6))),"")</f>
        <v/>
      </c>
      <c r="F10" s="13" t="str">
        <f t="array" aca="1" ref="F10" ca="1">IFERROR(INDEX(Договора!G$2:G$38,SMALL(IF((Договора!$C$2:$C$38&lt;EDATE(TODAY(),-1))*Договора!$C$2:$C$38,ROW(Договора!G$1:G$37)),ROW(F6))),"")</f>
        <v/>
      </c>
    </row>
    <row r="11" spans="1:12" x14ac:dyDescent="0.25">
      <c r="A11" s="13" t="str">
        <f t="array" aca="1" ref="A11" ca="1">IFERROR(INDEX(Договора!A$2:A$38,SMALL(IF((Договора!$C$2:$C$38&lt;EDATE(TODAY(),-1))*Договора!$C$2:$C$38,ROW(Договора!A$1:A$37)),ROW(A7))),"")</f>
        <v/>
      </c>
      <c r="B11" s="35" t="str">
        <f t="array" aca="1" ref="B11" ca="1">IFERROR(INDEX(Договора!B$2:B$38,SMALL(IF((Договора!$C$2:$C$38&lt;EDATE(TODAY(),-1))*Договора!$C$2:$C$38,ROW(Договора!B$1:B$37)),ROW(B7))),"")</f>
        <v/>
      </c>
      <c r="C11" s="19" t="str">
        <f t="array" aca="1" ref="C11" ca="1">IFERROR(INDEX(Договора!C$2:C$38,SMALL(IF((Договора!$C$2:$C$38&lt;EDATE(TODAY(),-1))*Договора!$C$2:$C$38,ROW(Договора!C$1:C$37)),ROW(C7))),"")</f>
        <v/>
      </c>
      <c r="D11" s="33" t="str">
        <f t="array" aca="1" ref="D11" ca="1">IFERROR(INDEX(Договора!D$2:D$38,SMALL(IF((Договора!$C$2:$C$38&lt;EDATE(TODAY(),-1))*Договора!$C$2:$C$38,ROW(Договора!D$1:D$37)),ROW(D7))),"")</f>
        <v/>
      </c>
      <c r="E11" s="13" t="str">
        <f t="array" aca="1" ref="E11" ca="1">IFERROR(INDEX(Договора!F$2:F$38,SMALL(IF((Договора!$C$2:$C$38&lt;EDATE(TODAY(),-1))*Договора!$C$2:$C$38,ROW(Договора!F$1:F$37)),ROW(E7))),"")</f>
        <v/>
      </c>
      <c r="F11" s="13" t="str">
        <f t="array" aca="1" ref="F11" ca="1">IFERROR(INDEX(Договора!G$2:G$38,SMALL(IF((Договора!$C$2:$C$38&lt;EDATE(TODAY(),-1))*Договора!$C$2:$C$38,ROW(Договора!G$1:G$37)),ROW(F7))),"")</f>
        <v/>
      </c>
    </row>
    <row r="12" spans="1:12" x14ac:dyDescent="0.25">
      <c r="A12" s="13" t="str">
        <f t="array" aca="1" ref="A12" ca="1">IFERROR(INDEX(Договора!A$2:A$38,SMALL(IF((Договора!$C$2:$C$38&lt;EDATE(TODAY(),-1))*Договора!$C$2:$C$38,ROW(Договора!A$1:A$37)),ROW(A8))),"")</f>
        <v/>
      </c>
      <c r="B12" s="35" t="str">
        <f t="array" aca="1" ref="B12" ca="1">IFERROR(INDEX(Договора!B$2:B$38,SMALL(IF((Договора!$C$2:$C$38&lt;EDATE(TODAY(),-1))*Договора!$C$2:$C$38,ROW(Договора!B$1:B$37)),ROW(B8))),"")</f>
        <v/>
      </c>
      <c r="C12" s="19" t="str">
        <f t="array" aca="1" ref="C12" ca="1">IFERROR(INDEX(Договора!C$2:C$38,SMALL(IF((Договора!$C$2:$C$38&lt;EDATE(TODAY(),-1))*Договора!$C$2:$C$38,ROW(Договора!C$1:C$37)),ROW(C8))),"")</f>
        <v/>
      </c>
      <c r="D12" s="33" t="str">
        <f t="array" aca="1" ref="D12" ca="1">IFERROR(INDEX(Договора!D$2:D$38,SMALL(IF((Договора!$C$2:$C$38&lt;EDATE(TODAY(),-1))*Договора!$C$2:$C$38,ROW(Договора!D$1:D$37)),ROW(D8))),"")</f>
        <v/>
      </c>
      <c r="E12" s="13" t="str">
        <f t="array" aca="1" ref="E12" ca="1">IFERROR(INDEX(Договора!F$2:F$38,SMALL(IF((Договора!$C$2:$C$38&lt;EDATE(TODAY(),-1))*Договора!$C$2:$C$38,ROW(Договора!F$1:F$37)),ROW(E8))),"")</f>
        <v/>
      </c>
      <c r="F12" s="13" t="str">
        <f t="array" aca="1" ref="F12" ca="1">IFERROR(INDEX(Договора!G$2:G$38,SMALL(IF((Договора!$C$2:$C$38&lt;EDATE(TODAY(),-1))*Договора!$C$2:$C$38,ROW(Договора!G$1:G$37)),ROW(F8))),"")</f>
        <v/>
      </c>
    </row>
    <row r="13" spans="1:12" x14ac:dyDescent="0.25">
      <c r="A13" s="13" t="str">
        <f t="array" aca="1" ref="A13" ca="1">IFERROR(INDEX(Договора!A$2:A$38,SMALL(IF((Договора!$C$2:$C$38&lt;EDATE(TODAY(),-1))*Договора!$C$2:$C$38,ROW(Договора!A$1:A$37)),ROW(A9))),"")</f>
        <v/>
      </c>
      <c r="B13" s="35" t="str">
        <f t="array" aca="1" ref="B13" ca="1">IFERROR(INDEX(Договора!B$2:B$38,SMALL(IF((Договора!$C$2:$C$38&lt;EDATE(TODAY(),-1))*Договора!$C$2:$C$38,ROW(Договора!B$1:B$37)),ROW(B9))),"")</f>
        <v/>
      </c>
      <c r="C13" s="19" t="str">
        <f t="array" aca="1" ref="C13" ca="1">IFERROR(INDEX(Договора!C$2:C$38,SMALL(IF((Договора!$C$2:$C$38&lt;EDATE(TODAY(),-1))*Договора!$C$2:$C$38,ROW(Договора!C$1:C$37)),ROW(C9))),"")</f>
        <v/>
      </c>
      <c r="D13" s="33" t="str">
        <f t="array" aca="1" ref="D13" ca="1">IFERROR(INDEX(Договора!D$2:D$38,SMALL(IF((Договора!$C$2:$C$38&lt;EDATE(TODAY(),-1))*Договора!$C$2:$C$38,ROW(Договора!D$1:D$37)),ROW(D9))),"")</f>
        <v/>
      </c>
      <c r="E13" s="13" t="str">
        <f t="array" aca="1" ref="E13" ca="1">IFERROR(INDEX(Договора!F$2:F$38,SMALL(IF((Договора!$C$2:$C$38&lt;EDATE(TODAY(),-1))*Договора!$C$2:$C$38,ROW(Договора!F$1:F$37)),ROW(E9))),"")</f>
        <v/>
      </c>
      <c r="F13" s="13" t="str">
        <f t="array" aca="1" ref="F13" ca="1">IFERROR(INDEX(Договора!G$2:G$38,SMALL(IF((Договора!$C$2:$C$38&lt;EDATE(TODAY(),-1))*Договора!$C$2:$C$38,ROW(Договора!G$1:G$37)),ROW(F9))),"")</f>
        <v/>
      </c>
    </row>
    <row r="14" spans="1:12" x14ac:dyDescent="0.25">
      <c r="A14" s="13" t="str">
        <f t="array" aca="1" ref="A14" ca="1">IFERROR(INDEX(Договора!A$2:A$38,SMALL(IF((Договора!$C$2:$C$38&lt;EDATE(TODAY(),-1))*Договора!$C$2:$C$38,ROW(Договора!A$1:A$37)),ROW(A10))),"")</f>
        <v/>
      </c>
      <c r="B14" s="35" t="str">
        <f t="array" aca="1" ref="B14" ca="1">IFERROR(INDEX(Договора!B$2:B$38,SMALL(IF((Договора!$C$2:$C$38&lt;EDATE(TODAY(),-1))*Договора!$C$2:$C$38,ROW(Договора!B$1:B$37)),ROW(B10))),"")</f>
        <v/>
      </c>
      <c r="C14" s="19" t="str">
        <f t="array" aca="1" ref="C14" ca="1">IFERROR(INDEX(Договора!C$2:C$38,SMALL(IF((Договора!$C$2:$C$38&lt;EDATE(TODAY(),-1))*Договора!$C$2:$C$38,ROW(Договора!C$1:C$37)),ROW(C10))),"")</f>
        <v/>
      </c>
      <c r="D14" s="33" t="str">
        <f t="array" aca="1" ref="D14" ca="1">IFERROR(INDEX(Договора!D$2:D$38,SMALL(IF((Договора!$C$2:$C$38&lt;EDATE(TODAY(),-1))*Договора!$C$2:$C$38,ROW(Договора!D$1:D$37)),ROW(D10))),"")</f>
        <v/>
      </c>
      <c r="E14" s="13" t="str">
        <f t="array" aca="1" ref="E14" ca="1">IFERROR(INDEX(Договора!F$2:F$38,SMALL(IF((Договора!$C$2:$C$38&lt;EDATE(TODAY(),-1))*Договора!$C$2:$C$38,ROW(Договора!F$1:F$37)),ROW(E10))),"")</f>
        <v/>
      </c>
      <c r="F14" s="13" t="str">
        <f t="array" aca="1" ref="F14" ca="1">IFERROR(INDEX(Договора!G$2:G$38,SMALL(IF((Договора!$C$2:$C$38&lt;EDATE(TODAY(),-1))*Договора!$C$2:$C$38,ROW(Договора!G$1:G$37)),ROW(F10))),"")</f>
        <v/>
      </c>
    </row>
    <row r="15" spans="1:12" x14ac:dyDescent="0.25">
      <c r="A15" s="13" t="str">
        <f t="array" aca="1" ref="A15" ca="1">IFERROR(INDEX(Договора!A$2:A$38,SMALL(IF((Договора!$C$2:$C$38&lt;EDATE(TODAY(),-1))*Договора!$C$2:$C$38,ROW(Договора!A$1:A$37)),ROW(A11))),"")</f>
        <v/>
      </c>
      <c r="B15" s="35" t="str">
        <f t="array" aca="1" ref="B15" ca="1">IFERROR(INDEX(Договора!B$2:B$38,SMALL(IF((Договора!$C$2:$C$38&lt;EDATE(TODAY(),-1))*Договора!$C$2:$C$38,ROW(Договора!B$1:B$37)),ROW(B11))),"")</f>
        <v/>
      </c>
      <c r="C15" s="19" t="str">
        <f t="array" aca="1" ref="C15" ca="1">IFERROR(INDEX(Договора!C$2:C$38,SMALL(IF((Договора!$C$2:$C$38&lt;EDATE(TODAY(),-1))*Договора!$C$2:$C$38,ROW(Договора!C$1:C$37)),ROW(C11))),"")</f>
        <v/>
      </c>
      <c r="D15" s="33" t="str">
        <f t="array" aca="1" ref="D15" ca="1">IFERROR(INDEX(Договора!D$2:D$38,SMALL(IF((Договора!$C$2:$C$38&lt;EDATE(TODAY(),-1))*Договора!$C$2:$C$38,ROW(Договора!D$1:D$37)),ROW(D11))),"")</f>
        <v/>
      </c>
      <c r="E15" s="13" t="str">
        <f t="array" aca="1" ref="E15" ca="1">IFERROR(INDEX(Договора!F$2:F$38,SMALL(IF((Договора!$C$2:$C$38&lt;EDATE(TODAY(),-1))*Договора!$C$2:$C$38,ROW(Договора!F$1:F$37)),ROW(E11))),"")</f>
        <v/>
      </c>
      <c r="F15" s="13" t="str">
        <f t="array" aca="1" ref="F15" ca="1">IFERROR(INDEX(Договора!G$2:G$38,SMALL(IF((Договора!$C$2:$C$38&lt;EDATE(TODAY(),-1))*Договора!$C$2:$C$38,ROW(Договора!G$1:G$37)),ROW(F11))),"")</f>
        <v/>
      </c>
    </row>
    <row r="16" spans="1:12" x14ac:dyDescent="0.25">
      <c r="A16" s="13" t="str">
        <f t="array" aca="1" ref="A16" ca="1">IFERROR(INDEX(Договора!A$2:A$38,SMALL(IF((Договора!$C$2:$C$38&lt;EDATE(TODAY(),-1))*Договора!$C$2:$C$38,ROW(Договора!A$1:A$37)),ROW(A12))),"")</f>
        <v/>
      </c>
      <c r="B16" s="35" t="str">
        <f t="array" aca="1" ref="B16" ca="1">IFERROR(INDEX(Договора!B$2:B$38,SMALL(IF((Договора!$C$2:$C$38&lt;EDATE(TODAY(),-1))*Договора!$C$2:$C$38,ROW(Договора!B$1:B$37)),ROW(B12))),"")</f>
        <v/>
      </c>
      <c r="C16" s="19" t="str">
        <f t="array" aca="1" ref="C16" ca="1">IFERROR(INDEX(Договора!C$2:C$38,SMALL(IF((Договора!$C$2:$C$38&lt;EDATE(TODAY(),-1))*Договора!$C$2:$C$38,ROW(Договора!C$1:C$37)),ROW(C12))),"")</f>
        <v/>
      </c>
      <c r="D16" s="33" t="str">
        <f t="array" aca="1" ref="D16" ca="1">IFERROR(INDEX(Договора!D$2:D$38,SMALL(IF((Договора!$C$2:$C$38&lt;EDATE(TODAY(),-1))*Договора!$C$2:$C$38,ROW(Договора!D$1:D$37)),ROW(D12))),"")</f>
        <v/>
      </c>
      <c r="E16" s="13" t="str">
        <f t="array" aca="1" ref="E16" ca="1">IFERROR(INDEX(Договора!F$2:F$38,SMALL(IF((Договора!$C$2:$C$38&lt;EDATE(TODAY(),-1))*Договора!$C$2:$C$38,ROW(Договора!F$1:F$37)),ROW(E12))),"")</f>
        <v/>
      </c>
      <c r="F16" s="13" t="str">
        <f t="array" aca="1" ref="F16" ca="1">IFERROR(INDEX(Договора!G$2:G$38,SMALL(IF((Договора!$C$2:$C$38&lt;EDATE(TODAY(),-1))*Договора!$C$2:$C$38,ROW(Договора!G$1:G$37)),ROW(F12))),"")</f>
        <v/>
      </c>
    </row>
    <row r="17" spans="1:6" x14ac:dyDescent="0.25">
      <c r="A17" s="13" t="str">
        <f t="array" aca="1" ref="A17" ca="1">IFERROR(INDEX(Договора!A$2:A$38,SMALL(IF((Договора!$C$2:$C$38&lt;EDATE(TODAY(),-1))*Договора!$C$2:$C$38,ROW(Договора!A$1:A$37)),ROW(A13))),"")</f>
        <v/>
      </c>
      <c r="B17" s="35" t="str">
        <f t="array" aca="1" ref="B17" ca="1">IFERROR(INDEX(Договора!B$2:B$38,SMALL(IF((Договора!$C$2:$C$38&lt;EDATE(TODAY(),-1))*Договора!$C$2:$C$38,ROW(Договора!B$1:B$37)),ROW(B13))),"")</f>
        <v/>
      </c>
      <c r="C17" s="19" t="str">
        <f t="array" aca="1" ref="C17" ca="1">IFERROR(INDEX(Договора!C$2:C$38,SMALL(IF((Договора!$C$2:$C$38&lt;EDATE(TODAY(),-1))*Договора!$C$2:$C$38,ROW(Договора!C$1:C$37)),ROW(C13))),"")</f>
        <v/>
      </c>
      <c r="D17" s="33" t="str">
        <f t="array" aca="1" ref="D17" ca="1">IFERROR(INDEX(Договора!D$2:D$38,SMALL(IF((Договора!$C$2:$C$38&lt;EDATE(TODAY(),-1))*Договора!$C$2:$C$38,ROW(Договора!D$1:D$37)),ROW(D13))),"")</f>
        <v/>
      </c>
      <c r="E17" s="13" t="str">
        <f t="array" aca="1" ref="E17" ca="1">IFERROR(INDEX(Договора!F$2:F$38,SMALL(IF((Договора!$C$2:$C$38&lt;EDATE(TODAY(),-1))*Договора!$C$2:$C$38,ROW(Договора!F$1:F$37)),ROW(E13))),"")</f>
        <v/>
      </c>
      <c r="F17" s="13" t="str">
        <f t="array" aca="1" ref="F17" ca="1">IFERROR(INDEX(Договора!G$2:G$38,SMALL(IF((Договора!$C$2:$C$38&lt;EDATE(TODAY(),-1))*Договора!$C$2:$C$38,ROW(Договора!G$1:G$37)),ROW(F13))),"")</f>
        <v/>
      </c>
    </row>
    <row r="18" spans="1:6" x14ac:dyDescent="0.25">
      <c r="A18" s="13" t="str">
        <f t="array" aca="1" ref="A18" ca="1">IFERROR(INDEX(Договора!A$2:A$38,SMALL(IF((Договора!$C$2:$C$38&lt;EDATE(TODAY(),-1))*Договора!$C$2:$C$38,ROW(Договора!A$1:A$37)),ROW(A14))),"")</f>
        <v/>
      </c>
      <c r="B18" s="35" t="str">
        <f t="array" aca="1" ref="B18" ca="1">IFERROR(INDEX(Договора!B$2:B$38,SMALL(IF((Договора!$C$2:$C$38&lt;EDATE(TODAY(),-1))*Договора!$C$2:$C$38,ROW(Договора!B$1:B$37)),ROW(B14))),"")</f>
        <v/>
      </c>
      <c r="C18" s="19" t="str">
        <f t="array" aca="1" ref="C18" ca="1">IFERROR(INDEX(Договора!C$2:C$38,SMALL(IF((Договора!$C$2:$C$38&lt;EDATE(TODAY(),-1))*Договора!$C$2:$C$38,ROW(Договора!C$1:C$37)),ROW(C14))),"")</f>
        <v/>
      </c>
      <c r="D18" s="33" t="str">
        <f t="array" aca="1" ref="D18" ca="1">IFERROR(INDEX(Договора!D$2:D$38,SMALL(IF((Договора!$C$2:$C$38&lt;EDATE(TODAY(),-1))*Договора!$C$2:$C$38,ROW(Договора!D$1:D$37)),ROW(D14))),"")</f>
        <v/>
      </c>
      <c r="E18" s="13" t="str">
        <f t="array" aca="1" ref="E18" ca="1">IFERROR(INDEX(Договора!F$2:F$38,SMALL(IF((Договора!$C$2:$C$38&lt;EDATE(TODAY(),-1))*Договора!$C$2:$C$38,ROW(Договора!F$1:F$37)),ROW(E14))),"")</f>
        <v/>
      </c>
      <c r="F18" s="13" t="str">
        <f t="array" aca="1" ref="F18" ca="1">IFERROR(INDEX(Договора!G$2:G$38,SMALL(IF((Договора!$C$2:$C$38&lt;EDATE(TODAY(),-1))*Договора!$C$2:$C$38,ROW(Договора!G$1:G$37)),ROW(F14))),"")</f>
        <v/>
      </c>
    </row>
    <row r="19" spans="1:6" x14ac:dyDescent="0.25">
      <c r="A19" s="13" t="str">
        <f t="array" aca="1" ref="A19" ca="1">IFERROR(INDEX(Договора!A$2:A$38,SMALL(IF((Договора!$C$2:$C$38&lt;EDATE(TODAY(),-1))*Договора!$C$2:$C$38,ROW(Договора!A$1:A$37)),ROW(A15))),"")</f>
        <v/>
      </c>
      <c r="B19" s="35" t="str">
        <f t="array" aca="1" ref="B19" ca="1">IFERROR(INDEX(Договора!B$2:B$38,SMALL(IF((Договора!$C$2:$C$38&lt;EDATE(TODAY(),-1))*Договора!$C$2:$C$38,ROW(Договора!B$1:B$37)),ROW(B15))),"")</f>
        <v/>
      </c>
      <c r="C19" s="19" t="str">
        <f t="array" aca="1" ref="C19" ca="1">IFERROR(INDEX(Договора!C$2:C$38,SMALL(IF((Договора!$C$2:$C$38&lt;EDATE(TODAY(),-1))*Договора!$C$2:$C$38,ROW(Договора!C$1:C$37)),ROW(C15))),"")</f>
        <v/>
      </c>
      <c r="D19" s="33" t="str">
        <f t="array" aca="1" ref="D19" ca="1">IFERROR(INDEX(Договора!D$2:D$38,SMALL(IF((Договора!$C$2:$C$38&lt;EDATE(TODAY(),-1))*Договора!$C$2:$C$38,ROW(Договора!D$1:D$37)),ROW(D15))),"")</f>
        <v/>
      </c>
      <c r="E19" s="13" t="str">
        <f t="array" aca="1" ref="E19" ca="1">IFERROR(INDEX(Договора!F$2:F$38,SMALL(IF((Договора!$C$2:$C$38&lt;EDATE(TODAY(),-1))*Договора!$C$2:$C$38,ROW(Договора!F$1:F$37)),ROW(E15))),"")</f>
        <v/>
      </c>
      <c r="F19" s="13" t="str">
        <f t="array" aca="1" ref="F19" ca="1">IFERROR(INDEX(Договора!G$2:G$38,SMALL(IF((Договора!$C$2:$C$38&lt;EDATE(TODAY(),-1))*Договора!$C$2:$C$38,ROW(Договора!G$1:G$37)),ROW(F15))),"")</f>
        <v/>
      </c>
    </row>
    <row r="20" spans="1:6" x14ac:dyDescent="0.25">
      <c r="A20" s="13" t="str">
        <f t="array" aca="1" ref="A20" ca="1">IFERROR(INDEX(Договора!A$2:A$38,SMALL(IF((Договора!$C$2:$C$38&lt;EDATE(TODAY(),-1))*Договора!$C$2:$C$38,ROW(Договора!A$1:A$37)),ROW(A16))),"")</f>
        <v/>
      </c>
      <c r="B20" s="35" t="str">
        <f t="array" aca="1" ref="B20" ca="1">IFERROR(INDEX(Договора!B$2:B$38,SMALL(IF((Договора!$C$2:$C$38&lt;EDATE(TODAY(),-1))*Договора!$C$2:$C$38,ROW(Договора!B$1:B$37)),ROW(B16))),"")</f>
        <v/>
      </c>
      <c r="C20" s="19" t="str">
        <f t="array" aca="1" ref="C20" ca="1">IFERROR(INDEX(Договора!C$2:C$38,SMALL(IF((Договора!$C$2:$C$38&lt;EDATE(TODAY(),-1))*Договора!$C$2:$C$38,ROW(Договора!C$1:C$37)),ROW(C16))),"")</f>
        <v/>
      </c>
      <c r="D20" s="33" t="str">
        <f t="array" aca="1" ref="D20" ca="1">IFERROR(INDEX(Договора!D$2:D$38,SMALL(IF((Договора!$C$2:$C$38&lt;EDATE(TODAY(),-1))*Договора!$C$2:$C$38,ROW(Договора!D$1:D$37)),ROW(D16))),"")</f>
        <v/>
      </c>
      <c r="E20" s="13" t="str">
        <f t="array" aca="1" ref="E20" ca="1">IFERROR(INDEX(Договора!F$2:F$38,SMALL(IF((Договора!$C$2:$C$38&lt;EDATE(TODAY(),-1))*Договора!$C$2:$C$38,ROW(Договора!F$1:F$37)),ROW(E16))),"")</f>
        <v/>
      </c>
      <c r="F20" s="13" t="str">
        <f t="array" aca="1" ref="F20" ca="1">IFERROR(INDEX(Договора!G$2:G$38,SMALL(IF((Договора!$C$2:$C$38&lt;EDATE(TODAY(),-1))*Договора!$C$2:$C$38,ROW(Договора!G$1:G$37)),ROW(F16))),"")</f>
        <v/>
      </c>
    </row>
    <row r="21" spans="1:6" x14ac:dyDescent="0.25">
      <c r="A21" s="13" t="str">
        <f>IF(C21&gt;0,COUNTIF($C$5:C21,"&gt;0"),"")</f>
        <v/>
      </c>
      <c r="B21" s="35"/>
      <c r="C21" s="20"/>
      <c r="D21" s="34"/>
      <c r="E21" s="11"/>
      <c r="F21" s="11"/>
    </row>
    <row r="22" spans="1:6" x14ac:dyDescent="0.25">
      <c r="A22" s="13" t="str">
        <f>IF(C22&gt;0,COUNTIF($C$5:C22,"&gt;0"),"")</f>
        <v/>
      </c>
      <c r="B22" s="35"/>
      <c r="C22" s="20"/>
      <c r="D22" s="34"/>
      <c r="E22" s="11"/>
      <c r="F22" s="11"/>
    </row>
    <row r="23" spans="1:6" x14ac:dyDescent="0.25">
      <c r="A23" s="13" t="str">
        <f>IF(C23&gt;0,COUNTIF($C$5:C23,"&gt;0"),"")</f>
        <v/>
      </c>
      <c r="B23" s="35"/>
      <c r="C23" s="20"/>
      <c r="D23" s="34"/>
      <c r="E23" s="11"/>
      <c r="F23" s="11"/>
    </row>
    <row r="24" spans="1:6" x14ac:dyDescent="0.25">
      <c r="A24" s="13" t="str">
        <f>IF(C24&gt;0,COUNTIF($C$5:C24,"&gt;0"),"")</f>
        <v/>
      </c>
      <c r="B24" s="35"/>
      <c r="C24" s="20"/>
      <c r="D24" s="34"/>
      <c r="E24" s="11"/>
      <c r="F24" s="11"/>
    </row>
    <row r="25" spans="1:6" x14ac:dyDescent="0.25">
      <c r="A25" s="13" t="str">
        <f>IF(C25&gt;0,COUNTIF($C$5:C25,"&gt;0"),"")</f>
        <v/>
      </c>
      <c r="B25" s="35"/>
      <c r="C25" s="20"/>
      <c r="D25" s="34"/>
      <c r="E25" s="11"/>
      <c r="F25" s="11"/>
    </row>
    <row r="26" spans="1:6" x14ac:dyDescent="0.25">
      <c r="A26" s="13" t="str">
        <f>IF(C26&gt;0,COUNTIF($C$5:C26,"&gt;0"),"")</f>
        <v/>
      </c>
      <c r="B26" s="35"/>
      <c r="C26" s="20"/>
      <c r="D26" s="34"/>
      <c r="E26" s="11"/>
      <c r="F26" s="11"/>
    </row>
    <row r="27" spans="1:6" x14ac:dyDescent="0.25">
      <c r="A27" s="13" t="str">
        <f>IF(C27&gt;0,COUNTIF($C$5:C27,"&gt;0"),"")</f>
        <v/>
      </c>
      <c r="B27" s="35"/>
      <c r="C27" s="20"/>
      <c r="D27" s="34"/>
      <c r="E27" s="11"/>
      <c r="F27" s="11"/>
    </row>
    <row r="28" spans="1:6" x14ac:dyDescent="0.25">
      <c r="A28" s="13" t="str">
        <f>IF(C28&gt;0,COUNTIF($C$5:C28,"&gt;0"),"")</f>
        <v/>
      </c>
      <c r="B28" s="35"/>
      <c r="C28" s="20"/>
      <c r="D28" s="34"/>
      <c r="E28" s="11"/>
      <c r="F28" s="11"/>
    </row>
    <row r="29" spans="1:6" x14ac:dyDescent="0.25">
      <c r="A29" s="13" t="str">
        <f>IF(C29&gt;0,COUNTIF($C$5:C29,"&gt;0"),"")</f>
        <v/>
      </c>
      <c r="B29" s="35"/>
      <c r="C29" s="20"/>
      <c r="D29" s="34"/>
      <c r="E29" s="11"/>
      <c r="F29" s="11"/>
    </row>
    <row r="30" spans="1:6" x14ac:dyDescent="0.25">
      <c r="A30" s="13" t="str">
        <f>IF(C30&gt;0,COUNTIF($C$5:C30,"&gt;0"),"")</f>
        <v/>
      </c>
      <c r="B30" s="35"/>
      <c r="C30" s="20"/>
      <c r="D30" s="34"/>
      <c r="E30" s="11"/>
      <c r="F30" s="11"/>
    </row>
    <row r="31" spans="1:6" x14ac:dyDescent="0.25">
      <c r="A31" s="13" t="str">
        <f>IF(C31&gt;0,COUNTIF($C$5:C31,"&gt;0"),"")</f>
        <v/>
      </c>
      <c r="B31" s="35"/>
      <c r="C31" s="20"/>
      <c r="D31" s="34"/>
      <c r="E31" s="11"/>
      <c r="F31" s="11"/>
    </row>
    <row r="32" spans="1:6" x14ac:dyDescent="0.25">
      <c r="A32" s="13" t="str">
        <f>IF(C32&gt;0,COUNTIF($C$5:C32,"&gt;0"),"")</f>
        <v/>
      </c>
      <c r="B32" s="35"/>
      <c r="C32" s="20"/>
      <c r="D32" s="34"/>
      <c r="E32" s="11"/>
      <c r="F32" s="11"/>
    </row>
    <row r="33" spans="1:6" x14ac:dyDescent="0.25">
      <c r="A33" s="13" t="str">
        <f>IF(C33&gt;0,COUNTIF($C$5:C33,"&gt;0"),"")</f>
        <v/>
      </c>
      <c r="B33" s="35"/>
      <c r="C33" s="20"/>
      <c r="D33" s="34"/>
      <c r="E33" s="11"/>
      <c r="F33" s="11"/>
    </row>
    <row r="34" spans="1:6" x14ac:dyDescent="0.25">
      <c r="A34" s="13" t="str">
        <f>IF(C34&gt;0,COUNTIF($C$5:C34,"&gt;0"),"")</f>
        <v/>
      </c>
      <c r="B34" s="35"/>
      <c r="C34" s="20"/>
      <c r="D34" s="34"/>
      <c r="E34" s="11"/>
      <c r="F34" s="11"/>
    </row>
    <row r="35" spans="1:6" x14ac:dyDescent="0.25">
      <c r="A35" s="13" t="str">
        <f>IF(C35&gt;0,COUNTIF($C$5:C35,"&gt;0"),"")</f>
        <v/>
      </c>
      <c r="B35" s="35"/>
      <c r="C35" s="20"/>
      <c r="D35" s="34"/>
      <c r="E35" s="11"/>
      <c r="F35" s="11"/>
    </row>
    <row r="36" spans="1:6" x14ac:dyDescent="0.25">
      <c r="A36" s="13" t="str">
        <f>IF(C36&gt;0,COUNTIF($C$5:C36,"&gt;0"),"")</f>
        <v/>
      </c>
      <c r="B36" s="35"/>
      <c r="C36" s="20"/>
      <c r="D36" s="34"/>
      <c r="E36" s="11"/>
      <c r="F36" s="11"/>
    </row>
    <row r="37" spans="1:6" x14ac:dyDescent="0.25">
      <c r="A37" s="13" t="str">
        <f>IF(C37&gt;0,COUNTIF($C$5:C37,"&gt;0"),"")</f>
        <v/>
      </c>
      <c r="B37" s="35"/>
      <c r="C37" s="20"/>
      <c r="D37" s="34"/>
      <c r="E37" s="11"/>
      <c r="F37" s="11"/>
    </row>
    <row r="38" spans="1:6" x14ac:dyDescent="0.25">
      <c r="A38" s="13" t="str">
        <f>IF(C38&gt;0,COUNTIF($C$5:C38,"&gt;0"),"")</f>
        <v/>
      </c>
      <c r="B38" s="35"/>
      <c r="C38" s="20"/>
      <c r="D38" s="34"/>
      <c r="E38" s="11"/>
      <c r="F38" s="11"/>
    </row>
    <row r="39" spans="1:6" x14ac:dyDescent="0.25">
      <c r="A39" s="13" t="str">
        <f>IF(C39&gt;0,COUNTIF($C$5:C39,"&gt;0"),"")</f>
        <v/>
      </c>
      <c r="B39" s="35"/>
      <c r="C39" s="20"/>
      <c r="D39" s="34"/>
      <c r="E39" s="11"/>
      <c r="F39" s="11"/>
    </row>
    <row r="40" spans="1:6" x14ac:dyDescent="0.25">
      <c r="A40" s="13" t="str">
        <f>IF(C40&gt;0,COUNTIF($C$5:C40,"&gt;0"),"")</f>
        <v/>
      </c>
      <c r="B40" s="35"/>
      <c r="C40" s="20"/>
      <c r="D40" s="34"/>
      <c r="E40" s="11"/>
      <c r="F40" s="11"/>
    </row>
    <row r="41" spans="1:6" x14ac:dyDescent="0.25">
      <c r="A41" s="13" t="str">
        <f>IF(C41&gt;0,COUNTIF($C$5:C41,"&gt;0"),"")</f>
        <v/>
      </c>
      <c r="B41" s="35"/>
      <c r="C41" s="20"/>
      <c r="D41" s="34"/>
      <c r="E41" s="11"/>
      <c r="F41" s="11"/>
    </row>
    <row r="42" spans="1:6" x14ac:dyDescent="0.25">
      <c r="A42" s="13" t="str">
        <f>IF(C42&gt;0,COUNTIF($C$5:C42,"&gt;0"),"")</f>
        <v/>
      </c>
      <c r="B42" s="35"/>
      <c r="C42" s="20"/>
      <c r="D42" s="34"/>
      <c r="E42" s="11"/>
      <c r="F42" s="11"/>
    </row>
    <row r="43" spans="1:6" x14ac:dyDescent="0.25">
      <c r="A43" s="13" t="str">
        <f>IF(C43&gt;0,COUNTIF($C$5:C43,"&gt;0"),"")</f>
        <v/>
      </c>
      <c r="B43" s="35"/>
      <c r="C43" s="20"/>
      <c r="D43" s="34"/>
      <c r="E43" s="11"/>
      <c r="F43" s="11"/>
    </row>
    <row r="44" spans="1:6" x14ac:dyDescent="0.25">
      <c r="A44" s="13" t="str">
        <f>IF(C44&gt;0,COUNTIF($C$5:C44,"&gt;0"),"")</f>
        <v/>
      </c>
      <c r="B44" s="35"/>
      <c r="C44" s="20"/>
      <c r="D44" s="34"/>
      <c r="E44" s="11"/>
      <c r="F44" s="11"/>
    </row>
    <row r="45" spans="1:6" x14ac:dyDescent="0.25">
      <c r="A45" s="13" t="str">
        <f>IF(C45&gt;0,COUNTIF($C$5:C45,"&gt;0"),"")</f>
        <v/>
      </c>
      <c r="B45" s="35"/>
      <c r="C45" s="20"/>
      <c r="D45" s="34"/>
      <c r="E45" s="11"/>
      <c r="F45" s="11"/>
    </row>
    <row r="46" spans="1:6" x14ac:dyDescent="0.25">
      <c r="A46" s="13" t="str">
        <f>IF(C46&gt;0,COUNTIF($C$5:C46,"&gt;0"),"")</f>
        <v/>
      </c>
      <c r="B46" s="35"/>
      <c r="C46" s="20"/>
      <c r="D46" s="34"/>
      <c r="E46" s="11"/>
      <c r="F46" s="11"/>
    </row>
    <row r="47" spans="1:6" x14ac:dyDescent="0.25">
      <c r="A47" s="13" t="str">
        <f>IF(C47&gt;0,COUNTIF($C$5:C47,"&gt;0"),"")</f>
        <v/>
      </c>
      <c r="B47" s="35"/>
      <c r="C47" s="20"/>
      <c r="D47" s="34"/>
      <c r="E47" s="11"/>
      <c r="F47" s="11"/>
    </row>
    <row r="48" spans="1:6" x14ac:dyDescent="0.25">
      <c r="A48" s="13" t="str">
        <f>IF(C48&gt;0,COUNTIF($C$5:C48,"&gt;0"),"")</f>
        <v/>
      </c>
      <c r="B48" s="35"/>
      <c r="C48" s="20"/>
      <c r="D48" s="34"/>
      <c r="E48" s="11"/>
      <c r="F48" s="11"/>
    </row>
    <row r="49" spans="1:6" x14ac:dyDescent="0.25">
      <c r="A49" s="13" t="str">
        <f>IF(C49&gt;0,COUNTIF($C$5:C49,"&gt;0"),"")</f>
        <v/>
      </c>
      <c r="B49" s="35"/>
      <c r="C49" s="20"/>
      <c r="D49" s="34"/>
      <c r="E49" s="11"/>
      <c r="F49" s="11"/>
    </row>
    <row r="50" spans="1:6" x14ac:dyDescent="0.25">
      <c r="A50" s="13" t="str">
        <f>IF(C50&gt;0,COUNTIF($C$5:C50,"&gt;0"),"")</f>
        <v/>
      </c>
      <c r="B50" s="35"/>
      <c r="C50" s="20"/>
      <c r="D50" s="34"/>
      <c r="E50" s="11"/>
      <c r="F50" s="11"/>
    </row>
    <row r="51" spans="1:6" x14ac:dyDescent="0.25">
      <c r="A51" s="13" t="str">
        <f>IF(C51&gt;0,COUNTIF($C$5:C51,"&gt;0"),"")</f>
        <v/>
      </c>
      <c r="B51" s="35"/>
      <c r="C51" s="20"/>
      <c r="D51" s="34"/>
      <c r="E51" s="11"/>
      <c r="F51" s="11"/>
    </row>
    <row r="52" spans="1:6" x14ac:dyDescent="0.25">
      <c r="A52" s="13" t="str">
        <f>IF(C52&gt;0,COUNTIF($C$5:C52,"&gt;0"),"")</f>
        <v/>
      </c>
      <c r="B52" s="35"/>
      <c r="C52" s="20"/>
      <c r="D52" s="34"/>
      <c r="E52" s="11"/>
      <c r="F52" s="11"/>
    </row>
    <row r="53" spans="1:6" x14ac:dyDescent="0.25">
      <c r="A53" s="13" t="str">
        <f>IF(C53&gt;0,COUNTIF($C$5:C53,"&gt;0"),"")</f>
        <v/>
      </c>
      <c r="B53" s="35"/>
      <c r="C53" s="20"/>
      <c r="D53" s="34"/>
      <c r="E53" s="11"/>
      <c r="F53" s="11"/>
    </row>
    <row r="54" spans="1:6" x14ac:dyDescent="0.25">
      <c r="A54" s="13" t="str">
        <f>IF(C54&gt;0,COUNTIF($C$5:C54,"&gt;0"),"")</f>
        <v/>
      </c>
      <c r="B54" s="35"/>
      <c r="C54" s="20"/>
      <c r="D54" s="34"/>
      <c r="E54" s="11"/>
      <c r="F54" s="11"/>
    </row>
    <row r="55" spans="1:6" x14ac:dyDescent="0.25">
      <c r="A55" s="13" t="str">
        <f>IF(C55&gt;0,COUNTIF($C$5:C55,"&gt;0"),"")</f>
        <v/>
      </c>
      <c r="B55" s="35"/>
      <c r="C55" s="20"/>
      <c r="D55" s="34"/>
      <c r="E55" s="11"/>
      <c r="F55" s="11"/>
    </row>
    <row r="56" spans="1:6" x14ac:dyDescent="0.25">
      <c r="A56" s="13" t="str">
        <f>IF(C56&gt;0,COUNTIF($C$5:C56,"&gt;0"),"")</f>
        <v/>
      </c>
      <c r="B56" s="35"/>
      <c r="C56" s="20"/>
      <c r="D56" s="34"/>
      <c r="E56" s="11"/>
      <c r="F56" s="11"/>
    </row>
    <row r="57" spans="1:6" x14ac:dyDescent="0.25">
      <c r="A57" s="13" t="str">
        <f>IF(C57&gt;0,COUNTIF($C$5:C57,"&gt;0"),"")</f>
        <v/>
      </c>
      <c r="B57" s="35"/>
      <c r="C57" s="20"/>
      <c r="D57" s="34"/>
      <c r="E57" s="11"/>
      <c r="F57" s="11"/>
    </row>
    <row r="58" spans="1:6" x14ac:dyDescent="0.25">
      <c r="A58" s="13" t="str">
        <f>IF(C58&gt;0,COUNTIF($C$5:C58,"&gt;0"),"")</f>
        <v/>
      </c>
      <c r="B58" s="35"/>
      <c r="C58" s="20"/>
      <c r="D58" s="34"/>
      <c r="E58" s="11"/>
      <c r="F58" s="11"/>
    </row>
    <row r="59" spans="1:6" x14ac:dyDescent="0.25">
      <c r="A59" s="13" t="str">
        <f>IF(C59&gt;0,COUNTIF($C$5:C59,"&gt;0"),"")</f>
        <v/>
      </c>
      <c r="B59" s="35"/>
      <c r="C59" s="20"/>
      <c r="D59" s="34"/>
      <c r="E59" s="11"/>
      <c r="F59" s="11"/>
    </row>
    <row r="60" spans="1:6" x14ac:dyDescent="0.25">
      <c r="A60" s="13" t="str">
        <f>IF(C60&gt;0,COUNTIF($C$5:C60,"&gt;0"),"")</f>
        <v/>
      </c>
      <c r="B60" s="35"/>
      <c r="C60" s="20"/>
      <c r="D60" s="34"/>
      <c r="E60" s="11"/>
      <c r="F60" s="11"/>
    </row>
    <row r="61" spans="1:6" x14ac:dyDescent="0.25">
      <c r="A61" s="13" t="str">
        <f>IF(C61&gt;0,COUNTIF($C$5:C61,"&gt;0"),"")</f>
        <v/>
      </c>
      <c r="B61" s="35"/>
      <c r="C61" s="20"/>
      <c r="D61" s="34"/>
      <c r="E61" s="11"/>
      <c r="F61" s="11"/>
    </row>
    <row r="62" spans="1:6" x14ac:dyDescent="0.25">
      <c r="A62" s="13" t="str">
        <f>IF(C62&gt;0,COUNTIF($C$5:C62,"&gt;0"),"")</f>
        <v/>
      </c>
      <c r="B62" s="35"/>
      <c r="C62" s="20"/>
      <c r="D62" s="34"/>
      <c r="E62" s="11"/>
      <c r="F62" s="11"/>
    </row>
  </sheetData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52"/>
  <sheetViews>
    <sheetView workbookViewId="0">
      <selection activeCell="B5" sqref="B5"/>
    </sheetView>
  </sheetViews>
  <sheetFormatPr defaultRowHeight="15" x14ac:dyDescent="0.25"/>
  <cols>
    <col min="1" max="1" width="6.140625" customWidth="1"/>
    <col min="2" max="2" width="31.28515625" customWidth="1"/>
    <col min="3" max="3" width="17.140625" customWidth="1"/>
    <col min="4" max="4" width="24.42578125" customWidth="1"/>
    <col min="5" max="5" width="18.7109375" customWidth="1"/>
    <col min="6" max="6" width="22.140625" customWidth="1"/>
  </cols>
  <sheetData>
    <row r="1" spans="1:12" x14ac:dyDescent="0.25">
      <c r="B1" s="31" t="s">
        <v>28</v>
      </c>
      <c r="C1" s="32">
        <f ca="1">TODAY()</f>
        <v>42412</v>
      </c>
    </row>
    <row r="3" spans="1:12" ht="33" x14ac:dyDescent="0.45">
      <c r="A3" s="42" t="s">
        <v>8</v>
      </c>
      <c r="B3" s="42"/>
      <c r="C3" s="42"/>
      <c r="D3" s="42"/>
      <c r="E3" s="42"/>
      <c r="F3" s="42"/>
    </row>
    <row r="4" spans="1:12" ht="28.5" x14ac:dyDescent="0.25">
      <c r="A4" s="12" t="s">
        <v>9</v>
      </c>
      <c r="B4" s="12" t="s">
        <v>1</v>
      </c>
      <c r="C4" s="12" t="s">
        <v>13</v>
      </c>
      <c r="D4" s="12" t="s">
        <v>3</v>
      </c>
      <c r="E4" s="12" t="s">
        <v>12</v>
      </c>
      <c r="F4" s="12" t="s">
        <v>11</v>
      </c>
      <c r="G4" s="21"/>
      <c r="H4" s="22"/>
      <c r="I4" s="22"/>
      <c r="J4" s="22"/>
      <c r="K4" s="22"/>
      <c r="L4" s="22"/>
    </row>
    <row r="5" spans="1:12" ht="24" customHeight="1" x14ac:dyDescent="0.25">
      <c r="A5" s="26">
        <f t="array" aca="1" ref="A5" ca="1">IFERROR(INDEX(Договора!A$2:A$38,SMALL(IF((Договора!$C$2:$C$38&lt;C1)*Договора!$C$2:$C$38,ROW(Договора!A$1:A$37)),ROW(A1))),"")</f>
        <v>6</v>
      </c>
      <c r="B5" s="39">
        <f t="array" aca="1" ref="B5" ca="1">IFERROR(INDEX(Договора!B$2:B$38,SMALL(IF((Договора!$C$2:$C$38&lt;C1)*Договора!$C$2:$C$38,ROW(Договора!B$1:B$37)),ROW(B1))),"")</f>
        <v>0</v>
      </c>
      <c r="C5" s="8">
        <f t="array" aca="1" ref="C5" ca="1">IFERROR(INDEX(Договора!C$2:C$38,SMALL(IF((Договора!$C$2:$C$38&lt;C1)*Договора!$C$2:$C$38,ROW(Договора!C$1:C$37)),ROW(C1))),"")</f>
        <v>42369</v>
      </c>
      <c r="D5" s="29">
        <f t="array" aca="1" ref="D5" ca="1">IFERROR(INDEX(Договора!D$2:D$38,SMALL(IF((Договора!$C$2:$C$38&lt;C1)*Договора!$C$2:$C$38,ROW(Договора!D$1:D$37)),ROW(D1))),"")</f>
        <v>3320.43</v>
      </c>
      <c r="E5" s="26">
        <f t="array" aca="1" ref="E5" ca="1">IFERROR(INDEX(Договора!E$2:E$38,SMALL(IF((Договора!$C$2:$C$38&lt;C1)*Договора!$C$2:$C$38,ROW(Договора!E$1:E$37)),ROW(E1))),"")</f>
        <v>0</v>
      </c>
      <c r="F5" s="26">
        <f t="array" aca="1" ref="F5" ca="1">IFERROR(INDEX(Договора!F$2:F$38,SMALL(IF((Договора!$C$2:$C$38&lt;C1)*Договора!$C$2:$C$38,ROW(Договора!F$1:F$37)),ROW(F1))),"")</f>
        <v>0</v>
      </c>
    </row>
    <row r="6" spans="1:12" x14ac:dyDescent="0.25">
      <c r="A6" s="27">
        <f t="array" aca="1" ref="A6" ca="1">IFERROR(INDEX(Договора!A$2:A$38,SMALL(IF((Договора!$C$2:$C$38&lt;TODAY())*Договора!$C$2:$C$38,ROW(Договора!A$1:A$37)),ROW(A2))),"")</f>
        <v>11</v>
      </c>
      <c r="B6" s="40" t="str">
        <f t="array" aca="1" ref="B6" ca="1">IFERROR(INDEX(Договора!B$2:B$38,SMALL(IF((Договора!$C$2:$C$38&lt;TODAY())*Договора!$C$2:$C$38,ROW(Договора!B$1:B$37)),ROW(B2))),"")</f>
        <v>впвап</v>
      </c>
      <c r="C6" s="28">
        <f t="array" aca="1" ref="C6" ca="1">IFERROR(INDEX(Договора!C$2:C$38,SMALL(IF((Договора!$C$2:$C$38&lt;TODAY())*Договора!$C$2:$C$38,ROW(Договора!C$1:C$37)),ROW(C2))),"")</f>
        <v>42369</v>
      </c>
      <c r="D6" s="30">
        <f t="array" aca="1" ref="D6" ca="1">IFERROR(INDEX(Договора!D$2:D$38,SMALL(IF((Договора!$C$2:$C$38&lt;TODAY())*Договора!$C$2:$C$38,ROW(Договора!D$1:D$37)),ROW(D2))),"")</f>
        <v>46709.83</v>
      </c>
      <c r="E6" s="27" t="str">
        <f t="array" aca="1" ref="E6" ca="1">IFERROR(INDEX(Договора!F$2:F$38,SMALL(IF((Договора!$C$2:$C$38&lt;TODAY())*Договора!$C$2:$C$38,ROW(Договора!F$1:F$37)),ROW(E2))),"")</f>
        <v>пвапва</v>
      </c>
      <c r="F6" s="27">
        <f t="array" aca="1" ref="F6" ca="1">IFERROR(INDEX(Договора!G$2:G$38,SMALL(IF((Договора!$C$2:$C$38&lt;TODAY())*Договора!$C$2:$C$38,ROW(Договора!G$1:G$37)),ROW(F2))),"")</f>
        <v>24342424</v>
      </c>
    </row>
    <row r="7" spans="1:12" x14ac:dyDescent="0.25">
      <c r="A7" s="27">
        <f t="array" aca="1" ref="A7" ca="1">IFERROR(INDEX(Договора!A$2:A$38,SMALL(IF((Договора!$C$2:$C$38&lt;TODAY())*Договора!$C$2:$C$38,ROW(Договора!A$1:A$37)),ROW(A3))),"")</f>
        <v>12</v>
      </c>
      <c r="B7" s="27" t="str">
        <f t="array" aca="1" ref="B7" ca="1">IFERROR(INDEX(Договора!B$2:B$38,SMALL(IF((Договора!$C$2:$C$38&lt;TODAY())*Договора!$C$2:$C$38,ROW(Договора!B$1:B$37)),ROW(B3))),"")</f>
        <v>впвап</v>
      </c>
      <c r="C7" s="28">
        <f t="array" aca="1" ref="C7" ca="1">IFERROR(INDEX(Договора!C$2:C$38,SMALL(IF((Договора!$C$2:$C$38&lt;TODAY())*Договора!$C$2:$C$38,ROW(Договора!C$1:C$37)),ROW(C3))),"")</f>
        <v>42369</v>
      </c>
      <c r="D7" s="30">
        <f t="array" aca="1" ref="D7" ca="1">IFERROR(INDEX(Договора!D$2:D$38,SMALL(IF((Договора!$C$2:$C$38&lt;TODAY())*Договора!$C$2:$C$38,ROW(Договора!D$1:D$37)),ROW(D3))),"")</f>
        <v>48572.73</v>
      </c>
      <c r="E7" s="27" t="str">
        <f t="array" aca="1" ref="E7" ca="1">IFERROR(INDEX(Договора!F$2:F$38,SMALL(IF((Договора!$C$2:$C$38&lt;TODAY())*Договора!$C$2:$C$38,ROW(Договора!F$1:F$37)),ROW(E3))),"")</f>
        <v>пвапва</v>
      </c>
      <c r="F7" s="27">
        <f t="array" aca="1" ref="F7" ca="1">IFERROR(INDEX(Договора!G$2:G$38,SMALL(IF((Договора!$C$2:$C$38&lt;TODAY())*Договора!$C$2:$C$38,ROW(Договора!G$1:G$37)),ROW(F3))),"")</f>
        <v>24342424</v>
      </c>
    </row>
    <row r="8" spans="1:12" x14ac:dyDescent="0.25">
      <c r="A8" s="27">
        <f t="array" aca="1" ref="A8" ca="1">IFERROR(INDEX(Договора!A$2:A$38,SMALL(IF((Договора!$C$2:$C$38&lt;TODAY())*Договора!$C$2:$C$38,ROW(Договора!A$1:A$37)),ROW(A4))),"")</f>
        <v>29</v>
      </c>
      <c r="B8" s="27">
        <f t="array" aca="1" ref="B8" ca="1">IFERROR(INDEX(Договора!B$2:B$38,SMALL(IF((Договора!$C$2:$C$38&lt;TODAY())*Договора!$C$2:$C$38,ROW(Договора!B$1:B$37)),ROW(B4))),"")</f>
        <v>0</v>
      </c>
      <c r="C8" s="28">
        <f t="array" aca="1" ref="C8" ca="1">IFERROR(INDEX(Договора!C$2:C$38,SMALL(IF((Договора!$C$2:$C$38&lt;TODAY())*Договора!$C$2:$C$38,ROW(Договора!C$1:C$37)),ROW(C4))),"")</f>
        <v>42382</v>
      </c>
      <c r="D8" s="30">
        <f t="array" aca="1" ref="D8" ca="1">IFERROR(INDEX(Договора!D$2:D$38,SMALL(IF((Договора!$C$2:$C$38&lt;TODAY())*Договора!$C$2:$C$38,ROW(Договора!D$1:D$37)),ROW(D4))),"")</f>
        <v>99865.5</v>
      </c>
      <c r="E8" s="27">
        <f t="array" aca="1" ref="E8" ca="1">IFERROR(INDEX(Договора!F$2:F$38,SMALL(IF((Договора!$C$2:$C$38&lt;TODAY())*Договора!$C$2:$C$38,ROW(Договора!F$1:F$37)),ROW(E4))),"")</f>
        <v>0</v>
      </c>
      <c r="F8" s="27">
        <f t="array" aca="1" ref="F8" ca="1">IFERROR(INDEX(Договора!G$2:G$38,SMALL(IF((Договора!$C$2:$C$38&lt;TODAY())*Договора!$C$2:$C$38,ROW(Договора!G$1:G$37)),ROW(F4))),"")</f>
        <v>0</v>
      </c>
    </row>
    <row r="9" spans="1:12" x14ac:dyDescent="0.25">
      <c r="A9" s="27" t="str">
        <f t="array" aca="1" ref="A9" ca="1">IFERROR(INDEX(Договора!A$2:A$38,SMALL(IF((Договора!$C$2:$C$38&lt;TODAY())*Договора!$C$2:$C$38,ROW(Договора!A$1:A$37)),ROW(A5))),"")</f>
        <v/>
      </c>
      <c r="B9" s="27" t="str">
        <f t="array" aca="1" ref="B9" ca="1">IFERROR(INDEX(Договора!B$2:B$38,SMALL(IF((Договора!$C$2:$C$38&lt;TODAY())*Договора!$C$2:$C$38,ROW(Договора!B$1:B$37)),ROW(B5))),"")</f>
        <v/>
      </c>
      <c r="C9" s="28" t="str">
        <f t="array" aca="1" ref="C9" ca="1">IFERROR(INDEX(Договора!C$2:C$38,SMALL(IF((Договора!$C$2:$C$38&lt;TODAY())*Договора!$C$2:$C$38,ROW(Договора!C$1:C$37)),ROW(C5))),"")</f>
        <v/>
      </c>
      <c r="D9" s="30" t="str">
        <f t="array" aca="1" ref="D9" ca="1">IFERROR(INDEX(Договора!D$2:D$38,SMALL(IF((Договора!$C$2:$C$38&lt;TODAY())*Договора!$C$2:$C$38,ROW(Договора!D$1:D$37)),ROW(D5))),"")</f>
        <v/>
      </c>
      <c r="E9" s="27" t="str">
        <f t="array" aca="1" ref="E9" ca="1">IFERROR(INDEX(Договора!F$2:F$38,SMALL(IF((Договора!$C$2:$C$38&lt;TODAY())*Договора!$C$2:$C$38,ROW(Договора!F$1:F$37)),ROW(E5))),"")</f>
        <v/>
      </c>
      <c r="F9" s="27" t="str">
        <f t="array" aca="1" ref="F9" ca="1">IFERROR(INDEX(Договора!G$2:G$38,SMALL(IF((Договора!$C$2:$C$38&lt;TODAY())*Договора!$C$2:$C$38,ROW(Договора!G$1:G$37)),ROW(F5))),"")</f>
        <v/>
      </c>
    </row>
    <row r="10" spans="1:12" x14ac:dyDescent="0.25">
      <c r="A10" s="27" t="str">
        <f t="array" aca="1" ref="A10" ca="1">IFERROR(INDEX(Договора!A$2:A$38,SMALL(IF((Договора!$C$2:$C$38&lt;TODAY())*Договора!$C$2:$C$38,ROW(Договора!A$1:A$37)),ROW(A6))),"")</f>
        <v/>
      </c>
      <c r="B10" s="27" t="str">
        <f t="array" aca="1" ref="B10" ca="1">IFERROR(INDEX(Договора!B$2:B$38,SMALL(IF((Договора!$C$2:$C$38&lt;TODAY())*Договора!$C$2:$C$38,ROW(Договора!B$1:B$37)),ROW(B6))),"")</f>
        <v/>
      </c>
      <c r="C10" s="28" t="str">
        <f t="array" aca="1" ref="C10" ca="1">IFERROR(INDEX(Договора!C$2:C$38,SMALL(IF((Договора!$C$2:$C$38&lt;TODAY())*Договора!$C$2:$C$38,ROW(Договора!C$1:C$37)),ROW(C6))),"")</f>
        <v/>
      </c>
      <c r="D10" s="30" t="str">
        <f t="array" aca="1" ref="D10" ca="1">IFERROR(INDEX(Договора!D$2:D$38,SMALL(IF((Договора!$C$2:$C$38&lt;TODAY())*Договора!$C$2:$C$38,ROW(Договора!D$1:D$37)),ROW(D6))),"")</f>
        <v/>
      </c>
      <c r="E10" s="27" t="str">
        <f t="array" aca="1" ref="E10" ca="1">IFERROR(INDEX(Договора!F$2:F$38,SMALL(IF((Договора!$C$2:$C$38&lt;TODAY())*Договора!$C$2:$C$38,ROW(Договора!F$1:F$37)),ROW(E6))),"")</f>
        <v/>
      </c>
      <c r="F10" s="27" t="str">
        <f t="array" aca="1" ref="F10" ca="1">IFERROR(INDEX(Договора!G$2:G$38,SMALL(IF((Договора!$C$2:$C$38&lt;TODAY())*Договора!$C$2:$C$38,ROW(Договора!G$1:G$37)),ROW(F6))),"")</f>
        <v/>
      </c>
    </row>
    <row r="11" spans="1:12" x14ac:dyDescent="0.25">
      <c r="A11" s="27" t="str">
        <f t="array" aca="1" ref="A11" ca="1">IFERROR(INDEX(Договора!A$2:A$38,SMALL(IF((Договора!$C$2:$C$38&lt;TODAY())*Договора!$C$2:$C$38,ROW(Договора!A$1:A$37)),ROW(A7))),"")</f>
        <v/>
      </c>
      <c r="B11" s="27" t="str">
        <f t="array" aca="1" ref="B11" ca="1">IFERROR(INDEX(Договора!B$2:B$38,SMALL(IF((Договора!$C$2:$C$38&lt;TODAY())*Договора!$C$2:$C$38,ROW(Договора!B$1:B$37)),ROW(B7))),"")</f>
        <v/>
      </c>
      <c r="C11" s="28" t="str">
        <f t="array" aca="1" ref="C11" ca="1">IFERROR(INDEX(Договора!C$2:C$38,SMALL(IF((Договора!$C$2:$C$38&lt;TODAY())*Договора!$C$2:$C$38,ROW(Договора!C$1:C$37)),ROW(C7))),"")</f>
        <v/>
      </c>
      <c r="D11" s="30" t="str">
        <f t="array" aca="1" ref="D11" ca="1">IFERROR(INDEX(Договора!D$2:D$38,SMALL(IF((Договора!$C$2:$C$38&lt;TODAY())*Договора!$C$2:$C$38,ROW(Договора!D$1:D$37)),ROW(D7))),"")</f>
        <v/>
      </c>
      <c r="E11" s="27" t="str">
        <f t="array" aca="1" ref="E11" ca="1">IFERROR(INDEX(Договора!F$2:F$38,SMALL(IF((Договора!$C$2:$C$38&lt;TODAY())*Договора!$C$2:$C$38,ROW(Договора!F$1:F$37)),ROW(E7))),"")</f>
        <v/>
      </c>
      <c r="F11" s="27" t="str">
        <f t="array" aca="1" ref="F11" ca="1">IFERROR(INDEX(Договора!G$2:G$38,SMALL(IF((Договора!$C$2:$C$38&lt;TODAY())*Договора!$C$2:$C$38,ROW(Договора!G$1:G$37)),ROW(F7))),"")</f>
        <v/>
      </c>
    </row>
    <row r="12" spans="1:12" x14ac:dyDescent="0.25">
      <c r="A12" s="27" t="str">
        <f t="array" aca="1" ref="A12" ca="1">IFERROR(INDEX(Договора!A$2:A$38,SMALL(IF((Договора!$C$2:$C$38&lt;TODAY())*Договора!$C$2:$C$38,ROW(Договора!A$1:A$37)),ROW(A8))),"")</f>
        <v/>
      </c>
      <c r="B12" s="27" t="str">
        <f t="array" aca="1" ref="B12" ca="1">IFERROR(INDEX(Договора!B$2:B$38,SMALL(IF((Договора!$C$2:$C$38&lt;TODAY())*Договора!$C$2:$C$38,ROW(Договора!B$1:B$37)),ROW(B8))),"")</f>
        <v/>
      </c>
      <c r="C12" s="28" t="str">
        <f t="array" aca="1" ref="C12" ca="1">IFERROR(INDEX(Договора!C$2:C$38,SMALL(IF((Договора!$C$2:$C$38&lt;TODAY())*Договора!$C$2:$C$38,ROW(Договора!C$1:C$37)),ROW(C8))),"")</f>
        <v/>
      </c>
      <c r="D12" s="30" t="str">
        <f t="array" aca="1" ref="D12" ca="1">IFERROR(INDEX(Договора!D$2:D$38,SMALL(IF((Договора!$C$2:$C$38&lt;TODAY())*Договора!$C$2:$C$38,ROW(Договора!D$1:D$37)),ROW(D8))),"")</f>
        <v/>
      </c>
      <c r="E12" s="27" t="str">
        <f t="array" aca="1" ref="E12" ca="1">IFERROR(INDEX(Договора!F$2:F$38,SMALL(IF((Договора!$C$2:$C$38&lt;TODAY())*Договора!$C$2:$C$38,ROW(Договора!F$1:F$37)),ROW(E8))),"")</f>
        <v/>
      </c>
      <c r="F12" s="27" t="str">
        <f t="array" aca="1" ref="F12" ca="1">IFERROR(INDEX(Договора!G$2:G$38,SMALL(IF((Договора!$C$2:$C$38&lt;TODAY())*Договора!$C$2:$C$38,ROW(Договора!G$1:G$37)),ROW(F8))),"")</f>
        <v/>
      </c>
    </row>
    <row r="13" spans="1:12" x14ac:dyDescent="0.25">
      <c r="A13" s="27" t="str">
        <f t="array" aca="1" ref="A13" ca="1">IFERROR(INDEX(Договора!A$2:A$38,SMALL(IF((Договора!$C$2:$C$38&lt;TODAY())*Договора!$C$2:$C$38,ROW(Договора!A$1:A$37)),ROW(A9))),"")</f>
        <v/>
      </c>
      <c r="B13" s="27" t="str">
        <f t="array" aca="1" ref="B13" ca="1">IFERROR(INDEX(Договора!B$2:B$38,SMALL(IF((Договора!$C$2:$C$38&lt;TODAY())*Договора!$C$2:$C$38,ROW(Договора!B$1:B$37)),ROW(B9))),"")</f>
        <v/>
      </c>
      <c r="C13" s="28" t="str">
        <f t="array" aca="1" ref="C13" ca="1">IFERROR(INDEX(Договора!C$2:C$38,SMALL(IF((Договора!$C$2:$C$38&lt;TODAY())*Договора!$C$2:$C$38,ROW(Договора!C$1:C$37)),ROW(C9))),"")</f>
        <v/>
      </c>
      <c r="D13" s="30" t="str">
        <f t="array" aca="1" ref="D13" ca="1">IFERROR(INDEX(Договора!D$2:D$38,SMALL(IF((Договора!$C$2:$C$38&lt;TODAY())*Договора!$C$2:$C$38,ROW(Договора!D$1:D$37)),ROW(D9))),"")</f>
        <v/>
      </c>
      <c r="E13" s="27" t="str">
        <f t="array" aca="1" ref="E13" ca="1">IFERROR(INDEX(Договора!F$2:F$38,SMALL(IF((Договора!$C$2:$C$38&lt;TODAY())*Договора!$C$2:$C$38,ROW(Договора!F$1:F$37)),ROW(E9))),"")</f>
        <v/>
      </c>
      <c r="F13" s="27" t="str">
        <f t="array" aca="1" ref="F13" ca="1">IFERROR(INDEX(Договора!G$2:G$38,SMALL(IF((Договора!$C$2:$C$38&lt;TODAY())*Договора!$C$2:$C$38,ROW(Договора!G$1:G$37)),ROW(F9))),"")</f>
        <v/>
      </c>
    </row>
    <row r="14" spans="1:12" x14ac:dyDescent="0.25">
      <c r="A14" s="27" t="str">
        <f t="array" aca="1" ref="A14" ca="1">IFERROR(INDEX(Договора!A$2:A$38,SMALL(IF((Договора!$C$2:$C$38&lt;TODAY())*Договора!$C$2:$C$38,ROW(Договора!A$1:A$37)),ROW(A10))),"")</f>
        <v/>
      </c>
      <c r="B14" s="27" t="str">
        <f t="array" aca="1" ref="B14" ca="1">IFERROR(INDEX(Договора!B$2:B$38,SMALL(IF((Договора!$C$2:$C$38&lt;TODAY())*Договора!$C$2:$C$38,ROW(Договора!B$1:B$37)),ROW(B10))),"")</f>
        <v/>
      </c>
      <c r="C14" s="28" t="str">
        <f t="array" aca="1" ref="C14" ca="1">IFERROR(INDEX(Договора!C$2:C$38,SMALL(IF((Договора!$C$2:$C$38&lt;TODAY())*Договора!$C$2:$C$38,ROW(Договора!C$1:C$37)),ROW(C10))),"")</f>
        <v/>
      </c>
      <c r="D14" s="30" t="str">
        <f t="array" aca="1" ref="D14" ca="1">IFERROR(INDEX(Договора!D$2:D$38,SMALL(IF((Договора!$C$2:$C$38&lt;TODAY())*Договора!$C$2:$C$38,ROW(Договора!D$1:D$37)),ROW(D10))),"")</f>
        <v/>
      </c>
      <c r="E14" s="27" t="str">
        <f t="array" aca="1" ref="E14" ca="1">IFERROR(INDEX(Договора!F$2:F$38,SMALL(IF((Договора!$C$2:$C$38&lt;TODAY())*Договора!$C$2:$C$38,ROW(Договора!F$1:F$37)),ROW(E10))),"")</f>
        <v/>
      </c>
      <c r="F14" s="27" t="str">
        <f t="array" aca="1" ref="F14" ca="1">IFERROR(INDEX(Договора!G$2:G$38,SMALL(IF((Договора!$C$2:$C$38&lt;TODAY())*Договора!$C$2:$C$38,ROW(Договора!G$1:G$37)),ROW(F10))),"")</f>
        <v/>
      </c>
    </row>
    <row r="15" spans="1:12" x14ac:dyDescent="0.25">
      <c r="A15" s="27" t="str">
        <f t="array" aca="1" ref="A15" ca="1">IFERROR(INDEX(Договора!A$2:A$38,SMALL(IF((Договора!$C$2:$C$38&lt;TODAY())*Договора!$C$2:$C$38,ROW(Договора!A$1:A$37)),ROW(A11))),"")</f>
        <v/>
      </c>
      <c r="B15" s="27" t="str">
        <f t="array" aca="1" ref="B15" ca="1">IFERROR(INDEX(Договора!B$2:B$38,SMALL(IF((Договора!$C$2:$C$38&lt;TODAY())*Договора!$C$2:$C$38,ROW(Договора!B$1:B$37)),ROW(B11))),"")</f>
        <v/>
      </c>
      <c r="C15" s="28" t="str">
        <f t="array" aca="1" ref="C15" ca="1">IFERROR(INDEX(Договора!C$2:C$38,SMALL(IF((Договора!$C$2:$C$38&lt;TODAY())*Договора!$C$2:$C$38,ROW(Договора!C$1:C$37)),ROW(C11))),"")</f>
        <v/>
      </c>
      <c r="D15" s="30" t="str">
        <f t="array" aca="1" ref="D15" ca="1">IFERROR(INDEX(Договора!D$2:D$38,SMALL(IF((Договора!$C$2:$C$38&lt;TODAY())*Договора!$C$2:$C$38,ROW(Договора!D$1:D$37)),ROW(D11))),"")</f>
        <v/>
      </c>
      <c r="E15" s="27" t="str">
        <f t="array" aca="1" ref="E15" ca="1">IFERROR(INDEX(Договора!F$2:F$38,SMALL(IF((Договора!$C$2:$C$38&lt;TODAY())*Договора!$C$2:$C$38,ROW(Договора!F$1:F$37)),ROW(E11))),"")</f>
        <v/>
      </c>
      <c r="F15" s="27" t="str">
        <f t="array" aca="1" ref="F15" ca="1">IFERROR(INDEX(Договора!G$2:G$38,SMALL(IF((Договора!$C$2:$C$38&lt;TODAY())*Договора!$C$2:$C$38,ROW(Договора!G$1:G$37)),ROW(F11))),"")</f>
        <v/>
      </c>
    </row>
    <row r="16" spans="1:12" x14ac:dyDescent="0.25">
      <c r="A16" s="27" t="str">
        <f t="array" aca="1" ref="A16" ca="1">IFERROR(INDEX(Договора!A$2:A$38,SMALL(IF((Договора!$C$2:$C$38&lt;TODAY())*Договора!$C$2:$C$38,ROW(Договора!A$1:A$37)),ROW(A12))),"")</f>
        <v/>
      </c>
      <c r="B16" s="27" t="str">
        <f t="array" aca="1" ref="B16" ca="1">IFERROR(INDEX(Договора!B$2:B$38,SMALL(IF((Договора!$C$2:$C$38&lt;TODAY())*Договора!$C$2:$C$38,ROW(Договора!B$1:B$37)),ROW(B12))),"")</f>
        <v/>
      </c>
      <c r="C16" s="28" t="str">
        <f t="array" aca="1" ref="C16" ca="1">IFERROR(INDEX(Договора!C$2:C$38,SMALL(IF((Договора!$C$2:$C$38&lt;TODAY())*Договора!$C$2:$C$38,ROW(Договора!C$1:C$37)),ROW(C12))),"")</f>
        <v/>
      </c>
      <c r="D16" s="30" t="str">
        <f t="array" aca="1" ref="D16" ca="1">IFERROR(INDEX(Договора!D$2:D$38,SMALL(IF((Договора!$C$2:$C$38&lt;TODAY())*Договора!$C$2:$C$38,ROW(Договора!D$1:D$37)),ROW(D12))),"")</f>
        <v/>
      </c>
      <c r="E16" s="27" t="str">
        <f t="array" aca="1" ref="E16" ca="1">IFERROR(INDEX(Договора!F$2:F$38,SMALL(IF((Договора!$C$2:$C$38&lt;TODAY())*Договора!$C$2:$C$38,ROW(Договора!F$1:F$37)),ROW(E12))),"")</f>
        <v/>
      </c>
      <c r="F16" s="27" t="str">
        <f t="array" aca="1" ref="F16" ca="1">IFERROR(INDEX(Договора!G$2:G$38,SMALL(IF((Договора!$C$2:$C$38&lt;TODAY())*Договора!$C$2:$C$38,ROW(Договора!G$1:G$37)),ROW(F12))),"")</f>
        <v/>
      </c>
    </row>
    <row r="17" spans="1:6" x14ac:dyDescent="0.25">
      <c r="A17" s="27" t="str">
        <f t="array" aca="1" ref="A17" ca="1">IFERROR(INDEX(Договора!A$2:A$38,SMALL(IF((Договора!$C$2:$C$38&lt;TODAY())*Договора!$C$2:$C$38,ROW(Договора!A$1:A$37)),ROW(A13))),"")</f>
        <v/>
      </c>
      <c r="B17" s="27" t="str">
        <f t="array" aca="1" ref="B17" ca="1">IFERROR(INDEX(Договора!B$2:B$38,SMALL(IF((Договора!$C$2:$C$38&lt;TODAY())*Договора!$C$2:$C$38,ROW(Договора!B$1:B$37)),ROW(B13))),"")</f>
        <v/>
      </c>
      <c r="C17" s="28" t="str">
        <f t="array" aca="1" ref="C17" ca="1">IFERROR(INDEX(Договора!C$2:C$38,SMALL(IF((Договора!$C$2:$C$38&lt;TODAY())*Договора!$C$2:$C$38,ROW(Договора!C$1:C$37)),ROW(C13))),"")</f>
        <v/>
      </c>
      <c r="D17" s="30" t="str">
        <f t="array" aca="1" ref="D17" ca="1">IFERROR(INDEX(Договора!D$2:D$38,SMALL(IF((Договора!$C$2:$C$38&lt;TODAY())*Договора!$C$2:$C$38,ROW(Договора!D$1:D$37)),ROW(D13))),"")</f>
        <v/>
      </c>
      <c r="E17" s="27" t="str">
        <f t="array" aca="1" ref="E17" ca="1">IFERROR(INDEX(Договора!F$2:F$38,SMALL(IF((Договора!$C$2:$C$38&lt;TODAY())*Договора!$C$2:$C$38,ROW(Договора!F$1:F$37)),ROW(E13))),"")</f>
        <v/>
      </c>
      <c r="F17" s="27" t="str">
        <f t="array" aca="1" ref="F17" ca="1">IFERROR(INDEX(Договора!G$2:G$38,SMALL(IF((Договора!$C$2:$C$38&lt;TODAY())*Договора!$C$2:$C$38,ROW(Договора!G$1:G$37)),ROW(F13))),"")</f>
        <v/>
      </c>
    </row>
    <row r="18" spans="1:6" x14ac:dyDescent="0.25">
      <c r="A18" s="27" t="str">
        <f t="array" aca="1" ref="A18" ca="1">IFERROR(INDEX(Договора!A$2:A$38,SMALL(IF((Договора!$C$2:$C$38&lt;TODAY())*Договора!$C$2:$C$38,ROW(Договора!A$1:A$37)),ROW(A14))),"")</f>
        <v/>
      </c>
      <c r="B18" s="27" t="str">
        <f t="array" aca="1" ref="B18" ca="1">IFERROR(INDEX(Договора!B$2:B$38,SMALL(IF((Договора!$C$2:$C$38&lt;TODAY())*Договора!$C$2:$C$38,ROW(Договора!B$1:B$37)),ROW(B14))),"")</f>
        <v/>
      </c>
      <c r="C18" s="28" t="str">
        <f t="array" aca="1" ref="C18" ca="1">IFERROR(INDEX(Договора!C$2:C$38,SMALL(IF((Договора!$C$2:$C$38&lt;TODAY())*Договора!$C$2:$C$38,ROW(Договора!C$1:C$37)),ROW(C14))),"")</f>
        <v/>
      </c>
      <c r="D18" s="30" t="str">
        <f t="array" aca="1" ref="D18" ca="1">IFERROR(INDEX(Договора!D$2:D$38,SMALL(IF((Договора!$C$2:$C$38&lt;TODAY())*Договора!$C$2:$C$38,ROW(Договора!D$1:D$37)),ROW(D14))),"")</f>
        <v/>
      </c>
      <c r="E18" s="27" t="str">
        <f t="array" aca="1" ref="E18" ca="1">IFERROR(INDEX(Договора!F$2:F$38,SMALL(IF((Договора!$C$2:$C$38&lt;TODAY())*Договора!$C$2:$C$38,ROW(Договора!F$1:F$37)),ROW(E14))),"")</f>
        <v/>
      </c>
      <c r="F18" s="27" t="str">
        <f t="array" aca="1" ref="F18" ca="1">IFERROR(INDEX(Договора!G$2:G$38,SMALL(IF((Договора!$C$2:$C$38&lt;TODAY())*Договора!$C$2:$C$38,ROW(Договора!G$1:G$37)),ROW(F14))),"")</f>
        <v/>
      </c>
    </row>
    <row r="19" spans="1:6" x14ac:dyDescent="0.25">
      <c r="A19" s="27" t="str">
        <f t="array" aca="1" ref="A19" ca="1">IFERROR(INDEX(Договора!A$2:A$38,SMALL(IF((Договора!$C$2:$C$38&lt;TODAY())*Договора!$C$2:$C$38,ROW(Договора!A$1:A$37)),ROW(A15))),"")</f>
        <v/>
      </c>
      <c r="B19" s="27" t="str">
        <f t="array" aca="1" ref="B19" ca="1">IFERROR(INDEX(Договора!B$2:B$38,SMALL(IF((Договора!$C$2:$C$38&lt;TODAY())*Договора!$C$2:$C$38,ROW(Договора!B$1:B$37)),ROW(B15))),"")</f>
        <v/>
      </c>
      <c r="C19" s="28" t="str">
        <f t="array" aca="1" ref="C19" ca="1">IFERROR(INDEX(Договора!C$2:C$38,SMALL(IF((Договора!$C$2:$C$38&lt;TODAY())*Договора!$C$2:$C$38,ROW(Договора!C$1:C$37)),ROW(C15))),"")</f>
        <v/>
      </c>
      <c r="D19" s="30" t="str">
        <f t="array" aca="1" ref="D19" ca="1">IFERROR(INDEX(Договора!D$2:D$38,SMALL(IF((Договора!$C$2:$C$38&lt;TODAY())*Договора!$C$2:$C$38,ROW(Договора!D$1:D$37)),ROW(D15))),"")</f>
        <v/>
      </c>
      <c r="E19" s="27" t="str">
        <f t="array" aca="1" ref="E19" ca="1">IFERROR(INDEX(Договора!F$2:F$38,SMALL(IF((Договора!$C$2:$C$38&lt;TODAY())*Договора!$C$2:$C$38,ROW(Договора!F$1:F$37)),ROW(E15))),"")</f>
        <v/>
      </c>
      <c r="F19" s="27" t="str">
        <f t="array" aca="1" ref="F19" ca="1">IFERROR(INDEX(Договора!G$2:G$38,SMALL(IF((Договора!$C$2:$C$38&lt;TODAY())*Договора!$C$2:$C$38,ROW(Договора!G$1:G$37)),ROW(F15))),"")</f>
        <v/>
      </c>
    </row>
    <row r="20" spans="1:6" x14ac:dyDescent="0.25">
      <c r="A20" s="27" t="str">
        <f t="array" aca="1" ref="A20" ca="1">IFERROR(INDEX(Договора!A$2:A$38,SMALL(IF((Договора!$C$2:$C$38&lt;TODAY())*Договора!$C$2:$C$38,ROW(Договора!A$1:A$37)),ROW(A16))),"")</f>
        <v/>
      </c>
      <c r="B20" s="27" t="str">
        <f t="array" aca="1" ref="B20" ca="1">IFERROR(INDEX(Договора!B$2:B$38,SMALL(IF((Договора!$C$2:$C$38&lt;TODAY())*Договора!$C$2:$C$38,ROW(Договора!B$1:B$37)),ROW(B16))),"")</f>
        <v/>
      </c>
      <c r="C20" s="28" t="str">
        <f t="array" aca="1" ref="C20" ca="1">IFERROR(INDEX(Договора!C$2:C$38,SMALL(IF((Договора!$C$2:$C$38&lt;TODAY())*Договора!$C$2:$C$38,ROW(Договора!C$1:C$37)),ROW(C16))),"")</f>
        <v/>
      </c>
      <c r="D20" s="30" t="str">
        <f t="array" aca="1" ref="D20" ca="1">IFERROR(INDEX(Договора!D$2:D$38,SMALL(IF((Договора!$C$2:$C$38&lt;TODAY())*Договора!$C$2:$C$38,ROW(Договора!D$1:D$37)),ROW(D16))),"")</f>
        <v/>
      </c>
      <c r="E20" s="27" t="str">
        <f t="array" aca="1" ref="E20" ca="1">IFERROR(INDEX(Договора!F$2:F$38,SMALL(IF((Договора!$C$2:$C$38&lt;TODAY())*Договора!$C$2:$C$38,ROW(Договора!F$1:F$37)),ROW(E16))),"")</f>
        <v/>
      </c>
      <c r="F20" s="27" t="str">
        <f t="array" aca="1" ref="F20" ca="1">IFERROR(INDEX(Договора!G$2:G$38,SMALL(IF((Договора!$C$2:$C$38&lt;TODAY())*Договора!$C$2:$C$38,ROW(Договора!G$1:G$37)),ROW(F16))),"")</f>
        <v/>
      </c>
    </row>
    <row r="21" spans="1:6" x14ac:dyDescent="0.25">
      <c r="A21" s="27"/>
      <c r="B21" s="27"/>
      <c r="C21" s="28"/>
      <c r="D21" s="30"/>
      <c r="E21" s="27"/>
      <c r="F21" s="27"/>
    </row>
    <row r="22" spans="1:6" x14ac:dyDescent="0.25">
      <c r="A22" s="27"/>
      <c r="B22" s="27"/>
      <c r="C22" s="28"/>
      <c r="D22" s="30"/>
      <c r="E22" s="27"/>
      <c r="F22" s="27"/>
    </row>
    <row r="23" spans="1:6" x14ac:dyDescent="0.25">
      <c r="A23" s="27"/>
      <c r="B23" s="27"/>
      <c r="C23" s="28"/>
      <c r="D23" s="30"/>
      <c r="E23" s="27"/>
      <c r="F23" s="27"/>
    </row>
    <row r="24" spans="1:6" x14ac:dyDescent="0.25">
      <c r="A24" s="27"/>
      <c r="B24" s="27"/>
      <c r="C24" s="28"/>
      <c r="D24" s="30"/>
      <c r="E24" s="27"/>
      <c r="F24" s="27"/>
    </row>
    <row r="25" spans="1:6" x14ac:dyDescent="0.25">
      <c r="A25" s="27"/>
      <c r="B25" s="27"/>
      <c r="C25" s="28"/>
      <c r="D25" s="30"/>
      <c r="E25" s="27"/>
      <c r="F25" s="27"/>
    </row>
    <row r="26" spans="1:6" x14ac:dyDescent="0.25">
      <c r="A26" s="27"/>
      <c r="B26" s="27"/>
      <c r="C26" s="28"/>
      <c r="D26" s="30"/>
      <c r="E26" s="27"/>
      <c r="F26" s="27"/>
    </row>
    <row r="27" spans="1:6" x14ac:dyDescent="0.25">
      <c r="A27" s="27"/>
      <c r="B27" s="27"/>
      <c r="C27" s="28"/>
      <c r="D27" s="30"/>
      <c r="E27" s="27"/>
      <c r="F27" s="27"/>
    </row>
    <row r="28" spans="1:6" x14ac:dyDescent="0.25">
      <c r="A28" s="27"/>
      <c r="B28" s="27"/>
      <c r="C28" s="28"/>
      <c r="D28" s="30"/>
      <c r="E28" s="27"/>
      <c r="F28" s="27"/>
    </row>
    <row r="29" spans="1:6" x14ac:dyDescent="0.25">
      <c r="A29" s="27"/>
      <c r="B29" s="27"/>
      <c r="C29" s="28"/>
      <c r="D29" s="30"/>
      <c r="E29" s="27"/>
      <c r="F29" s="27"/>
    </row>
    <row r="30" spans="1:6" x14ac:dyDescent="0.25">
      <c r="A30" s="27"/>
      <c r="B30" s="27"/>
      <c r="C30" s="28"/>
      <c r="D30" s="30"/>
      <c r="E30" s="27"/>
      <c r="F30" s="27"/>
    </row>
    <row r="31" spans="1:6" x14ac:dyDescent="0.25">
      <c r="A31" s="27"/>
      <c r="B31" s="27"/>
      <c r="C31" s="28"/>
      <c r="D31" s="30"/>
      <c r="E31" s="27"/>
      <c r="F31" s="27"/>
    </row>
    <row r="32" spans="1:6" x14ac:dyDescent="0.25">
      <c r="A32" s="27"/>
      <c r="B32" s="27"/>
      <c r="C32" s="28"/>
      <c r="D32" s="30"/>
      <c r="E32" s="27"/>
      <c r="F32" s="27"/>
    </row>
    <row r="33" spans="1:6" x14ac:dyDescent="0.25">
      <c r="A33" s="27"/>
      <c r="B33" s="27"/>
      <c r="C33" s="28"/>
      <c r="D33" s="30"/>
      <c r="E33" s="27"/>
      <c r="F33" s="27"/>
    </row>
    <row r="34" spans="1:6" x14ac:dyDescent="0.25">
      <c r="A34" s="27"/>
      <c r="B34" s="27"/>
      <c r="C34" s="28"/>
      <c r="D34" s="30"/>
      <c r="E34" s="27"/>
      <c r="F34" s="27"/>
    </row>
    <row r="35" spans="1:6" x14ac:dyDescent="0.25">
      <c r="A35" s="27"/>
      <c r="B35" s="27"/>
      <c r="C35" s="28"/>
      <c r="D35" s="30"/>
      <c r="E35" s="27"/>
      <c r="F35" s="27"/>
    </row>
    <row r="36" spans="1:6" x14ac:dyDescent="0.25">
      <c r="A36" s="27"/>
      <c r="B36" s="27"/>
      <c r="C36" s="28"/>
      <c r="D36" s="30"/>
      <c r="E36" s="27"/>
      <c r="F36" s="27"/>
    </row>
    <row r="37" spans="1:6" x14ac:dyDescent="0.25">
      <c r="A37" s="27"/>
      <c r="B37" s="27"/>
      <c r="C37" s="28"/>
      <c r="D37" s="30"/>
      <c r="E37" s="27"/>
      <c r="F37" s="27"/>
    </row>
    <row r="38" spans="1:6" x14ac:dyDescent="0.25">
      <c r="A38" s="27"/>
      <c r="B38" s="27"/>
      <c r="C38" s="28"/>
      <c r="D38" s="30"/>
      <c r="E38" s="27"/>
      <c r="F38" s="27"/>
    </row>
    <row r="39" spans="1:6" x14ac:dyDescent="0.25">
      <c r="A39" s="27"/>
      <c r="B39" s="27"/>
      <c r="C39" s="28"/>
      <c r="D39" s="30"/>
      <c r="E39" s="27"/>
      <c r="F39" s="27"/>
    </row>
    <row r="40" spans="1:6" x14ac:dyDescent="0.25">
      <c r="A40" s="27"/>
      <c r="B40" s="27"/>
      <c r="C40" s="28"/>
      <c r="D40" s="30"/>
      <c r="E40" s="27"/>
      <c r="F40" s="27"/>
    </row>
    <row r="41" spans="1:6" x14ac:dyDescent="0.25">
      <c r="A41" s="27"/>
      <c r="B41" s="27"/>
      <c r="C41" s="28"/>
      <c r="D41" s="30"/>
      <c r="E41" s="27"/>
      <c r="F41" s="27"/>
    </row>
    <row r="42" spans="1:6" x14ac:dyDescent="0.25">
      <c r="A42" s="27"/>
      <c r="B42" s="27"/>
      <c r="C42" s="28"/>
      <c r="D42" s="30"/>
      <c r="E42" s="27"/>
      <c r="F42" s="27"/>
    </row>
    <row r="43" spans="1:6" x14ac:dyDescent="0.25">
      <c r="A43" s="27"/>
      <c r="B43" s="27"/>
      <c r="C43" s="28"/>
      <c r="D43" s="30"/>
      <c r="E43" s="27"/>
      <c r="F43" s="27"/>
    </row>
    <row r="44" spans="1:6" x14ac:dyDescent="0.25">
      <c r="A44" s="27"/>
      <c r="B44" s="27"/>
      <c r="C44" s="28"/>
      <c r="D44" s="30"/>
      <c r="E44" s="27"/>
      <c r="F44" s="27"/>
    </row>
    <row r="45" spans="1:6" x14ac:dyDescent="0.25">
      <c r="A45" s="27"/>
      <c r="B45" s="27"/>
      <c r="C45" s="28"/>
      <c r="D45" s="30"/>
      <c r="E45" s="27"/>
      <c r="F45" s="27"/>
    </row>
    <row r="46" spans="1:6" x14ac:dyDescent="0.25">
      <c r="A46" s="27"/>
      <c r="B46" s="27"/>
      <c r="C46" s="28"/>
      <c r="D46" s="30"/>
      <c r="E46" s="27"/>
      <c r="F46" s="27"/>
    </row>
    <row r="47" spans="1:6" x14ac:dyDescent="0.25">
      <c r="A47" s="27"/>
      <c r="B47" s="27"/>
      <c r="C47" s="28"/>
      <c r="D47" s="30"/>
      <c r="E47" s="27"/>
      <c r="F47" s="27"/>
    </row>
    <row r="48" spans="1:6" x14ac:dyDescent="0.25">
      <c r="A48" s="27"/>
      <c r="B48" s="27"/>
      <c r="C48" s="28"/>
      <c r="D48" s="30"/>
      <c r="E48" s="27"/>
      <c r="F48" s="27"/>
    </row>
    <row r="49" spans="1:6" x14ac:dyDescent="0.25">
      <c r="A49" s="27"/>
      <c r="B49" s="27"/>
      <c r="C49" s="28"/>
      <c r="D49" s="30"/>
      <c r="E49" s="27"/>
      <c r="F49" s="27"/>
    </row>
    <row r="50" spans="1:6" x14ac:dyDescent="0.25">
      <c r="A50" s="27"/>
      <c r="B50" s="27"/>
      <c r="C50" s="28"/>
      <c r="D50" s="30"/>
      <c r="E50" s="27"/>
      <c r="F50" s="27"/>
    </row>
    <row r="51" spans="1:6" x14ac:dyDescent="0.25">
      <c r="A51" s="27"/>
      <c r="B51" s="27"/>
      <c r="C51" s="28"/>
      <c r="D51" s="30"/>
      <c r="E51" s="27"/>
      <c r="F51" s="27"/>
    </row>
    <row r="52" spans="1:6" x14ac:dyDescent="0.25">
      <c r="A52" s="27"/>
      <c r="B52" s="27"/>
      <c r="C52" s="28"/>
      <c r="D52" s="30"/>
      <c r="E52" s="27"/>
      <c r="F52" s="27"/>
    </row>
  </sheetData>
  <mergeCells count="1"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J38"/>
  <sheetViews>
    <sheetView tabSelected="1" topLeftCell="A19" workbookViewId="0">
      <selection activeCell="C22" sqref="C22"/>
    </sheetView>
  </sheetViews>
  <sheetFormatPr defaultRowHeight="15" x14ac:dyDescent="0.25"/>
  <cols>
    <col min="1" max="1" width="7.140625" customWidth="1"/>
    <col min="2" max="2" width="42.28515625" customWidth="1"/>
    <col min="3" max="5" width="16.85546875" customWidth="1"/>
    <col min="6" max="6" width="27.42578125" customWidth="1"/>
    <col min="7" max="7" width="22.28515625" customWidth="1"/>
    <col min="8" max="8" width="26.42578125" customWidth="1"/>
    <col min="9" max="9" width="22.28515625" customWidth="1"/>
    <col min="10" max="10" width="14.140625" customWidth="1"/>
  </cols>
  <sheetData>
    <row r="1" spans="1:9" ht="56.25" x14ac:dyDescent="0.25">
      <c r="A1" s="1" t="s">
        <v>0</v>
      </c>
      <c r="B1" s="1" t="s">
        <v>1</v>
      </c>
      <c r="C1" s="1" t="s">
        <v>2</v>
      </c>
      <c r="D1" s="1" t="s">
        <v>5</v>
      </c>
      <c r="E1" s="1" t="s">
        <v>14</v>
      </c>
      <c r="F1" s="1" t="s">
        <v>3</v>
      </c>
      <c r="G1" s="1" t="s">
        <v>4</v>
      </c>
      <c r="H1" s="1" t="s">
        <v>6</v>
      </c>
      <c r="I1" s="10" t="s">
        <v>11</v>
      </c>
    </row>
    <row r="2" spans="1:9" ht="31.5" x14ac:dyDescent="0.25">
      <c r="A2" s="2">
        <v>1</v>
      </c>
      <c r="B2" s="3" t="s">
        <v>30</v>
      </c>
      <c r="C2" s="4">
        <v>42735</v>
      </c>
      <c r="D2" s="5">
        <v>216564.02</v>
      </c>
      <c r="E2" s="5" t="s">
        <v>16</v>
      </c>
      <c r="F2" s="2" t="s">
        <v>31</v>
      </c>
      <c r="G2" s="3">
        <v>24342424</v>
      </c>
      <c r="H2" s="6"/>
      <c r="I2" s="11"/>
    </row>
    <row r="3" spans="1:9" ht="15.75" x14ac:dyDescent="0.25">
      <c r="A3" s="2">
        <v>2</v>
      </c>
      <c r="B3" s="3"/>
      <c r="C3" s="4">
        <v>42551</v>
      </c>
      <c r="D3" s="5">
        <v>1443695.8</v>
      </c>
      <c r="E3" s="5"/>
      <c r="F3" s="2"/>
      <c r="G3" s="3"/>
      <c r="H3" s="6"/>
      <c r="I3" s="11"/>
    </row>
    <row r="4" spans="1:9" ht="31.5" x14ac:dyDescent="0.25">
      <c r="A4" s="2">
        <v>3</v>
      </c>
      <c r="B4" s="3"/>
      <c r="C4" s="4">
        <v>42735</v>
      </c>
      <c r="D4" s="5">
        <v>204073.22</v>
      </c>
      <c r="E4" s="5" t="s">
        <v>15</v>
      </c>
      <c r="F4" s="7"/>
      <c r="G4" s="2"/>
      <c r="H4" s="6"/>
      <c r="I4" s="11"/>
    </row>
    <row r="5" spans="1:9" ht="15.75" x14ac:dyDescent="0.25">
      <c r="A5" s="2">
        <v>4</v>
      </c>
      <c r="B5" s="3"/>
      <c r="C5" s="4">
        <v>42460</v>
      </c>
      <c r="D5" s="5">
        <v>428021.65</v>
      </c>
      <c r="E5" s="5"/>
      <c r="F5" s="2"/>
      <c r="G5" s="2"/>
      <c r="H5" s="6"/>
      <c r="I5" s="11"/>
    </row>
    <row r="6" spans="1:9" ht="15.75" x14ac:dyDescent="0.25">
      <c r="A6" s="2">
        <v>5</v>
      </c>
      <c r="B6" s="3"/>
      <c r="C6" s="14">
        <v>42735</v>
      </c>
      <c r="D6" s="5">
        <v>322700</v>
      </c>
      <c r="E6" s="23"/>
      <c r="F6" s="15"/>
      <c r="G6" s="2"/>
      <c r="H6" s="6"/>
      <c r="I6" s="11"/>
    </row>
    <row r="7" spans="1:9" ht="15.75" x14ac:dyDescent="0.25">
      <c r="A7" s="2">
        <v>6</v>
      </c>
      <c r="B7" s="3"/>
      <c r="C7" s="14">
        <v>42369</v>
      </c>
      <c r="D7" s="5">
        <v>3320.43</v>
      </c>
      <c r="E7" s="5"/>
      <c r="F7" s="2"/>
      <c r="G7" s="2"/>
      <c r="H7" s="6"/>
      <c r="I7" s="11"/>
    </row>
    <row r="8" spans="1:9" ht="15.75" x14ac:dyDescent="0.25">
      <c r="A8" s="2">
        <v>7</v>
      </c>
      <c r="B8" s="3"/>
      <c r="C8" s="14">
        <v>42735</v>
      </c>
      <c r="D8" s="5">
        <v>21359.85</v>
      </c>
      <c r="E8" s="5"/>
      <c r="F8" s="2"/>
      <c r="G8" s="2"/>
      <c r="H8" s="6"/>
      <c r="I8" s="11"/>
    </row>
    <row r="9" spans="1:9" ht="15.75" x14ac:dyDescent="0.25">
      <c r="A9" s="2">
        <v>8</v>
      </c>
      <c r="B9" s="3"/>
      <c r="C9" s="16">
        <v>42735</v>
      </c>
      <c r="D9" s="5">
        <v>297618.27</v>
      </c>
      <c r="E9" s="5"/>
      <c r="F9" s="17"/>
      <c r="G9" s="2"/>
      <c r="H9" s="6"/>
      <c r="I9" s="11"/>
    </row>
    <row r="10" spans="1:9" ht="15.75" x14ac:dyDescent="0.25">
      <c r="A10" s="2">
        <v>9</v>
      </c>
      <c r="B10" s="3"/>
      <c r="C10" s="16">
        <v>42735</v>
      </c>
      <c r="D10" s="5">
        <v>149120.51999999999</v>
      </c>
      <c r="E10" s="5"/>
      <c r="F10" s="17"/>
      <c r="G10" s="2"/>
      <c r="H10" s="6"/>
      <c r="I10" s="11"/>
    </row>
    <row r="11" spans="1:9" ht="15.75" x14ac:dyDescent="0.25">
      <c r="A11" s="2">
        <v>10</v>
      </c>
      <c r="B11" s="3"/>
      <c r="C11" s="16">
        <v>42735</v>
      </c>
      <c r="D11" s="5">
        <v>282761.34000000003</v>
      </c>
      <c r="E11" s="5"/>
      <c r="F11" s="17"/>
      <c r="G11" s="2"/>
      <c r="H11" s="6"/>
      <c r="I11" s="11"/>
    </row>
    <row r="12" spans="1:9" ht="15.75" x14ac:dyDescent="0.25">
      <c r="A12" s="2">
        <v>11</v>
      </c>
      <c r="B12" s="3" t="s">
        <v>30</v>
      </c>
      <c r="C12" s="36">
        <v>42369</v>
      </c>
      <c r="D12" s="5">
        <v>46709.83</v>
      </c>
      <c r="E12" s="5"/>
      <c r="F12" s="2" t="s">
        <v>31</v>
      </c>
      <c r="G12" s="3">
        <v>24342424</v>
      </c>
      <c r="H12" s="6"/>
      <c r="I12" s="11"/>
    </row>
    <row r="13" spans="1:9" ht="15.75" x14ac:dyDescent="0.25">
      <c r="A13" s="2">
        <v>12</v>
      </c>
      <c r="B13" s="3" t="s">
        <v>30</v>
      </c>
      <c r="C13" s="36">
        <v>42369</v>
      </c>
      <c r="D13" s="5">
        <v>48572.73</v>
      </c>
      <c r="E13" s="5"/>
      <c r="F13" s="2" t="s">
        <v>31</v>
      </c>
      <c r="G13" s="3">
        <v>24342424</v>
      </c>
      <c r="H13" s="6"/>
      <c r="I13" s="11"/>
    </row>
    <row r="14" spans="1:9" ht="31.5" x14ac:dyDescent="0.25">
      <c r="A14" s="2">
        <v>13</v>
      </c>
      <c r="B14" s="3"/>
      <c r="C14" s="8">
        <v>42712</v>
      </c>
      <c r="D14" s="5">
        <v>482212.73</v>
      </c>
      <c r="E14" s="5" t="s">
        <v>17</v>
      </c>
      <c r="F14" s="7"/>
      <c r="G14" s="3"/>
      <c r="H14" s="6"/>
      <c r="I14" s="11"/>
    </row>
    <row r="15" spans="1:9" ht="31.5" x14ac:dyDescent="0.25">
      <c r="A15" s="2">
        <v>14</v>
      </c>
      <c r="B15" s="3"/>
      <c r="C15" s="8">
        <v>42735</v>
      </c>
      <c r="D15" s="5">
        <v>2340000</v>
      </c>
      <c r="E15" s="5" t="s">
        <v>18</v>
      </c>
      <c r="F15" s="7"/>
      <c r="G15" s="2"/>
      <c r="H15" s="6"/>
      <c r="I15" s="11"/>
    </row>
    <row r="16" spans="1:9" ht="15.75" x14ac:dyDescent="0.25">
      <c r="A16" s="2">
        <v>15</v>
      </c>
      <c r="B16" s="3"/>
      <c r="C16" s="8">
        <v>42460</v>
      </c>
      <c r="D16" s="5">
        <v>1872803.27</v>
      </c>
      <c r="E16" s="5"/>
      <c r="F16" s="7"/>
      <c r="G16" s="2"/>
      <c r="H16" s="6"/>
      <c r="I16" s="11"/>
    </row>
    <row r="17" spans="1:10" ht="31.5" x14ac:dyDescent="0.25">
      <c r="A17" s="2">
        <v>16</v>
      </c>
      <c r="B17" s="3"/>
      <c r="C17" s="8">
        <v>42735</v>
      </c>
      <c r="D17" s="5">
        <v>2846068.37</v>
      </c>
      <c r="E17" s="24" t="s">
        <v>19</v>
      </c>
      <c r="F17" s="7"/>
      <c r="G17" s="3"/>
      <c r="H17" s="6"/>
      <c r="I17" s="11"/>
    </row>
    <row r="18" spans="1:10" ht="31.5" x14ac:dyDescent="0.25">
      <c r="A18" s="2">
        <v>17</v>
      </c>
      <c r="B18" s="3"/>
      <c r="C18" s="8">
        <v>42490</v>
      </c>
      <c r="D18" s="5">
        <v>120535.96</v>
      </c>
      <c r="E18" s="24" t="s">
        <v>19</v>
      </c>
      <c r="F18" s="7"/>
      <c r="G18" s="2"/>
      <c r="H18" s="6"/>
      <c r="I18" s="11"/>
    </row>
    <row r="19" spans="1:10" ht="15.75" x14ac:dyDescent="0.25">
      <c r="A19" s="2">
        <v>18</v>
      </c>
      <c r="B19" s="3"/>
      <c r="C19" s="8">
        <v>42444</v>
      </c>
      <c r="D19" s="5">
        <v>540588.25</v>
      </c>
      <c r="E19" s="5"/>
      <c r="F19" s="7"/>
      <c r="G19" s="2"/>
      <c r="H19" s="6"/>
      <c r="I19" s="11"/>
    </row>
    <row r="20" spans="1:10" ht="63" x14ac:dyDescent="0.25">
      <c r="A20" s="2">
        <v>19</v>
      </c>
      <c r="B20" s="3"/>
      <c r="C20" s="8">
        <v>42735</v>
      </c>
      <c r="D20" s="5">
        <v>225000</v>
      </c>
      <c r="E20" s="5" t="s">
        <v>20</v>
      </c>
      <c r="F20" s="7"/>
      <c r="G20" s="2"/>
      <c r="H20" s="6"/>
      <c r="I20" s="11" t="s">
        <v>27</v>
      </c>
    </row>
    <row r="21" spans="1:10" ht="78.75" x14ac:dyDescent="0.25">
      <c r="A21" s="2">
        <v>20</v>
      </c>
      <c r="B21" s="3"/>
      <c r="C21" s="18">
        <v>42659</v>
      </c>
      <c r="D21" s="5">
        <v>5923149.3200000003</v>
      </c>
      <c r="E21" s="5" t="s">
        <v>21</v>
      </c>
      <c r="F21" s="7"/>
      <c r="G21" s="3"/>
      <c r="H21" s="6"/>
      <c r="I21" s="11"/>
      <c r="J21" s="9"/>
    </row>
    <row r="22" spans="1:10" ht="15.75" x14ac:dyDescent="0.25">
      <c r="A22" s="2">
        <v>21</v>
      </c>
      <c r="B22" s="3"/>
      <c r="C22" s="43">
        <v>42643</v>
      </c>
      <c r="D22" s="5">
        <v>212644</v>
      </c>
      <c r="E22" s="5" t="s">
        <v>22</v>
      </c>
      <c r="F22" s="7"/>
      <c r="G22" s="3"/>
      <c r="H22" s="6"/>
      <c r="I22" s="11"/>
    </row>
    <row r="23" spans="1:10" ht="108.75" customHeight="1" x14ac:dyDescent="0.25">
      <c r="A23" s="2">
        <v>22</v>
      </c>
      <c r="B23" s="3"/>
      <c r="C23" s="8">
        <v>42735</v>
      </c>
      <c r="D23" s="5">
        <v>2448046</v>
      </c>
      <c r="E23" s="5" t="s">
        <v>23</v>
      </c>
      <c r="F23" s="7"/>
      <c r="G23" s="3"/>
      <c r="H23" s="6"/>
      <c r="I23" s="11"/>
    </row>
    <row r="24" spans="1:10" ht="69.75" customHeight="1" x14ac:dyDescent="0.25">
      <c r="A24" s="2">
        <v>23</v>
      </c>
      <c r="B24" s="3"/>
      <c r="C24" s="8">
        <v>42643</v>
      </c>
      <c r="D24" s="5">
        <v>2693166.63</v>
      </c>
      <c r="E24" s="5" t="s">
        <v>24</v>
      </c>
      <c r="F24" s="7"/>
      <c r="G24" s="2"/>
      <c r="H24" s="6"/>
      <c r="I24" s="11"/>
    </row>
    <row r="25" spans="1:10" ht="31.5" x14ac:dyDescent="0.25">
      <c r="A25" s="2">
        <v>24</v>
      </c>
      <c r="B25" s="3"/>
      <c r="C25" s="8">
        <v>42643</v>
      </c>
      <c r="D25" s="5">
        <v>4528975</v>
      </c>
      <c r="E25" s="5" t="s">
        <v>25</v>
      </c>
      <c r="F25" s="17"/>
      <c r="G25" s="2"/>
      <c r="H25" s="6"/>
      <c r="I25" s="11"/>
    </row>
    <row r="26" spans="1:10" ht="31.5" x14ac:dyDescent="0.25">
      <c r="A26" s="2">
        <v>25</v>
      </c>
      <c r="B26" s="3"/>
      <c r="C26" s="8">
        <v>42613</v>
      </c>
      <c r="D26" s="5">
        <v>32585504.379999999</v>
      </c>
      <c r="E26" s="5" t="s">
        <v>26</v>
      </c>
      <c r="F26" s="7"/>
      <c r="G26" s="2"/>
      <c r="H26" s="6"/>
      <c r="I26" s="11"/>
    </row>
    <row r="27" spans="1:10" ht="15.75" x14ac:dyDescent="0.25">
      <c r="A27" s="2">
        <v>26</v>
      </c>
      <c r="B27" s="3" t="s">
        <v>32</v>
      </c>
      <c r="C27" s="37">
        <v>42460</v>
      </c>
      <c r="D27" s="5">
        <v>290079.82</v>
      </c>
      <c r="E27" s="5"/>
      <c r="F27" s="2" t="s">
        <v>34</v>
      </c>
      <c r="G27" s="3"/>
      <c r="H27" s="6"/>
      <c r="I27" s="13"/>
    </row>
    <row r="28" spans="1:10" ht="15.75" x14ac:dyDescent="0.25">
      <c r="A28" s="2">
        <v>27</v>
      </c>
      <c r="B28" s="3" t="s">
        <v>33</v>
      </c>
      <c r="C28" s="37">
        <v>42460</v>
      </c>
      <c r="D28" s="5">
        <v>1131487</v>
      </c>
      <c r="E28" s="5"/>
      <c r="F28" s="3" t="s">
        <v>35</v>
      </c>
      <c r="G28" s="2"/>
      <c r="H28" s="6"/>
      <c r="I28" s="11"/>
    </row>
    <row r="29" spans="1:10" ht="78" customHeight="1" x14ac:dyDescent="0.25">
      <c r="A29" s="2">
        <v>28</v>
      </c>
      <c r="B29" s="25"/>
      <c r="C29" s="8">
        <v>42735</v>
      </c>
      <c r="D29" s="5">
        <v>47683805.439999998</v>
      </c>
      <c r="E29" s="5"/>
      <c r="F29" s="3"/>
      <c r="G29" s="2"/>
      <c r="H29" s="6"/>
      <c r="I29" s="11"/>
    </row>
    <row r="30" spans="1:10" ht="15.75" x14ac:dyDescent="0.25">
      <c r="A30" s="2">
        <v>29</v>
      </c>
      <c r="B30" s="3"/>
      <c r="C30" s="8">
        <v>42382</v>
      </c>
      <c r="D30" s="5">
        <v>99865.5</v>
      </c>
      <c r="E30" s="5"/>
      <c r="F30" s="3"/>
      <c r="G30" s="2"/>
      <c r="H30" s="6"/>
      <c r="I30" s="11"/>
    </row>
    <row r="31" spans="1:10" ht="15.75" x14ac:dyDescent="0.25">
      <c r="A31" s="2"/>
      <c r="B31" s="25"/>
      <c r="C31" s="8"/>
      <c r="D31" s="5"/>
      <c r="E31" s="5"/>
      <c r="F31" s="7"/>
      <c r="G31" s="2"/>
      <c r="H31" s="6"/>
      <c r="I31" s="11"/>
    </row>
    <row r="32" spans="1:10" ht="15.75" x14ac:dyDescent="0.25">
      <c r="A32" s="2"/>
      <c r="B32" s="25"/>
      <c r="C32" s="8"/>
      <c r="D32" s="5"/>
      <c r="E32" s="5"/>
      <c r="F32" s="7"/>
      <c r="G32" s="2"/>
      <c r="H32" s="6"/>
      <c r="I32" s="11"/>
    </row>
    <row r="33" spans="1:9" ht="15.75" x14ac:dyDescent="0.25">
      <c r="A33" s="2"/>
      <c r="B33" s="25"/>
      <c r="C33" s="8"/>
      <c r="D33" s="5"/>
      <c r="E33" s="5"/>
      <c r="F33" s="7"/>
      <c r="G33" s="2"/>
      <c r="H33" s="6"/>
      <c r="I33" s="11"/>
    </row>
    <row r="34" spans="1:9" ht="15.75" x14ac:dyDescent="0.25">
      <c r="A34" s="2"/>
      <c r="B34" s="25"/>
      <c r="C34" s="8"/>
      <c r="D34" s="5"/>
      <c r="E34" s="5"/>
      <c r="F34" s="7"/>
      <c r="G34" s="2"/>
      <c r="H34" s="6"/>
      <c r="I34" s="11"/>
    </row>
    <row r="35" spans="1:9" ht="15.75" x14ac:dyDescent="0.25">
      <c r="A35" s="2"/>
      <c r="B35" s="25"/>
      <c r="C35" s="8"/>
      <c r="D35" s="5"/>
      <c r="E35" s="5"/>
      <c r="F35" s="7"/>
      <c r="G35" s="2"/>
      <c r="H35" s="6"/>
      <c r="I35" s="11"/>
    </row>
    <row r="36" spans="1:9" ht="15.75" x14ac:dyDescent="0.25">
      <c r="A36" s="2"/>
      <c r="B36" s="25"/>
      <c r="C36" s="8"/>
      <c r="D36" s="5"/>
      <c r="E36" s="5"/>
      <c r="F36" s="7"/>
      <c r="G36" s="2"/>
      <c r="H36" s="6"/>
      <c r="I36" s="11"/>
    </row>
    <row r="37" spans="1:9" ht="15.75" x14ac:dyDescent="0.25">
      <c r="A37" s="2"/>
      <c r="B37" s="25"/>
      <c r="C37" s="8"/>
      <c r="D37" s="5"/>
      <c r="E37" s="5"/>
      <c r="F37" s="7"/>
      <c r="G37" s="2"/>
      <c r="H37" s="6"/>
      <c r="I37" s="11"/>
    </row>
    <row r="38" spans="1:9" ht="15.75" x14ac:dyDescent="0.25">
      <c r="A38" s="2"/>
      <c r="B38" s="25"/>
      <c r="C38" s="8"/>
      <c r="D38" s="5"/>
      <c r="E38" s="5"/>
      <c r="F38" s="7"/>
      <c r="G38" s="2"/>
      <c r="H38" s="6"/>
      <c r="I3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Договора подходят к завершению</vt:lpstr>
      <vt:lpstr>Просроченные договора</vt:lpstr>
      <vt:lpstr>Договора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мама</dc:creator>
  <cp:lastModifiedBy>Михаил</cp:lastModifiedBy>
  <dcterms:created xsi:type="dcterms:W3CDTF">2015-12-23T05:31:09Z</dcterms:created>
  <dcterms:modified xsi:type="dcterms:W3CDTF">2016-02-12T10:20:28Z</dcterms:modified>
</cp:coreProperties>
</file>