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240" yWindow="132" windowWidth="20112" windowHeight="7932"/>
  </bookViews>
  <sheets>
    <sheet name="Лист1" sheetId="4" r:id="rId1"/>
  </sheets>
  <calcPr calcId="145621" calcMode="manual" calcOnSave="0"/>
  <pivotCaches>
    <pivotCache cacheId="0" r:id="rId2"/>
  </pivotCaches>
</workbook>
</file>

<file path=xl/calcChain.xml><?xml version="1.0" encoding="utf-8"?>
<calcChain xmlns="http://schemas.openxmlformats.org/spreadsheetml/2006/main">
  <c r="D69" i="4" l="1"/>
  <c r="D73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69" i="4"/>
  <c r="D70" i="4"/>
  <c r="D71" i="4"/>
  <c r="D72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P9" i="4" l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8" i="4"/>
  <c r="E62" i="4"/>
  <c r="E63" i="4" s="1"/>
  <c r="F62" i="4"/>
  <c r="F63" i="4" s="1"/>
  <c r="G62" i="4"/>
  <c r="G63" i="4" s="1"/>
  <c r="H62" i="4"/>
  <c r="H63" i="4" s="1"/>
  <c r="I62" i="4"/>
  <c r="I63" i="4" s="1"/>
  <c r="J62" i="4"/>
  <c r="J63" i="4" s="1"/>
  <c r="K62" i="4"/>
  <c r="K63" i="4" s="1"/>
  <c r="L62" i="4"/>
  <c r="L63" i="4" s="1"/>
  <c r="M62" i="4"/>
  <c r="M63" i="4" s="1"/>
  <c r="N62" i="4"/>
  <c r="N63" i="4" s="1"/>
  <c r="O62" i="4"/>
  <c r="O63" i="4" s="1"/>
  <c r="D62" i="4"/>
  <c r="D63" i="4" s="1"/>
  <c r="P62" i="4" l="1"/>
  <c r="P63" i="4" s="1"/>
</calcChain>
</file>

<file path=xl/sharedStrings.xml><?xml version="1.0" encoding="utf-8"?>
<sst xmlns="http://schemas.openxmlformats.org/spreadsheetml/2006/main" count="280" uniqueCount="95">
  <si>
    <t>Фидобанк</t>
  </si>
  <si>
    <t>АгроМат</t>
  </si>
  <si>
    <t>Ferrero</t>
  </si>
  <si>
    <t>Finlandia</t>
  </si>
  <si>
    <t>Lvivske</t>
  </si>
  <si>
    <t>Zubrovka</t>
  </si>
  <si>
    <t>Corolla</t>
  </si>
  <si>
    <t>Raffaello</t>
  </si>
  <si>
    <t>Nutella</t>
  </si>
  <si>
    <t>BTБ</t>
  </si>
  <si>
    <t>Volia</t>
  </si>
  <si>
    <t>Camry, RAV4, Prado , Corolla</t>
  </si>
  <si>
    <t>Toyota  for Woman</t>
  </si>
  <si>
    <t>Baltika</t>
  </si>
  <si>
    <t>Tuborg</t>
  </si>
  <si>
    <t>Zatecky Gus</t>
  </si>
  <si>
    <t>Acura</t>
  </si>
  <si>
    <t>TicTak</t>
  </si>
  <si>
    <t xml:space="preserve">«Семейный пикник с Тойота» </t>
  </si>
  <si>
    <t>Ice Mix</t>
  </si>
  <si>
    <t>Kronenbourg</t>
  </si>
  <si>
    <t>KvasTaras</t>
  </si>
  <si>
    <t>Somersby</t>
  </si>
  <si>
    <t xml:space="preserve">Honda Moto Expensive </t>
  </si>
  <si>
    <t>Wargaming</t>
  </si>
  <si>
    <t>Internet+Discovery</t>
  </si>
  <si>
    <t>Ocean Plaza</t>
  </si>
  <si>
    <t xml:space="preserve">Jack Honey </t>
  </si>
  <si>
    <t>Инкерман</t>
  </si>
  <si>
    <t>Land Cruiser Prado, Land Cruiser 200</t>
  </si>
  <si>
    <t xml:space="preserve">«Summer fest» </t>
  </si>
  <si>
    <t>Lvivske Robert Doms</t>
  </si>
  <si>
    <t>Tetra Pack</t>
  </si>
  <si>
    <t>Hot weekend</t>
  </si>
  <si>
    <t>Heel Траумель С</t>
  </si>
  <si>
    <t>Land Cruiser Prado</t>
  </si>
  <si>
    <t>UBO Живчик</t>
  </si>
  <si>
    <t xml:space="preserve">VTB&amp;MasterCard Gold </t>
  </si>
  <si>
    <t>World of Tanks</t>
  </si>
  <si>
    <t>Jack Daniels</t>
  </si>
  <si>
    <t>Hilux</t>
  </si>
  <si>
    <t>Kinder</t>
  </si>
  <si>
    <t>Rastishka</t>
  </si>
  <si>
    <t>ACINO Pharma</t>
  </si>
  <si>
    <t>Вибуркол</t>
  </si>
  <si>
    <t>Yaris</t>
  </si>
  <si>
    <t>Electrolux</t>
  </si>
  <si>
    <t>Zhivinka</t>
  </si>
  <si>
    <t>RAV4</t>
  </si>
  <si>
    <t>Bacardi</t>
  </si>
  <si>
    <t>Unicef</t>
  </si>
  <si>
    <t>Mulinex</t>
  </si>
  <si>
    <t>Укрмедиа Лимитед</t>
  </si>
  <si>
    <t>Bacardi (Бакарди)</t>
  </si>
  <si>
    <t>Ferrero Rocher</t>
  </si>
  <si>
    <t>Fidobank</t>
  </si>
  <si>
    <t>Finlandia Vodka</t>
  </si>
  <si>
    <t>Honda</t>
  </si>
  <si>
    <t>Inkerman</t>
  </si>
  <si>
    <t>Jack Daniel's</t>
  </si>
  <si>
    <t>KFC</t>
  </si>
  <si>
    <t>Kinder (Киндер)</t>
  </si>
  <si>
    <t>Kronenburg</t>
  </si>
  <si>
    <t>Lexus</t>
  </si>
  <si>
    <t>Tetra Pak</t>
  </si>
  <si>
    <t>Tic Tac</t>
  </si>
  <si>
    <t>TicTac</t>
  </si>
  <si>
    <t>Toyota</t>
  </si>
  <si>
    <t>Toyota Land Cruiser Prado</t>
  </si>
  <si>
    <t>Unisef</t>
  </si>
  <si>
    <t>Viburcol</t>
  </si>
  <si>
    <t>Zubrowka</t>
  </si>
  <si>
    <t>Айс Мікс</t>
  </si>
  <si>
    <t>Балтика</t>
  </si>
  <si>
    <t>Воля</t>
  </si>
  <si>
    <t>Воля Бродбенд</t>
  </si>
  <si>
    <t>ВТБ</t>
  </si>
  <si>
    <t>ВТБ Банк</t>
  </si>
  <si>
    <t>Живчик</t>
  </si>
  <si>
    <t>Квас Тарас</t>
  </si>
  <si>
    <t>Кроненбург</t>
  </si>
  <si>
    <t>Львівське 300</t>
  </si>
  <si>
    <t>Львівське Роберт Домс</t>
  </si>
  <si>
    <t>Львовское</t>
  </si>
  <si>
    <t>Растишка</t>
  </si>
  <si>
    <t>Траумель С</t>
  </si>
  <si>
    <t>Фарм-кампания</t>
  </si>
  <si>
    <t>Контрагент</t>
  </si>
  <si>
    <t>Бренд</t>
  </si>
  <si>
    <t>Названия строк</t>
  </si>
  <si>
    <t>Общий итог</t>
  </si>
  <si>
    <t>Названия столбцов</t>
  </si>
  <si>
    <t>Сумма по полю Net Agency Cost</t>
  </si>
  <si>
    <t xml:space="preserve">РЕАЛИЗАЦИЯ </t>
  </si>
  <si>
    <t>Сверка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</si>
</sst>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1" xfId="0" applyFill="1" applyBorder="1"/>
    <xf numFmtId="4" fontId="0" fillId="0" borderId="0" xfId="0" applyNumberFormat="1"/>
    <xf numFmtId="0" fontId="0" fillId="0" borderId="0" xfId="0" pivotButton="1"/>
    <xf numFmtId="0" fontId="4" fillId="0" borderId="0" xfId="0" applyFont="1"/>
    <xf numFmtId="0" fontId="0" fillId="0" borderId="1" xfId="0" pivotButton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3" borderId="1" xfId="0" applyFont="1" applyFill="1" applyBorder="1"/>
    <xf numFmtId="0" fontId="1" fillId="0" borderId="1" xfId="0" applyFont="1" applyBorder="1"/>
    <xf numFmtId="4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/>
    <xf numFmtId="4" fontId="3" fillId="0" borderId="1" xfId="0" applyNumberFormat="1" applyFont="1" applyFill="1" applyBorder="1"/>
    <xf numFmtId="4" fontId="5" fillId="0" borderId="1" xfId="0" applyNumberFormat="1" applyFont="1" applyFill="1" applyBorder="1"/>
    <xf numFmtId="0" fontId="1" fillId="0" borderId="1" xfId="0" applyFont="1" applyFill="1" applyBorder="1"/>
    <xf numFmtId="4" fontId="3" fillId="0" borderId="1" xfId="0" applyNumberFormat="1" applyFont="1" applyBorder="1"/>
  </cellXfs>
  <cellStyles count="2">
    <cellStyle name="Normal_31788B1A" xfId="1"/>
    <cellStyle name="Обычный" xfId="0" builtinId="0"/>
  </cellStyles>
  <dxfs count="89">
    <dxf>
      <numFmt numFmtId="4" formatCode="#,##0.00"/>
    </dxf>
    <dxf>
      <font>
        <color auto="1"/>
      </font>
    </dxf>
    <dxf>
      <fill>
        <patternFill patternType="none">
          <bgColor auto="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font>
        <color theme="0"/>
      </font>
    </dxf>
    <dxf>
      <fill>
        <patternFill patternType="solid">
          <bgColor rgb="FFFF0000"/>
        </patternFill>
      </fill>
    </dxf>
    <dxf>
      <font>
        <color theme="0"/>
      </font>
    </dxf>
    <dxf>
      <fill>
        <patternFill patternType="solid">
          <bgColor rgb="FFFF0000"/>
        </patternFill>
      </fill>
    </dxf>
    <dxf>
      <font>
        <color theme="0"/>
      </font>
    </dxf>
    <dxf>
      <fill>
        <patternFill patternType="solid">
          <bgColor rgb="FFFF0000"/>
        </patternFill>
      </fill>
    </dxf>
    <dxf>
      <font>
        <color theme="0"/>
      </font>
    </dxf>
    <dxf>
      <fill>
        <patternFill patternType="solid">
          <bgColor rgb="FFFF0000"/>
        </patternFill>
      </fill>
    </dxf>
    <dxf>
      <font>
        <color auto="1"/>
      </font>
    </dxf>
    <dxf>
      <fill>
        <patternFill>
          <bgColor rgb="FFFFFF00"/>
        </patternFill>
      </fill>
    </dxf>
    <dxf>
      <font>
        <color theme="0"/>
      </font>
    </dxf>
    <dxf>
      <fill>
        <patternFill patternType="solid">
          <bgColor rgb="FFFF0000"/>
        </patternFill>
      </fill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7030A0"/>
        </patternFill>
      </fill>
    </dxf>
    <dxf>
      <fill>
        <patternFill patternType="solid">
          <bgColor rgb="FF7030A0"/>
        </patternFill>
      </fill>
    </dxf>
    <dxf>
      <font>
        <b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  <color theme="0"/>
      </font>
      <fill>
        <patternFill patternType="solid">
          <fgColor indexed="64"/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Mediacom_AGL_Starlight%202015%20billing%20%20avb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Жиганова Светлана" refreshedDate="42416.677961805559" createdVersion="4" refreshedVersion="4" minRefreshableVersion="3" recordCount="244">
  <cacheSource type="worksheet">
    <worksheetSource ref="A1:E245" sheet="2015" r:id="rId2"/>
  </cacheSource>
  <cacheFields count="5">
    <cacheField name="Campaign " numFmtId="0">
      <sharedItems count="95">
        <s v="Фидобанк"/>
        <s v="АгроМат"/>
        <s v="Ferrero"/>
        <s v="Finlandia"/>
        <s v="Lvivske"/>
        <s v="Zubrovka"/>
        <s v="Corolla"/>
        <s v="Raffaello"/>
        <s v="Nutella"/>
        <s v="BTБ"/>
        <s v="Volia"/>
        <s v="Camry, RAV4, Prado , Corolla"/>
        <s v="Toyota  for Woman"/>
        <s v="Lexus"/>
        <s v="Baltika"/>
        <s v="Tuborg"/>
        <s v="Zatecky Gus"/>
        <s v="Acura"/>
        <s v="KFC"/>
        <s v="TicTak"/>
        <s v="«Семейный пикник с Тойота» "/>
        <s v="Ice Mix"/>
        <s v="Kronenbourg"/>
        <s v="KvasTaras"/>
        <s v="Somersby"/>
        <s v="Honda Moto Expensive "/>
        <s v="Инкерман"/>
        <s v="Wargaming"/>
        <s v="Internet+Discovery"/>
        <s v="Ocean Plaza"/>
        <s v="Jack Honey "/>
        <s v="Land Cruiser Prado, Land Cruiser 200"/>
        <s v="«Summer fest» "/>
        <s v="Tetra Pack"/>
        <s v="Hot weekend"/>
        <s v="Heel Траумель С"/>
        <s v="Land Cruiser Prado"/>
        <s v="UBO Живчик"/>
        <s v="VTB&amp;MasterCard Gold "/>
        <s v="World of Tanks"/>
        <s v="Jack Daniels"/>
        <s v="Hilux"/>
        <s v="Kinder"/>
        <s v="Rastishka"/>
        <s v="ACINO Pharma"/>
        <s v="Вибуркол"/>
        <s v="Yaris"/>
        <s v="Electrolux"/>
        <s v="Zhivinka"/>
        <s v="RAV4"/>
        <s v="Bacardi"/>
        <s v="Unicef"/>
        <s v="Mulinex"/>
        <s v="танки брендинг" u="1"/>
        <s v="корабли брендинг" u="1"/>
        <s v="KFC Frecher ТФ" u="1"/>
        <s v="Lexus RX" u="1"/>
        <s v="КФС УХК стартер" u="1"/>
        <s v="KFC Fresher УХК" u="1"/>
        <s v="Zhyvinka" u="1"/>
        <s v="Baltika 0" u="1"/>
        <s v="КФС УХК Лонгер" u="1"/>
        <s v="KFC Frecher УХК" u="1"/>
        <s v="КФС ГРГ " u="1"/>
        <s v="Jack Deniels" u="1"/>
        <s v="Lvivske Promo" u="1"/>
        <s v="OceanPlaza" u="1"/>
        <s v="Инкерман 2" u="1"/>
        <s v="Warship_Ukraine_Massive Push" u="1"/>
        <s v="Baltika Myagkoe" u="1"/>
        <s v="Lvivske Robert Doms" u="1"/>
        <s v="KFC Fresher ГРГ" u="1"/>
        <s v="Volia Back to school Regions" u="1"/>
        <s v="Volia Kiev" u="1"/>
        <s v="IceMix" u="1"/>
        <s v="Lvivske New Bottle" u="1"/>
        <s v="КФС УХК" u="1"/>
        <s v="KFC Frecher ГРГ" u="1"/>
        <s v="Lvivske X-mass" u="1"/>
        <s v="KFC ГРГ" u="1"/>
        <s v="Volia regions" u="1"/>
        <s v="КФС ТФ стартер" u="1"/>
        <s v="Wargaming_Ukraine_Massive Push_video" u="1"/>
        <s v="Lexus NX" u="1"/>
        <s v="KFC ТФ" u="1"/>
        <s v="Lvivske RD" u="1"/>
        <s v="KFC Fresher ТФ" u="1"/>
        <s v="KFC УХК" u="1"/>
        <s v="Baltika 7" u="1"/>
        <s v="Volia Черкассы" u="1"/>
        <s v="КФС ГРГ стартер" u="1"/>
        <s v="танки видео" u="1"/>
        <s v="Volia Back to school Kiev" u="1"/>
        <s v="КФС ГРГ Лонгер" u="1"/>
        <s v="Wargaming_NY_video" u="1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Year" numFmtId="0">
      <sharedItems containsSemiMixedTypes="0" containsString="0" containsNumber="1" containsInteger="1" minValue="2015" maxValue="2015"/>
    </cacheField>
    <cacheField name="Site (Содержание для 1-С)" numFmtId="0">
      <sharedItems/>
    </cacheField>
    <cacheField name="Net Agency Cost" numFmtId="4">
      <sharedItems containsSemiMixedTypes="0" containsString="0" containsNumber="1" minValue="205.22" maxValue="58758.976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x v="0"/>
    <x v="0"/>
    <n v="2015"/>
    <s v="STARLIGHT ДЕЛОВОЙ (Podrobnosti, ictv, ntn)"/>
    <n v="3600"/>
  </r>
  <r>
    <x v="1"/>
    <x v="0"/>
    <n v="2015"/>
    <s v="Starlight  "/>
    <n v="6000"/>
  </r>
  <r>
    <x v="2"/>
    <x v="0"/>
    <n v="2015"/>
    <s v="Starlight RON"/>
    <n v="4432.4399999999996"/>
  </r>
  <r>
    <x v="3"/>
    <x v="0"/>
    <n v="2015"/>
    <s v="Starlight Video Network"/>
    <n v="10000"/>
  </r>
  <r>
    <x v="3"/>
    <x v="0"/>
    <n v="2015"/>
    <s v="Starlight Men "/>
    <n v="3420"/>
  </r>
  <r>
    <x v="4"/>
    <x v="0"/>
    <n v="2015"/>
    <s v="Starlight RON"/>
    <n v="1000"/>
  </r>
  <r>
    <x v="5"/>
    <x v="0"/>
    <n v="2015"/>
    <s v="Starlight news (ictv.ua, inter.ua, ntn.ua, podrobnosti.ua)"/>
    <n v="16374.29"/>
  </r>
  <r>
    <x v="6"/>
    <x v="1"/>
    <n v="2015"/>
    <s v="Business Pack Starlight"/>
    <n v="5250"/>
  </r>
  <r>
    <x v="7"/>
    <x v="1"/>
    <n v="2015"/>
    <s v="Starlight RON"/>
    <n v="39000"/>
  </r>
  <r>
    <x v="8"/>
    <x v="1"/>
    <n v="2015"/>
    <s v="Starlight Women content"/>
    <n v="39000"/>
  </r>
  <r>
    <x v="4"/>
    <x v="2"/>
    <n v="2015"/>
    <s v="Starlight Video"/>
    <n v="25270.374599999999"/>
  </r>
  <r>
    <x v="4"/>
    <x v="2"/>
    <n v="2015"/>
    <s v="Starlight RON"/>
    <n v="12952.512000000002"/>
  </r>
  <r>
    <x v="4"/>
    <x v="2"/>
    <n v="2015"/>
    <s v="Starlight Video"/>
    <n v="34293.133199999997"/>
  </r>
  <r>
    <x v="4"/>
    <x v="2"/>
    <n v="2015"/>
    <s v="Starlight RON"/>
    <n v="16986.518999999997"/>
  </r>
  <r>
    <x v="4"/>
    <x v="2"/>
    <n v="2015"/>
    <s v="Starlight Package"/>
    <n v="8400"/>
  </r>
  <r>
    <x v="6"/>
    <x v="2"/>
    <n v="2015"/>
    <s v="Pack Man Starlight"/>
    <n v="3810"/>
  </r>
  <r>
    <x v="9"/>
    <x v="2"/>
    <n v="2015"/>
    <s v="Business  Pack StarLight (podrobnosti.ua, fakty.ictv.ua, ukranews.com, zaxid.net, 24tv.ua)"/>
    <n v="4329.41"/>
  </r>
  <r>
    <x v="7"/>
    <x v="2"/>
    <n v="2015"/>
    <s v="Starlight RON"/>
    <n v="16000"/>
  </r>
  <r>
    <x v="10"/>
    <x v="2"/>
    <n v="2015"/>
    <s v="Starlight RON"/>
    <n v="14794.78"/>
  </r>
  <r>
    <x v="11"/>
    <x v="3"/>
    <n v="2015"/>
    <s v="Business Pack Starlight"/>
    <n v="7500"/>
  </r>
  <r>
    <x v="12"/>
    <x v="3"/>
    <n v="2015"/>
    <s v="Woman Pack Starlight"/>
    <n v="5950"/>
  </r>
  <r>
    <x v="13"/>
    <x v="3"/>
    <n v="2015"/>
    <s v="Selebretis Pack StarLight "/>
    <n v="8000"/>
  </r>
  <r>
    <x v="9"/>
    <x v="3"/>
    <n v="2015"/>
    <s v="Business  Pack StarLight (podrobnosti.ua, fakty.ictv.ua, ukranews.com, zaxid.net, 24tv.ua)"/>
    <n v="3920.5949999999998"/>
  </r>
  <r>
    <x v="9"/>
    <x v="3"/>
    <n v="2015"/>
    <s v=" Pack StarLight (podrobnosti.ua, fakty.ictv.ua, ukranews.com, zaxid.net, 24tv.ua)"/>
    <n v="8974.1299999999992"/>
  </r>
  <r>
    <x v="14"/>
    <x v="3"/>
    <n v="2015"/>
    <s v="Starlight Video"/>
    <n v="12389.215399999999"/>
  </r>
  <r>
    <x v="4"/>
    <x v="3"/>
    <n v="2015"/>
    <s v="Starlight Video"/>
    <n v="13345.7222"/>
  </r>
  <r>
    <x v="15"/>
    <x v="3"/>
    <n v="2015"/>
    <s v="Starlight Video"/>
    <n v="5254.8684999999996"/>
  </r>
  <r>
    <x v="16"/>
    <x v="3"/>
    <n v="2015"/>
    <s v="Starlight Video"/>
    <n v="20410"/>
  </r>
  <r>
    <x v="16"/>
    <x v="3"/>
    <n v="2015"/>
    <s v="Starlight RON"/>
    <n v="10800"/>
  </r>
  <r>
    <x v="16"/>
    <x v="3"/>
    <n v="2015"/>
    <s v="Starlight Package"/>
    <n v="12950"/>
  </r>
  <r>
    <x v="17"/>
    <x v="3"/>
    <n v="2015"/>
    <s v="Pack Business (ictv.ua, podrobnosti.ua)"/>
    <n v="2250"/>
  </r>
  <r>
    <x v="4"/>
    <x v="3"/>
    <n v="2015"/>
    <s v="Starlight Video"/>
    <n v="10761.125400000001"/>
  </r>
  <r>
    <x v="4"/>
    <x v="3"/>
    <n v="2015"/>
    <s v="Starlight RON"/>
    <n v="4979.9880000000012"/>
  </r>
  <r>
    <x v="4"/>
    <x v="3"/>
    <n v="2015"/>
    <s v="Starlight Video"/>
    <n v="12806.866800000002"/>
  </r>
  <r>
    <x v="4"/>
    <x v="3"/>
    <n v="2015"/>
    <s v="Starlight RON"/>
    <n v="8213.4809999999998"/>
  </r>
  <r>
    <x v="18"/>
    <x v="3"/>
    <n v="2015"/>
    <s v="Starlight RON"/>
    <n v="11282.4"/>
  </r>
  <r>
    <x v="18"/>
    <x v="3"/>
    <n v="2015"/>
    <s v="Starlight RON"/>
    <n v="4928.29"/>
  </r>
  <r>
    <x v="18"/>
    <x v="3"/>
    <n v="2015"/>
    <s v="Starlight RON"/>
    <n v="2330.64"/>
  </r>
  <r>
    <x v="19"/>
    <x v="3"/>
    <n v="2015"/>
    <s v="Starlight RON"/>
    <n v="26000"/>
  </r>
  <r>
    <x v="10"/>
    <x v="3"/>
    <n v="2015"/>
    <s v="Starlight RON"/>
    <n v="205.22"/>
  </r>
  <r>
    <x v="11"/>
    <x v="4"/>
    <n v="2015"/>
    <s v="Business Pack Starlight"/>
    <n v="6000"/>
  </r>
  <r>
    <x v="20"/>
    <x v="4"/>
    <n v="2015"/>
    <s v="Starlight pack Business"/>
    <n v="5625"/>
  </r>
  <r>
    <x v="13"/>
    <x v="4"/>
    <n v="2015"/>
    <s v="Selebretis Pack StarLight "/>
    <n v="5100"/>
  </r>
  <r>
    <x v="14"/>
    <x v="4"/>
    <n v="2015"/>
    <s v="Starlight Video"/>
    <n v="13515.78"/>
  </r>
  <r>
    <x v="14"/>
    <x v="4"/>
    <n v="2015"/>
    <s v="Starlight Video"/>
    <n v="6878.5780000000004"/>
  </r>
  <r>
    <x v="14"/>
    <x v="4"/>
    <n v="2015"/>
    <s v="Starlight RON"/>
    <n v="1881.06"/>
  </r>
  <r>
    <x v="21"/>
    <x v="4"/>
    <n v="2015"/>
    <s v="Starlight Video"/>
    <n v="26690"/>
  </r>
  <r>
    <x v="21"/>
    <x v="4"/>
    <n v="2015"/>
    <s v="Starlight RON"/>
    <n v="16858.102500000001"/>
  </r>
  <r>
    <x v="22"/>
    <x v="4"/>
    <n v="2015"/>
    <s v="Starlight Video"/>
    <n v="10226.713099999999"/>
  </r>
  <r>
    <x v="22"/>
    <x v="4"/>
    <n v="2015"/>
    <s v="Starlight RON"/>
    <n v="1726.9829999999999"/>
  </r>
  <r>
    <x v="22"/>
    <x v="4"/>
    <n v="2015"/>
    <s v="podrobnosti.ua"/>
    <n v="2125"/>
  </r>
  <r>
    <x v="23"/>
    <x v="4"/>
    <n v="2015"/>
    <s v="Starlight Video"/>
    <n v="6612.37"/>
  </r>
  <r>
    <x v="4"/>
    <x v="4"/>
    <n v="2015"/>
    <s v="Starlight Video"/>
    <n v="51810"/>
  </r>
  <r>
    <x v="24"/>
    <x v="4"/>
    <n v="2015"/>
    <s v="Starlight Video"/>
    <n v="7219.754899999999"/>
  </r>
  <r>
    <x v="15"/>
    <x v="4"/>
    <n v="2015"/>
    <s v="Starlight Video"/>
    <n v="21042.63"/>
  </r>
  <r>
    <x v="15"/>
    <x v="4"/>
    <n v="2015"/>
    <s v="Starlight RON"/>
    <n v="7200.9494999999997"/>
  </r>
  <r>
    <x v="16"/>
    <x v="4"/>
    <n v="2015"/>
    <s v="Starlight Video"/>
    <n v="23550"/>
  </r>
  <r>
    <x v="16"/>
    <x v="4"/>
    <n v="2015"/>
    <s v="Starlight RON"/>
    <n v="9529.7895000000008"/>
  </r>
  <r>
    <x v="18"/>
    <x v="4"/>
    <n v="2015"/>
    <s v="Starlight RON"/>
    <n v="4449.7299999999996"/>
  </r>
  <r>
    <x v="18"/>
    <x v="4"/>
    <n v="2015"/>
    <s v="Starlight RON"/>
    <n v="1865"/>
  </r>
  <r>
    <x v="18"/>
    <x v="4"/>
    <n v="2015"/>
    <s v="Starlight RON"/>
    <n v="790.15"/>
  </r>
  <r>
    <x v="25"/>
    <x v="4"/>
    <n v="2015"/>
    <s v="Pack Business (ictv.ua, podrobnosti.ua, inter.ua)"/>
    <n v="2475"/>
  </r>
  <r>
    <x v="17"/>
    <x v="4"/>
    <n v="2015"/>
    <s v="Pack Business (ictv.ua, podrobnosti.ua)"/>
    <n v="2250"/>
  </r>
  <r>
    <x v="10"/>
    <x v="4"/>
    <n v="2015"/>
    <s v="Starlight RON"/>
    <n v="21760"/>
  </r>
  <r>
    <x v="26"/>
    <x v="4"/>
    <n v="2015"/>
    <s v="*Youth  Package Starlight"/>
    <n v="1399.19364"/>
  </r>
  <r>
    <x v="27"/>
    <x v="4"/>
    <n v="2015"/>
    <s v="Starlight RON"/>
    <n v="10846.26"/>
  </r>
  <r>
    <x v="20"/>
    <x v="5"/>
    <n v="2015"/>
    <s v="Starlight pack Business"/>
    <n v="3750"/>
  </r>
  <r>
    <x v="13"/>
    <x v="5"/>
    <n v="2015"/>
    <s v="Selebretis Pack StarLight "/>
    <n v="6800"/>
  </r>
  <r>
    <x v="28"/>
    <x v="5"/>
    <n v="2015"/>
    <s v="Starlight  Man Pack RON"/>
    <n v="321.65499999999997"/>
  </r>
  <r>
    <x v="10"/>
    <x v="5"/>
    <n v="2015"/>
    <s v="Starlight   Pack RON"/>
    <n v="1484.4464999999998"/>
  </r>
  <r>
    <x v="14"/>
    <x v="5"/>
    <n v="2015"/>
    <s v="Starlight RON"/>
    <n v="23175"/>
  </r>
  <r>
    <x v="14"/>
    <x v="5"/>
    <n v="2015"/>
    <s v="Starlight Video"/>
    <n v="18055"/>
  </r>
  <r>
    <x v="14"/>
    <x v="5"/>
    <n v="2015"/>
    <s v="Starlight Video"/>
    <n v="28271.42"/>
  </r>
  <r>
    <x v="14"/>
    <x v="5"/>
    <n v="2015"/>
    <s v="Starlight RON"/>
    <n v="13868.94"/>
  </r>
  <r>
    <x v="14"/>
    <x v="5"/>
    <n v="2015"/>
    <s v="Starlight Package"/>
    <n v="8400"/>
  </r>
  <r>
    <x v="21"/>
    <x v="5"/>
    <n v="2015"/>
    <s v="Starlight Video"/>
    <n v="25120"/>
  </r>
  <r>
    <x v="21"/>
    <x v="5"/>
    <n v="2015"/>
    <s v="Starlight RON"/>
    <n v="18601.897499999999"/>
  </r>
  <r>
    <x v="22"/>
    <x v="5"/>
    <n v="2015"/>
    <s v="Starlight Video"/>
    <n v="27543.22"/>
  </r>
  <r>
    <x v="22"/>
    <x v="5"/>
    <n v="2015"/>
    <s v="Starlight RON"/>
    <n v="20325.577499999999"/>
  </r>
  <r>
    <x v="4"/>
    <x v="5"/>
    <n v="2015"/>
    <s v="Starlight Video"/>
    <n v="3139.2777999999953"/>
  </r>
  <r>
    <x v="15"/>
    <x v="5"/>
    <n v="2015"/>
    <s v="Starlight Video"/>
    <n v="10990"/>
  </r>
  <r>
    <x v="15"/>
    <x v="5"/>
    <n v="2015"/>
    <s v="Starlight RON"/>
    <n v="19423.768499999998"/>
  </r>
  <r>
    <x v="15"/>
    <x v="5"/>
    <n v="2015"/>
    <s v="Starlight Package"/>
    <n v="4651.3845000000001"/>
  </r>
  <r>
    <x v="23"/>
    <x v="5"/>
    <n v="2015"/>
    <s v="Starlight Video"/>
    <n v="22903.631000000001"/>
  </r>
  <r>
    <x v="23"/>
    <x v="5"/>
    <n v="2015"/>
    <s v="Starlight RON"/>
    <n v="22950"/>
  </r>
  <r>
    <x v="23"/>
    <x v="5"/>
    <n v="2015"/>
    <s v="Starlight Package"/>
    <n v="830.66025000000002"/>
  </r>
  <r>
    <x v="16"/>
    <x v="5"/>
    <n v="2015"/>
    <s v="Starlight Video"/>
    <n v="7457.5"/>
  </r>
  <r>
    <x v="16"/>
    <x v="5"/>
    <n v="2015"/>
    <s v="Starlight RON"/>
    <n v="2620.21"/>
  </r>
  <r>
    <x v="24"/>
    <x v="5"/>
    <n v="2015"/>
    <s v="Starlight Video"/>
    <n v="37132.75"/>
  </r>
  <r>
    <x v="24"/>
    <x v="5"/>
    <n v="2015"/>
    <s v="Starlight Package"/>
    <n v="2884.25"/>
  </r>
  <r>
    <x v="29"/>
    <x v="5"/>
    <n v="2015"/>
    <s v="Starlight Молодежный"/>
    <n v="458.61"/>
  </r>
  <r>
    <x v="27"/>
    <x v="5"/>
    <n v="2015"/>
    <s v="Starlight RON"/>
    <n v="56653.74"/>
  </r>
  <r>
    <x v="3"/>
    <x v="5"/>
    <n v="2015"/>
    <s v="Starlight Video Men RON"/>
    <n v="5118.942"/>
  </r>
  <r>
    <x v="30"/>
    <x v="5"/>
    <n v="2015"/>
    <s v="Starlight  video network &quot;Youth package&quot;"/>
    <n v="1735.0154000000002"/>
  </r>
  <r>
    <x v="25"/>
    <x v="5"/>
    <n v="2015"/>
    <s v="Pack Business (ictv.ua, podrobnosti.ua, inter.ua)"/>
    <n v="4500"/>
  </r>
  <r>
    <x v="26"/>
    <x v="5"/>
    <n v="2015"/>
    <s v="*Youth  Package Starlight"/>
    <n v="2798.4063599999999"/>
  </r>
  <r>
    <x v="31"/>
    <x v="6"/>
    <n v="2015"/>
    <s v="News Pack Starlight"/>
    <n v="10500"/>
  </r>
  <r>
    <x v="32"/>
    <x v="6"/>
    <n v="2015"/>
    <s v="Starlight pack Woman"/>
    <n v="5355"/>
  </r>
  <r>
    <x v="13"/>
    <x v="6"/>
    <n v="2015"/>
    <s v="Selebretis Pack_StarLight (Inter.ua, K1, Novy.tv, Stb.ua, М1.tv) "/>
    <n v="6800"/>
  </r>
  <r>
    <x v="13"/>
    <x v="6"/>
    <n v="2015"/>
    <s v="Selebretis Pack StarLight "/>
    <n v="4250"/>
  </r>
  <r>
    <x v="3"/>
    <x v="6"/>
    <n v="2015"/>
    <s v="Starlight Video Men RON"/>
    <n v="11481.058047428576"/>
  </r>
  <r>
    <x v="18"/>
    <x v="6"/>
    <n v="2015"/>
    <s v="Starlight RON"/>
    <n v="2794.37"/>
  </r>
  <r>
    <x v="18"/>
    <x v="6"/>
    <n v="2015"/>
    <s v="Starlight RON"/>
    <n v="1141.5"/>
  </r>
  <r>
    <x v="18"/>
    <x v="6"/>
    <n v="2015"/>
    <s v="Starlight RON"/>
    <n v="545.88"/>
  </r>
  <r>
    <x v="30"/>
    <x v="6"/>
    <n v="2015"/>
    <s v="Starlight  video network &quot;Youth package&quot;"/>
    <n v="8224.9845999999998"/>
  </r>
  <r>
    <x v="14"/>
    <x v="6"/>
    <n v="2015"/>
    <s v="Starlight Video"/>
    <n v="2291.16"/>
  </r>
  <r>
    <x v="21"/>
    <x v="6"/>
    <n v="2015"/>
    <s v="Starlight Video"/>
    <n v="26437.057299999997"/>
  </r>
  <r>
    <x v="21"/>
    <x v="6"/>
    <n v="2015"/>
    <s v="Starlight RON"/>
    <n v="19431.229500000001"/>
  </r>
  <r>
    <x v="21"/>
    <x v="6"/>
    <n v="2015"/>
    <s v="Starlight Package"/>
    <n v="3705.9189999999999"/>
  </r>
  <r>
    <x v="22"/>
    <x v="6"/>
    <n v="2015"/>
    <s v="Starlight Video"/>
    <n v="27581.053500000002"/>
  </r>
  <r>
    <x v="22"/>
    <x v="6"/>
    <n v="2015"/>
    <s v="Starlight RON"/>
    <n v="15297.44"/>
  </r>
  <r>
    <x v="22"/>
    <x v="6"/>
    <n v="2015"/>
    <s v="Starlight Package"/>
    <n v="3913.27"/>
  </r>
  <r>
    <x v="23"/>
    <x v="6"/>
    <n v="2015"/>
    <s v="Starlight Video"/>
    <n v="4939.28"/>
  </r>
  <r>
    <x v="23"/>
    <x v="6"/>
    <n v="2015"/>
    <s v="Starlight RON"/>
    <n v="5384.96"/>
  </r>
  <r>
    <x v="23"/>
    <x v="6"/>
    <n v="2015"/>
    <s v="Starlight Package"/>
    <n v="3544.8787499999999"/>
  </r>
  <r>
    <x v="4"/>
    <x v="6"/>
    <n v="2015"/>
    <s v="Starlight Video"/>
    <n v="22308.92"/>
  </r>
  <r>
    <x v="4"/>
    <x v="6"/>
    <n v="2015"/>
    <s v="Starlight RON"/>
    <n v="6226.1459999999997"/>
  </r>
  <r>
    <x v="4"/>
    <x v="6"/>
    <n v="2015"/>
    <s v="Starlight Video"/>
    <n v="9429.0997200000002"/>
  </r>
  <r>
    <x v="4"/>
    <x v="6"/>
    <n v="2015"/>
    <s v="Starlight RON"/>
    <n v="14026.8825"/>
  </r>
  <r>
    <x v="24"/>
    <x v="6"/>
    <n v="2015"/>
    <s v="Starlight Video"/>
    <n v="5291.6850000000004"/>
  </r>
  <r>
    <x v="24"/>
    <x v="6"/>
    <n v="2015"/>
    <s v="Starlight RON"/>
    <n v="420.78149999999999"/>
  </r>
  <r>
    <x v="24"/>
    <x v="6"/>
    <n v="2015"/>
    <s v="Starlight Package"/>
    <n v="1111.8747499999999"/>
  </r>
  <r>
    <x v="15"/>
    <x v="6"/>
    <n v="2015"/>
    <s v="Starlight Video"/>
    <n v="10405.459999999999"/>
  </r>
  <r>
    <x v="15"/>
    <x v="6"/>
    <n v="2015"/>
    <s v="Starlight Package"/>
    <n v="408.52525000000003"/>
  </r>
  <r>
    <x v="33"/>
    <x v="6"/>
    <n v="2015"/>
    <s v="Starlight Women"/>
    <n v="620.20000000000005"/>
  </r>
  <r>
    <x v="28"/>
    <x v="6"/>
    <n v="2015"/>
    <s v="Starlight  Man Pack RON"/>
    <n v="29534.365000000002"/>
  </r>
  <r>
    <x v="10"/>
    <x v="6"/>
    <n v="2015"/>
    <s v="Starlight   Pack RON"/>
    <n v="3915.5534999999995"/>
  </r>
  <r>
    <x v="34"/>
    <x v="6"/>
    <n v="2015"/>
    <s v="Starlight   RON"/>
    <n v="2762.1877499999996"/>
  </r>
  <r>
    <x v="29"/>
    <x v="6"/>
    <n v="2015"/>
    <s v="Starlight Женский"/>
    <n v="1493.77"/>
  </r>
  <r>
    <x v="14"/>
    <x v="7"/>
    <n v="2015"/>
    <s v="Starlight Video"/>
    <n v="30876.844599999997"/>
  </r>
  <r>
    <x v="14"/>
    <x v="7"/>
    <n v="2015"/>
    <s v="Starlight RON"/>
    <n v="13774.855499999998"/>
  </r>
  <r>
    <x v="21"/>
    <x v="7"/>
    <n v="2015"/>
    <s v="Starlight Video"/>
    <n v="20662.939999999999"/>
  </r>
  <r>
    <x v="21"/>
    <x v="7"/>
    <n v="2015"/>
    <s v="Starlight RON"/>
    <n v="7346.92"/>
  </r>
  <r>
    <x v="21"/>
    <x v="7"/>
    <n v="2015"/>
    <s v="Starlight Package"/>
    <n v="669.08"/>
  </r>
  <r>
    <x v="22"/>
    <x v="7"/>
    <n v="2015"/>
    <s v="Starlight Video"/>
    <n v="5518.8953999999994"/>
  </r>
  <r>
    <x v="22"/>
    <x v="7"/>
    <n v="2015"/>
    <s v="Starlight RON"/>
    <n v="4706.01"/>
  </r>
  <r>
    <x v="22"/>
    <x v="7"/>
    <n v="2015"/>
    <s v="Starlight Package"/>
    <n v="1225"/>
  </r>
  <r>
    <x v="23"/>
    <x v="7"/>
    <n v="2015"/>
    <s v="Starlight Video"/>
    <n v="11074.72"/>
  </r>
  <r>
    <x v="23"/>
    <x v="7"/>
    <n v="2015"/>
    <s v="Starlight RON"/>
    <n v="12863.03"/>
  </r>
  <r>
    <x v="4"/>
    <x v="7"/>
    <n v="2015"/>
    <s v="Starlight Video"/>
    <n v="33302.410000000003"/>
  </r>
  <r>
    <x v="4"/>
    <x v="7"/>
    <n v="2015"/>
    <s v="Starlight RON"/>
    <n v="19981.86"/>
  </r>
  <r>
    <x v="4"/>
    <x v="7"/>
    <n v="2015"/>
    <s v="Starlight Video"/>
    <n v="52461.129240000002"/>
  </r>
  <r>
    <x v="4"/>
    <x v="7"/>
    <n v="2015"/>
    <s v="Starlight RON"/>
    <n v="18765.927"/>
  </r>
  <r>
    <x v="24"/>
    <x v="7"/>
    <n v="2015"/>
    <s v="Starlight Video"/>
    <n v="58758.976999999999"/>
  </r>
  <r>
    <x v="24"/>
    <x v="7"/>
    <n v="2015"/>
    <s v="Starlight RON"/>
    <n v="15618.0195"/>
  </r>
  <r>
    <x v="24"/>
    <x v="7"/>
    <n v="2015"/>
    <s v="Starlight Package"/>
    <n v="3480.2845000000002"/>
  </r>
  <r>
    <x v="15"/>
    <x v="7"/>
    <n v="2015"/>
    <s v="Starlight Video"/>
    <n v="48354.712599999999"/>
  </r>
  <r>
    <x v="15"/>
    <x v="7"/>
    <n v="2015"/>
    <s v="Starlight RON"/>
    <n v="8999.9865000000009"/>
  </r>
  <r>
    <x v="15"/>
    <x v="7"/>
    <n v="2015"/>
    <s v="Starlight Package"/>
    <n v="2546.9447500000001"/>
  </r>
  <r>
    <x v="16"/>
    <x v="7"/>
    <n v="2015"/>
    <s v="Starlight Video"/>
    <n v="25524.6204"/>
  </r>
  <r>
    <x v="16"/>
    <x v="7"/>
    <n v="2015"/>
    <s v="Starlight RON"/>
    <n v="12179.691000000001"/>
  </r>
  <r>
    <x v="35"/>
    <x v="7"/>
    <n v="2015"/>
    <s v="Starlight RON"/>
    <n v="12750"/>
  </r>
  <r>
    <x v="33"/>
    <x v="7"/>
    <n v="2015"/>
    <s v="Starlight Women"/>
    <n v="10229.089"/>
  </r>
  <r>
    <x v="10"/>
    <x v="7"/>
    <n v="2015"/>
    <s v="Starlight   Pack RON"/>
    <n v="4945.9799999999996"/>
  </r>
  <r>
    <x v="10"/>
    <x v="7"/>
    <n v="2015"/>
    <s v="Starlight   Pack RON"/>
    <n v="5349.51"/>
  </r>
  <r>
    <x v="36"/>
    <x v="7"/>
    <n v="2015"/>
    <s v="Pack Business  Pack StarLight "/>
    <n v="3000"/>
  </r>
  <r>
    <x v="6"/>
    <x v="7"/>
    <n v="2015"/>
    <s v="Pack Business Starlight"/>
    <n v="5250"/>
  </r>
  <r>
    <x v="13"/>
    <x v="7"/>
    <n v="2015"/>
    <s v="Selebretis Pack StarLight "/>
    <n v="6750"/>
  </r>
  <r>
    <x v="18"/>
    <x v="7"/>
    <n v="2015"/>
    <s v="Starlight RON"/>
    <n v="2794.37"/>
  </r>
  <r>
    <x v="18"/>
    <x v="7"/>
    <n v="2015"/>
    <s v="Starlight RON"/>
    <n v="1141.51"/>
  </r>
  <r>
    <x v="18"/>
    <x v="7"/>
    <n v="2015"/>
    <s v="Starlight RON"/>
    <n v="545.87"/>
  </r>
  <r>
    <x v="29"/>
    <x v="7"/>
    <n v="2015"/>
    <s v="Starlight  Женский "/>
    <n v="3900"/>
  </r>
  <r>
    <x v="27"/>
    <x v="7"/>
    <n v="2015"/>
    <s v="Starlight RON"/>
    <n v="4615.25"/>
  </r>
  <r>
    <x v="37"/>
    <x v="8"/>
    <n v="2015"/>
    <s v="Starlight video network"/>
    <n v="38584.896000000001"/>
  </r>
  <r>
    <x v="37"/>
    <x v="8"/>
    <n v="2015"/>
    <s v="Starlight RON"/>
    <n v="3480"/>
  </r>
  <r>
    <x v="13"/>
    <x v="8"/>
    <n v="2015"/>
    <s v="Selebretis Pack_StarLight (Inter.ua, K1, Novy.tv, Stb.ua, М1.tv) "/>
    <n v="4000"/>
  </r>
  <r>
    <x v="6"/>
    <x v="8"/>
    <n v="2015"/>
    <s v="Pack Business Starlight"/>
    <n v="5175"/>
  </r>
  <r>
    <x v="36"/>
    <x v="8"/>
    <n v="2015"/>
    <s v="Pack Business  Pack StarLight "/>
    <n v="3750"/>
  </r>
  <r>
    <x v="24"/>
    <x v="8"/>
    <n v="2015"/>
    <s v="Starlight Video"/>
    <n v="29049.176199999976"/>
  </r>
  <r>
    <x v="24"/>
    <x v="8"/>
    <n v="2015"/>
    <s v="Starlight RON"/>
    <n v="10906.510499999999"/>
  </r>
  <r>
    <x v="24"/>
    <x v="8"/>
    <n v="2015"/>
    <s v="Starlight Package"/>
    <n v="694.08675000000005"/>
  </r>
  <r>
    <x v="38"/>
    <x v="8"/>
    <n v="2015"/>
    <s v="Youth Package Starlight "/>
    <n v="3067.3912499999997"/>
  </r>
  <r>
    <x v="16"/>
    <x v="8"/>
    <n v="2015"/>
    <s v="Starlight Video"/>
    <n v="10176.61"/>
  </r>
  <r>
    <x v="16"/>
    <x v="8"/>
    <n v="2015"/>
    <s v="Starlight RON"/>
    <n v="2032.77"/>
  </r>
  <r>
    <x v="14"/>
    <x v="8"/>
    <n v="2015"/>
    <s v="Starlight Video"/>
    <n v="21195"/>
  </r>
  <r>
    <x v="14"/>
    <x v="8"/>
    <n v="2015"/>
    <s v="Starlight RON"/>
    <n v="20700"/>
  </r>
  <r>
    <x v="39"/>
    <x v="8"/>
    <n v="2015"/>
    <s v="Starlight RON"/>
    <n v="16384.755000000001"/>
  </r>
  <r>
    <x v="33"/>
    <x v="8"/>
    <n v="2015"/>
    <s v="Starlight Women"/>
    <n v="4550"/>
  </r>
  <r>
    <x v="10"/>
    <x v="8"/>
    <n v="2015"/>
    <s v="Starlight Video RON"/>
    <n v="18278.599999999999"/>
  </r>
  <r>
    <x v="10"/>
    <x v="8"/>
    <n v="2015"/>
    <s v="Starlight Video RON"/>
    <n v="9000"/>
  </r>
  <r>
    <x v="18"/>
    <x v="8"/>
    <n v="2015"/>
    <s v="Starlight RON"/>
    <n v="3649.4321999999997"/>
  </r>
  <r>
    <x v="18"/>
    <x v="8"/>
    <n v="2015"/>
    <s v="Starlight RON"/>
    <n v="1419.9156"/>
  </r>
  <r>
    <x v="18"/>
    <x v="8"/>
    <n v="2015"/>
    <s v="Starlight RON"/>
    <n v="1158.3522"/>
  </r>
  <r>
    <x v="8"/>
    <x v="8"/>
    <n v="2015"/>
    <s v="Starlight Video Network"/>
    <n v="9884.42"/>
  </r>
  <r>
    <x v="8"/>
    <x v="8"/>
    <n v="2015"/>
    <s v="stb.ua"/>
    <n v="6611.98"/>
  </r>
  <r>
    <x v="8"/>
    <x v="8"/>
    <n v="2015"/>
    <s v="Smachno.ua"/>
    <n v="790.78"/>
  </r>
  <r>
    <x v="7"/>
    <x v="8"/>
    <n v="2015"/>
    <s v="Starlight RON"/>
    <n v="18142.86"/>
  </r>
  <r>
    <x v="40"/>
    <x v="8"/>
    <n v="2015"/>
    <s v="Starlight RON"/>
    <n v="13823.72"/>
  </r>
  <r>
    <x v="13"/>
    <x v="9"/>
    <n v="2015"/>
    <s v="elle.ua"/>
    <n v="630"/>
  </r>
  <r>
    <x v="41"/>
    <x v="9"/>
    <n v="2015"/>
    <s v="podrobnosti.ua"/>
    <n v="4050"/>
  </r>
  <r>
    <x v="40"/>
    <x v="9"/>
    <n v="2015"/>
    <s v="Starlight RON"/>
    <n v="2456.2800000000002"/>
  </r>
  <r>
    <x v="19"/>
    <x v="9"/>
    <n v="2015"/>
    <s v="StarLight RON"/>
    <n v="29000"/>
  </r>
  <r>
    <x v="18"/>
    <x v="9"/>
    <n v="2015"/>
    <s v="Starlight RON"/>
    <n v="3462.98"/>
  </r>
  <r>
    <x v="18"/>
    <x v="9"/>
    <n v="2015"/>
    <s v="Starlight RON"/>
    <n v="6953.7800000000007"/>
  </r>
  <r>
    <x v="18"/>
    <x v="9"/>
    <n v="2015"/>
    <s v="Starlight RON"/>
    <n v="1517.02"/>
  </r>
  <r>
    <x v="18"/>
    <x v="9"/>
    <n v="2015"/>
    <s v="Starlight RON"/>
    <n v="3046.22"/>
  </r>
  <r>
    <x v="4"/>
    <x v="9"/>
    <n v="2015"/>
    <s v="Starlight Video"/>
    <n v="27110.18"/>
  </r>
  <r>
    <x v="4"/>
    <x v="9"/>
    <n v="2015"/>
    <s v="Starlight RON"/>
    <n v="13968.51"/>
  </r>
  <r>
    <x v="42"/>
    <x v="9"/>
    <n v="2015"/>
    <s v="Starlight Women Pack RON"/>
    <n v="19092"/>
  </r>
  <r>
    <x v="7"/>
    <x v="9"/>
    <n v="2015"/>
    <s v="Starlight RON"/>
    <n v="5857.14"/>
  </r>
  <r>
    <x v="8"/>
    <x v="9"/>
    <n v="2015"/>
    <s v="Starlight Video Network"/>
    <n v="5715.58"/>
  </r>
  <r>
    <x v="8"/>
    <x v="9"/>
    <n v="2015"/>
    <s v="stb.ua"/>
    <n v="3630.72"/>
  </r>
  <r>
    <x v="8"/>
    <x v="9"/>
    <n v="2015"/>
    <s v="Smachno.ua"/>
    <n v="1789.78"/>
  </r>
  <r>
    <x v="8"/>
    <x v="9"/>
    <n v="2015"/>
    <s v="Starlight woman + cooking"/>
    <n v="6270"/>
  </r>
  <r>
    <x v="43"/>
    <x v="9"/>
    <n v="2015"/>
    <s v="TvZavr.ru - раздел Мультфильмы"/>
    <n v="3159.58"/>
  </r>
  <r>
    <x v="44"/>
    <x v="9"/>
    <n v="2015"/>
    <s v="podrobnosti.ua"/>
    <n v="2400"/>
  </r>
  <r>
    <x v="45"/>
    <x v="9"/>
    <n v="2015"/>
    <s v="komarovskiy.net"/>
    <n v="2369.25"/>
  </r>
  <r>
    <x v="27"/>
    <x v="9"/>
    <n v="2015"/>
    <s v="Ictv.ua,fakty.ictv.ua, M1.tv, Qtv.ua, novy.tv,ntn.ua, inter.ua…"/>
    <n v="19800"/>
  </r>
  <r>
    <x v="27"/>
    <x v="9"/>
    <n v="2015"/>
    <s v="Ictv.ua,fakty.ictv.ua, M1.tv, Qtv.ua, novy.tv,ntn.ua, inter.ua…"/>
    <n v="18000"/>
  </r>
  <r>
    <x v="27"/>
    <x v="9"/>
    <n v="2015"/>
    <s v="старлайт рон"/>
    <n v="22500"/>
  </r>
  <r>
    <x v="46"/>
    <x v="10"/>
    <n v="2015"/>
    <s v="Packege Woman Starlight (novy.tv, stb.ua, M1.tv...)"/>
    <n v="6000"/>
  </r>
  <r>
    <x v="27"/>
    <x v="10"/>
    <n v="2015"/>
    <s v="Starlight RON"/>
    <n v="7500"/>
  </r>
  <r>
    <x v="27"/>
    <x v="10"/>
    <n v="2015"/>
    <s v="Starlight RON"/>
    <n v="30000"/>
  </r>
  <r>
    <x v="18"/>
    <x v="10"/>
    <n v="2015"/>
    <s v="Starlight RON"/>
    <n v="871.92"/>
  </r>
  <r>
    <x v="18"/>
    <x v="10"/>
    <n v="2015"/>
    <s v="Starlight RON"/>
    <n v="1750.85"/>
  </r>
  <r>
    <x v="18"/>
    <x v="10"/>
    <n v="2015"/>
    <s v="Starlight RON"/>
    <n v="373.08"/>
  </r>
  <r>
    <x v="18"/>
    <x v="10"/>
    <n v="2015"/>
    <s v="Starlight RON"/>
    <n v="749.15"/>
  </r>
  <r>
    <x v="42"/>
    <x v="10"/>
    <n v="2015"/>
    <s v="Starlight Women Pack RON"/>
    <n v="8075.86"/>
  </r>
  <r>
    <x v="4"/>
    <x v="10"/>
    <n v="2015"/>
    <s v="Starlight Video"/>
    <n v="4258.6312800000005"/>
  </r>
  <r>
    <x v="4"/>
    <x v="10"/>
    <n v="2015"/>
    <s v="Starlight RON"/>
    <n v="2113.3601999999996"/>
  </r>
  <r>
    <x v="4"/>
    <x v="10"/>
    <n v="2015"/>
    <s v="Starlight Video"/>
    <n v="43478.462159999995"/>
  </r>
  <r>
    <x v="4"/>
    <x v="10"/>
    <n v="2015"/>
    <s v="Starlight RON"/>
    <n v="13931.4825"/>
  </r>
  <r>
    <x v="10"/>
    <x v="10"/>
    <n v="2015"/>
    <s v="Starlight "/>
    <n v="2500"/>
  </r>
  <r>
    <x v="47"/>
    <x v="10"/>
    <n v="2015"/>
    <s v="Starlight RON"/>
    <n v="9600"/>
  </r>
  <r>
    <x v="47"/>
    <x v="10"/>
    <n v="2015"/>
    <s v="Starlight video network"/>
    <n v="30000"/>
  </r>
  <r>
    <x v="43"/>
    <x v="10"/>
    <n v="2015"/>
    <s v="TvZavr.ru - раздел Мультфильмы"/>
    <n v="5509.34"/>
  </r>
  <r>
    <x v="48"/>
    <x v="10"/>
    <n v="2015"/>
    <s v="Starligh Woman"/>
    <n v="2855.1120000000001"/>
  </r>
  <r>
    <x v="49"/>
    <x v="11"/>
    <n v="2015"/>
    <s v="StarLight News Pack (fakty.ictv.ua, podrobnosti.ua)"/>
    <n v="3300"/>
  </r>
  <r>
    <x v="27"/>
    <x v="11"/>
    <n v="2015"/>
    <s v="Starlight RON"/>
    <n v="17250"/>
  </r>
  <r>
    <x v="27"/>
    <x v="11"/>
    <n v="2015"/>
    <s v="Starlight RON"/>
    <n v="7500"/>
  </r>
  <r>
    <x v="40"/>
    <x v="11"/>
    <n v="2015"/>
    <s v="Starlight RON"/>
    <n v="8000"/>
  </r>
  <r>
    <x v="40"/>
    <x v="11"/>
    <n v="2015"/>
    <s v="Starlight video network"/>
    <n v="10187.5"/>
  </r>
  <r>
    <x v="18"/>
    <x v="11"/>
    <n v="2015"/>
    <s v="Starlight RON"/>
    <n v="13956.45"/>
  </r>
  <r>
    <x v="18"/>
    <x v="11"/>
    <n v="2015"/>
    <s v="Starlight RON"/>
    <n v="5913.75"/>
  </r>
  <r>
    <x v="18"/>
    <x v="11"/>
    <n v="2015"/>
    <s v="Starlight RON"/>
    <n v="3784.8"/>
  </r>
  <r>
    <x v="4"/>
    <x v="11"/>
    <n v="2015"/>
    <s v="Starlight Video"/>
    <n v="18738.189999999999"/>
  </r>
  <r>
    <x v="4"/>
    <x v="11"/>
    <n v="2015"/>
    <s v="Starlight RON"/>
    <n v="10248.879999999999"/>
  </r>
  <r>
    <x v="50"/>
    <x v="11"/>
    <n v="2015"/>
    <s v="Starlight  video network &quot;Youth package&quot;"/>
    <n v="12469.626"/>
  </r>
  <r>
    <x v="48"/>
    <x v="11"/>
    <n v="2015"/>
    <s v="Starligh Woman"/>
    <n v="9144.89"/>
  </r>
  <r>
    <x v="43"/>
    <x v="11"/>
    <n v="2015"/>
    <s v="TvZavr.ru - раздел Мультфильмы"/>
    <n v="5290.66"/>
  </r>
  <r>
    <x v="47"/>
    <x v="11"/>
    <n v="2015"/>
    <s v="Starlight RON"/>
    <n v="2400"/>
  </r>
  <r>
    <x v="47"/>
    <x v="11"/>
    <n v="2015"/>
    <s v="Starlight video network"/>
    <n v="7500"/>
  </r>
  <r>
    <x v="51"/>
    <x v="11"/>
    <n v="2015"/>
    <s v="Starlight RON"/>
    <n v="10125"/>
  </r>
  <r>
    <x v="52"/>
    <x v="11"/>
    <n v="2015"/>
    <s v="Starlight RON"/>
    <n v="1008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R7:AE62" firstHeaderRow="1" firstDataRow="2" firstDataCol="1"/>
  <pivotFields count="5">
    <pivotField axis="axisRow" showAll="0">
      <items count="96">
        <item x="32"/>
        <item x="20"/>
        <item x="44"/>
        <item x="17"/>
        <item x="50"/>
        <item x="14"/>
        <item m="1" x="60"/>
        <item m="1" x="88"/>
        <item m="1" x="69"/>
        <item x="9"/>
        <item x="11"/>
        <item x="6"/>
        <item x="47"/>
        <item x="2"/>
        <item x="3"/>
        <item x="35"/>
        <item x="41"/>
        <item x="25"/>
        <item x="34"/>
        <item x="21"/>
        <item m="1" x="74"/>
        <item x="28"/>
        <item x="40"/>
        <item m="1" x="64"/>
        <item x="30"/>
        <item m="1" x="77"/>
        <item m="1" x="55"/>
        <item m="1" x="62"/>
        <item m="1" x="71"/>
        <item m="1" x="86"/>
        <item m="1" x="58"/>
        <item m="1" x="79"/>
        <item m="1" x="84"/>
        <item m="1" x="87"/>
        <item x="42"/>
        <item x="22"/>
        <item x="23"/>
        <item x="36"/>
        <item x="31"/>
        <item m="1" x="83"/>
        <item m="1" x="56"/>
        <item x="4"/>
        <item m="1" x="75"/>
        <item m="1" x="65"/>
        <item m="1" x="85"/>
        <item m="1" x="70"/>
        <item m="1" x="78"/>
        <item x="52"/>
        <item x="8"/>
        <item x="29"/>
        <item m="1" x="66"/>
        <item x="7"/>
        <item x="43"/>
        <item x="49"/>
        <item x="24"/>
        <item x="33"/>
        <item x="19"/>
        <item x="12"/>
        <item x="15"/>
        <item x="37"/>
        <item x="51"/>
        <item x="10"/>
        <item m="1" x="92"/>
        <item m="1" x="72"/>
        <item m="1" x="73"/>
        <item m="1" x="80"/>
        <item m="1" x="89"/>
        <item x="38"/>
        <item x="27"/>
        <item m="1" x="94"/>
        <item m="1" x="82"/>
        <item m="1" x="68"/>
        <item x="39"/>
        <item x="46"/>
        <item x="16"/>
        <item x="48"/>
        <item m="1" x="59"/>
        <item x="5"/>
        <item x="1"/>
        <item x="45"/>
        <item x="26"/>
        <item m="1" x="67"/>
        <item m="1" x="54"/>
        <item m="1" x="63"/>
        <item m="1" x="93"/>
        <item m="1" x="90"/>
        <item m="1" x="81"/>
        <item m="1" x="76"/>
        <item m="1" x="61"/>
        <item m="1" x="57"/>
        <item m="1" x="53"/>
        <item m="1" x="91"/>
        <item x="0"/>
        <item x="13"/>
        <item x="18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numFmtId="4" showAll="0"/>
  </pivotFields>
  <rowFields count="1">
    <field x="0"/>
  </rowFields>
  <rowItems count="54">
    <i>
      <x/>
    </i>
    <i>
      <x v="1"/>
    </i>
    <i>
      <x v="2"/>
    </i>
    <i>
      <x v="3"/>
    </i>
    <i>
      <x v="4"/>
    </i>
    <i>
      <x v="5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2"/>
    </i>
    <i>
      <x v="24"/>
    </i>
    <i>
      <x v="34"/>
    </i>
    <i>
      <x v="35"/>
    </i>
    <i>
      <x v="36"/>
    </i>
    <i>
      <x v="37"/>
    </i>
    <i>
      <x v="38"/>
    </i>
    <i>
      <x v="41"/>
    </i>
    <i>
      <x v="47"/>
    </i>
    <i>
      <x v="48"/>
    </i>
    <i>
      <x v="49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7"/>
    </i>
    <i>
      <x v="68"/>
    </i>
    <i>
      <x v="72"/>
    </i>
    <i>
      <x v="73"/>
    </i>
    <i>
      <x v="74"/>
    </i>
    <i>
      <x v="75"/>
    </i>
    <i>
      <x v="77"/>
    </i>
    <i>
      <x v="78"/>
    </i>
    <i>
      <x v="79"/>
    </i>
    <i>
      <x v="80"/>
    </i>
    <i>
      <x v="92"/>
    </i>
    <i>
      <x v="93"/>
    </i>
    <i>
      <x v="94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Сумма по полю Net Agency Cost" fld="4" baseField="0" baseItem="0"/>
  </dataFields>
  <formats count="89">
    <format dxfId="88">
      <pivotArea collapsedLevelsAreSubtotals="1" fieldPosition="0">
        <references count="2">
          <reference field="0" count="1">
            <x v="13"/>
          </reference>
          <reference field="1" count="1" selected="0">
            <x v="0"/>
          </reference>
        </references>
      </pivotArea>
    </format>
    <format dxfId="87">
      <pivotArea collapsedLevelsAreSubtotals="1" fieldPosition="0">
        <references count="2">
          <reference field="0" count="1">
            <x v="92"/>
          </reference>
          <reference field="1" count="1" selected="0">
            <x v="0"/>
          </reference>
        </references>
      </pivotArea>
    </format>
    <format dxfId="86">
      <pivotArea collapsedLevelsAreSubtotals="1" fieldPosition="0">
        <references count="2">
          <reference field="0" count="1">
            <x v="14"/>
          </reference>
          <reference field="1" count="1" selected="0">
            <x v="0"/>
          </reference>
        </references>
      </pivotArea>
    </format>
    <format dxfId="85">
      <pivotArea collapsedLevelsAreSubtotals="1" fieldPosition="0">
        <references count="2">
          <reference field="0" count="1">
            <x v="41"/>
          </reference>
          <reference field="1" count="1" selected="0">
            <x v="0"/>
          </reference>
        </references>
      </pivotArea>
    </format>
    <format dxfId="84">
      <pivotArea collapsedLevelsAreSubtotals="1" fieldPosition="0">
        <references count="2">
          <reference field="0" count="1">
            <x v="78"/>
          </reference>
          <reference field="1" count="1" selected="0">
            <x v="0"/>
          </reference>
        </references>
      </pivotArea>
    </format>
    <format dxfId="83">
      <pivotArea dataOnly="0" fieldPosition="0">
        <references count="1">
          <reference field="0" count="1">
            <x v="77"/>
          </reference>
        </references>
      </pivotArea>
    </format>
    <format dxfId="82">
      <pivotArea dataOnly="0" fieldPosition="0">
        <references count="1">
          <reference field="0" count="1">
            <x v="77"/>
          </reference>
        </references>
      </pivotArea>
    </format>
    <format dxfId="81">
      <pivotArea dataOnly="0" fieldPosition="0">
        <references count="1">
          <reference field="0" count="1">
            <x v="77"/>
          </reference>
        </references>
      </pivotArea>
    </format>
    <format dxfId="80">
      <pivotArea collapsedLevelsAreSubtotals="1" fieldPosition="0">
        <references count="2">
          <reference field="0" count="1">
            <x v="5"/>
          </reference>
          <reference field="1" count="1" selected="0">
            <x v="5"/>
          </reference>
        </references>
      </pivotArea>
    </format>
    <format dxfId="79">
      <pivotArea collapsedLevelsAreSubtotals="1" fieldPosition="0">
        <references count="2">
          <reference field="0" count="1">
            <x v="14"/>
          </reference>
          <reference field="1" count="1" selected="0">
            <x v="5"/>
          </reference>
        </references>
      </pivotArea>
    </format>
    <format dxfId="78">
      <pivotArea collapsedLevelsAreSubtotals="1" fieldPosition="0">
        <references count="2">
          <reference field="0" count="1">
            <x v="17"/>
          </reference>
          <reference field="1" count="1" selected="0">
            <x v="5"/>
          </reference>
        </references>
      </pivotArea>
    </format>
    <format dxfId="77">
      <pivotArea collapsedLevelsAreSubtotals="1" fieldPosition="0">
        <references count="2">
          <reference field="0" count="1">
            <x v="19"/>
          </reference>
          <reference field="1" count="1" selected="0">
            <x v="5"/>
          </reference>
        </references>
      </pivotArea>
    </format>
    <format dxfId="76">
      <pivotArea collapsedLevelsAreSubtotals="1" fieldPosition="0">
        <references count="2">
          <reference field="0" count="1">
            <x v="24"/>
          </reference>
          <reference field="1" count="1" selected="0">
            <x v="5"/>
          </reference>
        </references>
      </pivotArea>
    </format>
    <format dxfId="75">
      <pivotArea collapsedLevelsAreSubtotals="1" fieldPosition="0">
        <references count="2">
          <reference field="0" count="1">
            <x v="35"/>
          </reference>
          <reference field="1" count="1" selected="0">
            <x v="5"/>
          </reference>
        </references>
      </pivotArea>
    </format>
    <format dxfId="74">
      <pivotArea collapsedLevelsAreSubtotals="1" fieldPosition="0">
        <references count="2">
          <reference field="0" count="1">
            <x v="36"/>
          </reference>
          <reference field="1" count="1" selected="0">
            <x v="5"/>
          </reference>
        </references>
      </pivotArea>
    </format>
    <format dxfId="73">
      <pivotArea collapsedLevelsAreSubtotals="1" fieldPosition="0">
        <references count="2">
          <reference field="0" count="1">
            <x v="41"/>
          </reference>
          <reference field="1" count="1" selected="0">
            <x v="5"/>
          </reference>
        </references>
      </pivotArea>
    </format>
    <format dxfId="72">
      <pivotArea collapsedLevelsAreSubtotals="1" fieldPosition="0">
        <references count="2">
          <reference field="0" count="1">
            <x v="49"/>
          </reference>
          <reference field="1" count="1" selected="0">
            <x v="5"/>
          </reference>
        </references>
      </pivotArea>
    </format>
    <format dxfId="71">
      <pivotArea collapsedLevelsAreSubtotals="1" fieldPosition="0">
        <references count="2">
          <reference field="0" count="1">
            <x v="54"/>
          </reference>
          <reference field="1" count="1" selected="0">
            <x v="5"/>
          </reference>
        </references>
      </pivotArea>
    </format>
    <format dxfId="70">
      <pivotArea collapsedLevelsAreSubtotals="1" fieldPosition="0">
        <references count="2">
          <reference field="0" count="1">
            <x v="58"/>
          </reference>
          <reference field="1" count="1" selected="0">
            <x v="5"/>
          </reference>
        </references>
      </pivotArea>
    </format>
    <format dxfId="69">
      <pivotArea collapsedLevelsAreSubtotals="1" fieldPosition="0">
        <references count="2">
          <reference field="0" count="1">
            <x v="1"/>
          </reference>
          <reference field="1" count="1" selected="0">
            <x v="5"/>
          </reference>
        </references>
      </pivotArea>
    </format>
    <format dxfId="68">
      <pivotArea collapsedLevelsAreSubtotals="1" fieldPosition="0">
        <references count="2">
          <reference field="0" count="1">
            <x v="93"/>
          </reference>
          <reference field="1" count="1" selected="0">
            <x v="5"/>
          </reference>
        </references>
      </pivotArea>
    </format>
    <format dxfId="67">
      <pivotArea collapsedLevelsAreSubtotals="1" fieldPosition="0">
        <references count="2">
          <reference field="0" count="1">
            <x v="74"/>
          </reference>
          <reference field="1" count="1" selected="0">
            <x v="5"/>
          </reference>
        </references>
      </pivotArea>
    </format>
    <format dxfId="66">
      <pivotArea collapsedLevelsAreSubtotals="1" fieldPosition="0">
        <references count="2">
          <reference field="0" count="1">
            <x v="80"/>
          </reference>
          <reference field="1" count="1" selected="0">
            <x v="5"/>
          </reference>
        </references>
      </pivotArea>
    </format>
    <format dxfId="65">
      <pivotArea collapsedLevelsAreSubtotals="1" fieldPosition="0">
        <references count="2">
          <reference field="0" count="1">
            <x v="61"/>
          </reference>
          <reference field="1" count="1" selected="0">
            <x v="5"/>
          </reference>
        </references>
      </pivotArea>
    </format>
    <format dxfId="64">
      <pivotArea collapsedLevelsAreSubtotals="1" fieldPosition="0">
        <references count="2">
          <reference field="0" count="1">
            <x v="68"/>
          </reference>
          <reference field="1" count="1" selected="0">
            <x v="5"/>
          </reference>
        </references>
      </pivotArea>
    </format>
    <format dxfId="63">
      <pivotArea collapsedLevelsAreSubtotals="1" fieldPosition="0">
        <references count="2">
          <reference field="0" count="1">
            <x v="61"/>
          </reference>
          <reference field="1" count="1" selected="0">
            <x v="5"/>
          </reference>
        </references>
      </pivotArea>
    </format>
    <format dxfId="62">
      <pivotArea collapsedLevelsAreSubtotals="1" fieldPosition="0">
        <references count="2">
          <reference field="0" count="1">
            <x v="68"/>
          </reference>
          <reference field="1" count="1" selected="0">
            <x v="5"/>
          </reference>
        </references>
      </pivotArea>
    </format>
    <format dxfId="61">
      <pivotArea collapsedLevelsAreSubtotals="1" fieldPosition="0">
        <references count="2">
          <reference field="0" count="1">
            <x v="61"/>
          </reference>
          <reference field="1" count="1" selected="0">
            <x v="5"/>
          </reference>
        </references>
      </pivotArea>
    </format>
    <format dxfId="60">
      <pivotArea collapsedLevelsAreSubtotals="1" fieldPosition="0">
        <references count="2">
          <reference field="0" count="1">
            <x v="68"/>
          </reference>
          <reference field="1" count="1" selected="0">
            <x v="5"/>
          </reference>
        </references>
      </pivotArea>
    </format>
    <format dxfId="59">
      <pivotArea dataOnly="0" labelOnly="1" fieldPosition="0">
        <references count="1">
          <reference field="0" count="1">
            <x v="77"/>
          </reference>
        </references>
      </pivotArea>
    </format>
    <format dxfId="58">
      <pivotArea collapsedLevelsAreSubtotals="1" fieldPosition="0">
        <references count="2">
          <reference field="0" count="1">
            <x v="77"/>
          </reference>
          <reference field="1" count="1" selected="0">
            <x v="0"/>
          </reference>
        </references>
      </pivotArea>
    </format>
    <format dxfId="57">
      <pivotArea collapsedLevelsAreSubtotals="1" fieldPosition="0">
        <references count="2">
          <reference field="0" count="1">
            <x v="14"/>
          </reference>
          <reference field="1" count="1" selected="0">
            <x v="6"/>
          </reference>
        </references>
      </pivotArea>
    </format>
    <format dxfId="56">
      <pivotArea collapsedLevelsAreSubtotals="1" fieldPosition="0">
        <references count="2">
          <reference field="0" count="1">
            <x v="19"/>
          </reference>
          <reference field="1" count="1" selected="0">
            <x v="6"/>
          </reference>
        </references>
      </pivotArea>
    </format>
    <format dxfId="55">
      <pivotArea collapsedLevelsAreSubtotals="1" fieldPosition="0">
        <references count="2">
          <reference field="0" count="1">
            <x v="35"/>
          </reference>
          <reference field="1" count="1" selected="0">
            <x v="6"/>
          </reference>
        </references>
      </pivotArea>
    </format>
    <format dxfId="54">
      <pivotArea collapsedLevelsAreSubtotals="1" fieldPosition="0">
        <references count="2">
          <reference field="0" count="1">
            <x v="36"/>
          </reference>
          <reference field="1" count="1" selected="0">
            <x v="6"/>
          </reference>
        </references>
      </pivotArea>
    </format>
    <format dxfId="53">
      <pivotArea collapsedLevelsAreSubtotals="1" fieldPosition="0">
        <references count="2">
          <reference field="0" count="1">
            <x v="38"/>
          </reference>
          <reference field="1" count="1" selected="0">
            <x v="6"/>
          </reference>
        </references>
      </pivotArea>
    </format>
    <format dxfId="52">
      <pivotArea collapsedLevelsAreSubtotals="1" fieldPosition="0">
        <references count="2">
          <reference field="0" count="1">
            <x v="49"/>
          </reference>
          <reference field="1" count="1" selected="0">
            <x v="6"/>
          </reference>
        </references>
      </pivotArea>
    </format>
    <format dxfId="51">
      <pivotArea collapsedLevelsAreSubtotals="1" fieldPosition="0">
        <references count="2">
          <reference field="0" count="1">
            <x v="24"/>
          </reference>
          <reference field="1" count="1" selected="0">
            <x v="6"/>
          </reference>
        </references>
      </pivotArea>
    </format>
    <format dxfId="50">
      <pivotArea collapsedLevelsAreSubtotals="1" fieldPosition="0">
        <references count="2">
          <reference field="0" count="1">
            <x v="55"/>
          </reference>
          <reference field="1" count="1" selected="0">
            <x v="6"/>
          </reference>
        </references>
      </pivotArea>
    </format>
    <format dxfId="49">
      <pivotArea collapsedLevelsAreSubtotals="1" fieldPosition="0">
        <references count="2">
          <reference field="0" count="1">
            <x v="54"/>
          </reference>
          <reference field="1" count="1" selected="0">
            <x v="6"/>
          </reference>
        </references>
      </pivotArea>
    </format>
    <format dxfId="48">
      <pivotArea collapsedLevelsAreSubtotals="1" fieldPosition="0">
        <references count="2">
          <reference field="0" count="1">
            <x v="58"/>
          </reference>
          <reference field="1" count="1" selected="0">
            <x v="6"/>
          </reference>
        </references>
      </pivotArea>
    </format>
    <format dxfId="47">
      <pivotArea collapsedLevelsAreSubtotals="1" fieldPosition="0">
        <references count="2">
          <reference field="0" count="1">
            <x v="94"/>
          </reference>
          <reference field="1" count="1" selected="0">
            <x v="6"/>
          </reference>
        </references>
      </pivotArea>
    </format>
    <format dxfId="46">
      <pivotArea collapsedLevelsAreSubtotals="1" fieldPosition="0">
        <references count="2">
          <reference field="0" count="1">
            <x v="41"/>
          </reference>
          <reference field="1" count="1" selected="0">
            <x v="6"/>
          </reference>
        </references>
      </pivotArea>
    </format>
    <format dxfId="45">
      <pivotArea collapsedLevelsAreSubtotals="1" fieldPosition="0">
        <references count="2">
          <reference field="0" count="1">
            <x v="41"/>
          </reference>
          <reference field="1" count="1" selected="0">
            <x v="6"/>
          </reference>
        </references>
      </pivotArea>
    </format>
    <format dxfId="44">
      <pivotArea collapsedLevelsAreSubtotals="1" fieldPosition="0">
        <references count="2">
          <reference field="0" count="1">
            <x v="41"/>
          </reference>
          <reference field="1" count="1" selected="0">
            <x v="6"/>
          </reference>
        </references>
      </pivotArea>
    </format>
    <format dxfId="43">
      <pivotArea collapsedLevelsAreSubtotals="1" fieldPosition="0">
        <references count="2">
          <reference field="0" count="1">
            <x v="21"/>
          </reference>
          <reference field="1" count="1" selected="0">
            <x v="6"/>
          </reference>
        </references>
      </pivotArea>
    </format>
    <format dxfId="42">
      <pivotArea collapsedLevelsAreSubtotals="1" fieldPosition="0">
        <references count="2">
          <reference field="0" count="1">
            <x v="61"/>
          </reference>
          <reference field="1" count="1" selected="0">
            <x v="6"/>
          </reference>
        </references>
      </pivotArea>
    </format>
    <format dxfId="41">
      <pivotArea collapsedLevelsAreSubtotals="1" fieldPosition="0">
        <references count="2">
          <reference field="0" count="1">
            <x v="21"/>
          </reference>
          <reference field="1" count="1" selected="0">
            <x v="6"/>
          </reference>
        </references>
      </pivotArea>
    </format>
    <format dxfId="40">
      <pivotArea collapsedLevelsAreSubtotals="1" fieldPosition="0">
        <references count="2">
          <reference field="0" count="1">
            <x v="61"/>
          </reference>
          <reference field="1" count="1" selected="0">
            <x v="6"/>
          </reference>
        </references>
      </pivotArea>
    </format>
    <format dxfId="39">
      <pivotArea collapsedLevelsAreSubtotals="1" fieldPosition="0">
        <references count="2">
          <reference field="0" count="1">
            <x v="12"/>
          </reference>
          <reference field="1" count="1" selected="0">
            <x v="10"/>
          </reference>
        </references>
      </pivotArea>
    </format>
    <format dxfId="38">
      <pivotArea collapsedLevelsAreSubtotals="1" fieldPosition="0">
        <references count="2">
          <reference field="0" count="1">
            <x v="34"/>
          </reference>
          <reference field="1" count="1" selected="0">
            <x v="10"/>
          </reference>
        </references>
      </pivotArea>
    </format>
    <format dxfId="37">
      <pivotArea collapsedLevelsAreSubtotals="1" fieldPosition="0">
        <references count="2">
          <reference field="0" count="1">
            <x v="41"/>
          </reference>
          <reference field="1" count="1" selected="0">
            <x v="10"/>
          </reference>
        </references>
      </pivotArea>
    </format>
    <format dxfId="36">
      <pivotArea collapsedLevelsAreSubtotals="1" fieldPosition="0">
        <references count="2">
          <reference field="0" count="1">
            <x v="52"/>
          </reference>
          <reference field="1" count="1" selected="0">
            <x v="10"/>
          </reference>
        </references>
      </pivotArea>
    </format>
    <format dxfId="35">
      <pivotArea collapsedLevelsAreSubtotals="1" fieldPosition="0">
        <references count="2">
          <reference field="0" count="1">
            <x v="68"/>
          </reference>
          <reference field="1" count="1" selected="0">
            <x v="10"/>
          </reference>
        </references>
      </pivotArea>
    </format>
    <format dxfId="34">
      <pivotArea collapsedLevelsAreSubtotals="1" fieldPosition="0">
        <references count="2">
          <reference field="0" count="1">
            <x v="75"/>
          </reference>
          <reference field="1" count="1" selected="0">
            <x v="10"/>
          </reference>
        </references>
      </pivotArea>
    </format>
    <format dxfId="33">
      <pivotArea collapsedLevelsAreSubtotals="1" fieldPosition="0">
        <references count="2">
          <reference field="0" count="1">
            <x v="73"/>
          </reference>
          <reference field="1" count="1" selected="0">
            <x v="10"/>
          </reference>
        </references>
      </pivotArea>
    </format>
    <format dxfId="32">
      <pivotArea collapsedLevelsAreSubtotals="1" fieldPosition="0">
        <references count="2">
          <reference field="0" count="1">
            <x v="94"/>
          </reference>
          <reference field="1" count="1" selected="0">
            <x v="10"/>
          </reference>
        </references>
      </pivotArea>
    </format>
    <format dxfId="31">
      <pivotArea collapsedLevelsAreSubtotals="1" fieldPosition="0">
        <references count="2">
          <reference field="0" count="1">
            <x v="61"/>
          </reference>
          <reference field="1" count="1" selected="0">
            <x v="10"/>
          </reference>
        </references>
      </pivotArea>
    </format>
    <format dxfId="30">
      <pivotArea collapsedLevelsAreSubtotals="1" fieldPosition="0">
        <references count="2">
          <reference field="0" count="1">
            <x v="61"/>
          </reference>
          <reference field="1" count="1" selected="0">
            <x v="10"/>
          </reference>
        </references>
      </pivotArea>
    </format>
    <format dxfId="29">
      <pivotArea collapsedLevelsAreSubtotals="1" fieldPosition="0">
        <references count="2">
          <reference field="0" count="1">
            <x v="4"/>
          </reference>
          <reference field="1" count="1" selected="0">
            <x v="11"/>
          </reference>
        </references>
      </pivotArea>
    </format>
    <format dxfId="28">
      <pivotArea collapsedLevelsAreSubtotals="1" fieldPosition="0">
        <references count="2">
          <reference field="0" count="1">
            <x v="12"/>
          </reference>
          <reference field="1" count="1" selected="0">
            <x v="11"/>
          </reference>
        </references>
      </pivotArea>
    </format>
    <format dxfId="27">
      <pivotArea collapsedLevelsAreSubtotals="1" fieldPosition="0">
        <references count="2">
          <reference field="0" count="1">
            <x v="22"/>
          </reference>
          <reference field="1" count="1" selected="0">
            <x v="11"/>
          </reference>
        </references>
      </pivotArea>
    </format>
    <format dxfId="26">
      <pivotArea collapsedLevelsAreSubtotals="1" fieldPosition="0">
        <references count="2">
          <reference field="0" count="1">
            <x v="94"/>
          </reference>
          <reference field="1" count="1" selected="0">
            <x v="11"/>
          </reference>
        </references>
      </pivotArea>
    </format>
    <format dxfId="25">
      <pivotArea collapsedLevelsAreSubtotals="1" fieldPosition="0">
        <references count="2">
          <reference field="0" count="1">
            <x v="52"/>
          </reference>
          <reference field="1" count="1" selected="0">
            <x v="11"/>
          </reference>
        </references>
      </pivotArea>
    </format>
    <format dxfId="24">
      <pivotArea collapsedLevelsAreSubtotals="1" fieldPosition="0">
        <references count="2">
          <reference field="0" count="1">
            <x v="75"/>
          </reference>
          <reference field="1" count="1" selected="0">
            <x v="11"/>
          </reference>
        </references>
      </pivotArea>
    </format>
    <format dxfId="23">
      <pivotArea collapsedLevelsAreSubtotals="1" fieldPosition="0">
        <references count="2">
          <reference field="0" count="1">
            <x v="75"/>
          </reference>
          <reference field="1" count="1" selected="0">
            <x v="11"/>
          </reference>
        </references>
      </pivotArea>
    </format>
    <format dxfId="22">
      <pivotArea collapsedLevelsAreSubtotals="1" fieldPosition="0">
        <references count="2">
          <reference field="0" count="1">
            <x v="41"/>
          </reference>
          <reference field="1" count="1" selected="0">
            <x v="11"/>
          </reference>
        </references>
      </pivotArea>
    </format>
    <format dxfId="21">
      <pivotArea collapsedLevelsAreSubtotals="1" fieldPosition="0">
        <references count="2">
          <reference field="0" count="1">
            <x v="41"/>
          </reference>
          <reference field="1" count="1" selected="0">
            <x v="11"/>
          </reference>
        </references>
      </pivotArea>
    </format>
    <format dxfId="20">
      <pivotArea collapsedLevelsAreSubtotals="1" fieldPosition="0">
        <references count="2">
          <reference field="0" count="1">
            <x v="41"/>
          </reference>
          <reference field="1" count="1" selected="0">
            <x v="11"/>
          </reference>
        </references>
      </pivotArea>
    </format>
    <format dxfId="19">
      <pivotArea collapsedLevelsAreSubtotals="1" fieldPosition="0">
        <references count="2">
          <reference field="0" count="1">
            <x v="41"/>
          </reference>
          <reference field="1" count="1" selected="0">
            <x v="11"/>
          </reference>
        </references>
      </pivotArea>
    </format>
    <format dxfId="18">
      <pivotArea collapsedLevelsAreSubtotals="1" fieldPosition="0">
        <references count="2">
          <reference field="0" count="1">
            <x v="68"/>
          </reference>
          <reference field="1" count="1" selected="0">
            <x v="11"/>
          </reference>
        </references>
      </pivotArea>
    </format>
    <format dxfId="17">
      <pivotArea collapsedLevelsAreSubtotals="1" fieldPosition="0">
        <references count="2">
          <reference field="0" count="1">
            <x v="68"/>
          </reference>
          <reference field="1" count="1" selected="0">
            <x v="11"/>
          </reference>
        </references>
      </pivotArea>
    </format>
    <format dxfId="16">
      <pivotArea collapsedLevelsAreSubtotals="1" fieldPosition="0">
        <references count="2">
          <reference field="0" count="1">
            <x v="60"/>
          </reference>
          <reference field="1" count="1" selected="0">
            <x v="11"/>
          </reference>
        </references>
      </pivotArea>
    </format>
    <format dxfId="15">
      <pivotArea collapsedLevelsAreSubtotals="1" fieldPosition="0">
        <references count="2">
          <reference field="0" count="1">
            <x v="60"/>
          </reference>
          <reference field="1" count="1" selected="0">
            <x v="11"/>
          </reference>
        </references>
      </pivotArea>
    </format>
    <format dxfId="14">
      <pivotArea collapsedLevelsAreSubtotals="1" fieldPosition="0">
        <references count="2">
          <reference field="0" count="1">
            <x v="53"/>
          </reference>
          <reference field="1" count="1" selected="0">
            <x v="11"/>
          </reference>
        </references>
      </pivotArea>
    </format>
    <format dxfId="13">
      <pivotArea collapsedLevelsAreSubtotals="1" fieldPosition="0">
        <references count="2">
          <reference field="0" count="1">
            <x v="53"/>
          </reference>
          <reference field="1" count="1" selected="0">
            <x v="11"/>
          </reference>
        </references>
      </pivotArea>
    </format>
    <format dxfId="12">
      <pivotArea collapsedLevelsAreSubtotals="1" fieldPosition="0">
        <references count="2">
          <reference field="0" count="1">
            <x v="47"/>
          </reference>
          <reference field="1" count="1" selected="0">
            <x v="11"/>
          </reference>
        </references>
      </pivotArea>
    </format>
    <format dxfId="11">
      <pivotArea collapsedLevelsAreSubtotals="1" fieldPosition="0">
        <references count="2">
          <reference field="0" count="1">
            <x v="47"/>
          </reference>
          <reference field="1" count="1" selected="0">
            <x v="11"/>
          </reference>
        </references>
      </pivotArea>
    </format>
    <format dxfId="10">
      <pivotArea grandCol="1" outline="0" collapsedLevelsAreSubtotals="1" fieldPosition="0"/>
    </format>
    <format dxfId="9">
      <pivotArea outline="0" collapsedLevelsAreSubtotals="1" fieldPosition="0"/>
    </format>
    <format dxfId="8">
      <pivotArea field="0" type="button" dataOnly="0" labelOnly="1" outline="0" axis="axisRow" fieldPosition="0"/>
    </format>
    <format dxfId="7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1"/>
            <x v="22"/>
            <x v="24"/>
            <x v="34"/>
            <x v="35"/>
            <x v="36"/>
            <x v="37"/>
            <x v="38"/>
            <x v="41"/>
            <x v="47"/>
            <x v="48"/>
            <x v="49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7"/>
            <x v="68"/>
            <x v="72"/>
            <x v="73"/>
            <x v="74"/>
            <x v="75"/>
            <x v="77"/>
            <x v="78"/>
            <x v="79"/>
            <x v="80"/>
          </reference>
        </references>
      </pivotArea>
    </format>
    <format dxfId="6">
      <pivotArea dataOnly="0" labelOnly="1" fieldPosition="0">
        <references count="1">
          <reference field="0" count="3">
            <x v="92"/>
            <x v="93"/>
            <x v="94"/>
          </reference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1">
          <reference field="1" count="0"/>
        </references>
      </pivotArea>
    </format>
    <format dxfId="3">
      <pivotArea dataOnly="0" labelOnly="1" grandCol="1" outline="0" fieldPosition="0"/>
    </format>
    <format dxfId="2">
      <pivotArea collapsedLevelsAreSubtotals="1" fieldPosition="0">
        <references count="2">
          <reference field="0" count="0"/>
          <reference field="1" count="0" selected="0"/>
        </references>
      </pivotArea>
    </format>
    <format dxfId="1">
      <pivotArea collapsedLevelsAreSubtotals="1" fieldPosition="0">
        <references count="2">
          <reference field="0" count="0"/>
          <reference field="1" count="0" selected="0"/>
        </references>
      </pivotArea>
    </format>
    <format dxfId="0">
      <pivotArea collapsedLevelsAreSubtotals="1" fieldPosition="0">
        <references count="2">
          <reference field="0" count="0"/>
          <reference field="1" count="0" selected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E123"/>
  <sheetViews>
    <sheetView tabSelected="1" topLeftCell="F30" zoomScale="70" zoomScaleNormal="70" workbookViewId="0">
      <selection activeCell="AD61" sqref="R9:AD61"/>
    </sheetView>
  </sheetViews>
  <sheetFormatPr defaultRowHeight="14.4" outlineLevelCol="1" x14ac:dyDescent="0.3"/>
  <cols>
    <col min="2" max="2" width="19.6640625" customWidth="1"/>
    <col min="3" max="3" width="21.6640625" customWidth="1"/>
    <col min="4" max="4" width="15.44140625" customWidth="1" outlineLevel="1"/>
    <col min="5" max="9" width="12.5546875" customWidth="1" outlineLevel="1"/>
    <col min="10" max="11" width="12.5546875" customWidth="1"/>
    <col min="12" max="12" width="10.5546875" customWidth="1"/>
    <col min="13" max="13" width="12.5546875" customWidth="1"/>
    <col min="14" max="14" width="11.5546875" customWidth="1"/>
    <col min="15" max="15" width="12.5546875" customWidth="1"/>
    <col min="16" max="16" width="12.109375" customWidth="1"/>
    <col min="18" max="18" width="33.44140625" customWidth="1"/>
    <col min="19" max="19" width="13.21875" customWidth="1" outlineLevel="1"/>
    <col min="20" max="20" width="13.5546875" customWidth="1" outlineLevel="1"/>
    <col min="21" max="24" width="12.5546875" customWidth="1" outlineLevel="1"/>
    <col min="25" max="27" width="12.5546875" bestFit="1" customWidth="1"/>
    <col min="28" max="28" width="10.5546875" bestFit="1" customWidth="1"/>
    <col min="29" max="29" width="12.5546875" bestFit="1" customWidth="1"/>
    <col min="30" max="30" width="11.5546875" bestFit="1" customWidth="1"/>
    <col min="31" max="31" width="12.5546875" style="2" bestFit="1" customWidth="1"/>
  </cols>
  <sheetData>
    <row r="4" spans="2:31" ht="21" x14ac:dyDescent="0.4">
      <c r="B4" s="4" t="s">
        <v>93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7" spans="2:31" x14ac:dyDescent="0.3">
      <c r="B7" s="10" t="s">
        <v>87</v>
      </c>
      <c r="C7" s="10" t="s">
        <v>88</v>
      </c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0">
        <v>11</v>
      </c>
      <c r="O7" s="10">
        <v>12</v>
      </c>
      <c r="P7" s="6"/>
      <c r="R7" s="3" t="s">
        <v>92</v>
      </c>
      <c r="S7" s="3" t="s">
        <v>91</v>
      </c>
    </row>
    <row r="8" spans="2:31" x14ac:dyDescent="0.3">
      <c r="B8" s="11" t="s">
        <v>52</v>
      </c>
      <c r="C8" s="6" t="s">
        <v>16</v>
      </c>
      <c r="D8" s="15"/>
      <c r="E8" s="15"/>
      <c r="F8" s="15"/>
      <c r="G8" s="15">
        <v>2250</v>
      </c>
      <c r="H8" s="15">
        <v>2250</v>
      </c>
      <c r="I8" s="15"/>
      <c r="J8" s="15"/>
      <c r="K8" s="15"/>
      <c r="L8" s="15"/>
      <c r="M8" s="15"/>
      <c r="N8" s="15"/>
      <c r="O8" s="15"/>
      <c r="P8" s="7">
        <f>SUM(D8:O8)</f>
        <v>4500</v>
      </c>
      <c r="R8" s="5" t="s">
        <v>89</v>
      </c>
      <c r="S8" s="6">
        <v>1</v>
      </c>
      <c r="T8" s="6">
        <v>2</v>
      </c>
      <c r="U8" s="6">
        <v>3</v>
      </c>
      <c r="V8" s="6">
        <v>4</v>
      </c>
      <c r="W8" s="6">
        <v>5</v>
      </c>
      <c r="X8" s="6">
        <v>6</v>
      </c>
      <c r="Y8" s="6">
        <v>7</v>
      </c>
      <c r="Z8" s="6">
        <v>8</v>
      </c>
      <c r="AA8" s="6">
        <v>9</v>
      </c>
      <c r="AB8" s="6">
        <v>10</v>
      </c>
      <c r="AC8" s="6">
        <v>11</v>
      </c>
      <c r="AD8" s="6">
        <v>12</v>
      </c>
      <c r="AE8" s="7" t="s">
        <v>90</v>
      </c>
    </row>
    <row r="9" spans="2:31" x14ac:dyDescent="0.3">
      <c r="B9" s="11" t="s">
        <v>52</v>
      </c>
      <c r="C9" s="6" t="s">
        <v>53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>
        <v>12469.625999999982</v>
      </c>
      <c r="P9" s="7">
        <f t="shared" ref="P9:P62" si="0">SUM(D9:O9)</f>
        <v>12469.625999999982</v>
      </c>
      <c r="R9" s="8" t="s">
        <v>30</v>
      </c>
      <c r="S9" s="15"/>
      <c r="T9" s="15"/>
      <c r="U9" s="15"/>
      <c r="V9" s="15"/>
      <c r="W9" s="15"/>
      <c r="X9" s="15"/>
      <c r="Y9" s="15">
        <v>5355</v>
      </c>
      <c r="Z9" s="15"/>
      <c r="AA9" s="15"/>
      <c r="AB9" s="15"/>
      <c r="AC9" s="15"/>
      <c r="AD9" s="15"/>
      <c r="AE9" s="7">
        <v>5355</v>
      </c>
    </row>
    <row r="10" spans="2:31" x14ac:dyDescent="0.3">
      <c r="B10" s="11" t="s">
        <v>52</v>
      </c>
      <c r="C10" s="6" t="s">
        <v>13</v>
      </c>
      <c r="D10" s="15"/>
      <c r="E10" s="15"/>
      <c r="F10" s="15"/>
      <c r="G10" s="15">
        <v>12389.215400000003</v>
      </c>
      <c r="H10" s="15">
        <v>22275.425800000005</v>
      </c>
      <c r="I10" s="15">
        <v>91770.366600000008</v>
      </c>
      <c r="J10" s="15"/>
      <c r="K10" s="15"/>
      <c r="L10" s="15">
        <v>20.843594060000001</v>
      </c>
      <c r="M10" s="15"/>
      <c r="N10" s="15"/>
      <c r="O10" s="15"/>
      <c r="P10" s="7">
        <f t="shared" si="0"/>
        <v>126455.85139406002</v>
      </c>
      <c r="R10" s="8" t="s">
        <v>18</v>
      </c>
      <c r="S10" s="15"/>
      <c r="T10" s="15"/>
      <c r="U10" s="15"/>
      <c r="V10" s="15"/>
      <c r="W10" s="15">
        <v>5625</v>
      </c>
      <c r="X10" s="15">
        <v>3750</v>
      </c>
      <c r="Y10" s="15"/>
      <c r="Z10" s="15"/>
      <c r="AA10" s="15"/>
      <c r="AB10" s="15"/>
      <c r="AC10" s="15"/>
      <c r="AD10" s="15"/>
      <c r="AE10" s="7">
        <v>9375</v>
      </c>
    </row>
    <row r="11" spans="2:31" x14ac:dyDescent="0.3">
      <c r="B11" s="11" t="s">
        <v>52</v>
      </c>
      <c r="C11" s="6" t="s">
        <v>46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>
        <v>39602.399999999965</v>
      </c>
      <c r="O11" s="15">
        <v>9900.6</v>
      </c>
      <c r="P11" s="7">
        <f t="shared" si="0"/>
        <v>49502.999999999964</v>
      </c>
      <c r="R11" s="8" t="s">
        <v>43</v>
      </c>
      <c r="S11" s="15"/>
      <c r="T11" s="15"/>
      <c r="U11" s="15"/>
      <c r="V11" s="15"/>
      <c r="W11" s="15"/>
      <c r="X11" s="15"/>
      <c r="Y11" s="15"/>
      <c r="Z11" s="15"/>
      <c r="AA11" s="15"/>
      <c r="AB11" s="15">
        <v>2400</v>
      </c>
      <c r="AC11" s="15"/>
      <c r="AD11" s="15"/>
      <c r="AE11" s="7">
        <v>2400</v>
      </c>
    </row>
    <row r="12" spans="2:31" x14ac:dyDescent="0.3">
      <c r="B12" s="11" t="s">
        <v>52</v>
      </c>
      <c r="C12" s="6" t="s">
        <v>54</v>
      </c>
      <c r="D12" s="15">
        <v>4432.4399999999996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7">
        <f t="shared" si="0"/>
        <v>4432.4399999999996</v>
      </c>
      <c r="R12" s="8" t="s">
        <v>16</v>
      </c>
      <c r="S12" s="15"/>
      <c r="T12" s="15"/>
      <c r="U12" s="15"/>
      <c r="V12" s="15">
        <v>2250</v>
      </c>
      <c r="W12" s="15">
        <v>2250</v>
      </c>
      <c r="X12" s="15"/>
      <c r="Y12" s="15"/>
      <c r="Z12" s="15"/>
      <c r="AA12" s="15"/>
      <c r="AB12" s="15"/>
      <c r="AC12" s="15"/>
      <c r="AD12" s="15"/>
      <c r="AE12" s="7">
        <v>4500</v>
      </c>
    </row>
    <row r="13" spans="2:31" x14ac:dyDescent="0.3">
      <c r="B13" s="11" t="s">
        <v>52</v>
      </c>
      <c r="C13" s="6" t="s">
        <v>55</v>
      </c>
      <c r="D13" s="15">
        <v>3600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7">
        <f t="shared" si="0"/>
        <v>3600</v>
      </c>
      <c r="R13" s="8" t="s">
        <v>49</v>
      </c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>
        <v>12469.626</v>
      </c>
      <c r="AE13" s="7">
        <v>12469.626</v>
      </c>
    </row>
    <row r="14" spans="2:31" x14ac:dyDescent="0.3">
      <c r="B14" s="11" t="s">
        <v>52</v>
      </c>
      <c r="C14" s="6" t="s">
        <v>3</v>
      </c>
      <c r="D14" s="15">
        <v>13419.999999999998</v>
      </c>
      <c r="E14" s="15"/>
      <c r="F14" s="15"/>
      <c r="G14" s="15"/>
      <c r="H14" s="15"/>
      <c r="I14" s="15">
        <v>5118.9420000000018</v>
      </c>
      <c r="J14" s="15">
        <v>0</v>
      </c>
      <c r="K14" s="15"/>
      <c r="L14" s="15"/>
      <c r="M14" s="15"/>
      <c r="N14" s="15"/>
      <c r="O14" s="15"/>
      <c r="P14" s="7">
        <f t="shared" si="0"/>
        <v>18538.941999999999</v>
      </c>
      <c r="R14" s="8" t="s">
        <v>13</v>
      </c>
      <c r="S14" s="15"/>
      <c r="T14" s="15"/>
      <c r="U14" s="15"/>
      <c r="V14" s="15">
        <v>12389.215399999999</v>
      </c>
      <c r="W14" s="15">
        <v>22275.418000000001</v>
      </c>
      <c r="X14" s="15">
        <v>91770.36</v>
      </c>
      <c r="Y14" s="15">
        <v>2291.16</v>
      </c>
      <c r="Z14" s="15">
        <v>44651.700099999995</v>
      </c>
      <c r="AA14" s="15">
        <v>41895</v>
      </c>
      <c r="AB14" s="15"/>
      <c r="AC14" s="15"/>
      <c r="AD14" s="15"/>
      <c r="AE14" s="7">
        <v>215272.8535</v>
      </c>
    </row>
    <row r="15" spans="2:31" x14ac:dyDescent="0.3">
      <c r="B15" s="11" t="s">
        <v>52</v>
      </c>
      <c r="C15" s="6" t="s">
        <v>56</v>
      </c>
      <c r="D15" s="15"/>
      <c r="E15" s="15"/>
      <c r="F15" s="15"/>
      <c r="G15" s="15"/>
      <c r="H15" s="15"/>
      <c r="I15" s="15"/>
      <c r="J15" s="15">
        <v>11481.050299957002</v>
      </c>
      <c r="K15" s="15"/>
      <c r="L15" s="15"/>
      <c r="M15" s="15"/>
      <c r="N15" s="15"/>
      <c r="O15" s="15"/>
      <c r="P15" s="7">
        <f t="shared" si="0"/>
        <v>11481.050299957002</v>
      </c>
      <c r="R15" s="8" t="s">
        <v>9</v>
      </c>
      <c r="S15" s="15"/>
      <c r="T15" s="15"/>
      <c r="U15" s="15">
        <v>4329.41</v>
      </c>
      <c r="V15" s="15">
        <v>12894.724999999999</v>
      </c>
      <c r="W15" s="15"/>
      <c r="X15" s="15"/>
      <c r="Y15" s="15"/>
      <c r="Z15" s="15"/>
      <c r="AA15" s="15"/>
      <c r="AB15" s="15"/>
      <c r="AC15" s="15"/>
      <c r="AD15" s="15"/>
      <c r="AE15" s="7">
        <v>17224.134999999998</v>
      </c>
    </row>
    <row r="16" spans="2:31" x14ac:dyDescent="0.3">
      <c r="B16" s="11" t="s">
        <v>52</v>
      </c>
      <c r="C16" s="6" t="s">
        <v>57</v>
      </c>
      <c r="D16" s="15"/>
      <c r="E16" s="15"/>
      <c r="F16" s="15"/>
      <c r="G16" s="15"/>
      <c r="H16" s="15">
        <v>2475</v>
      </c>
      <c r="I16" s="15">
        <v>4500</v>
      </c>
      <c r="J16" s="15"/>
      <c r="K16" s="15"/>
      <c r="L16" s="15"/>
      <c r="M16" s="15"/>
      <c r="N16" s="15"/>
      <c r="O16" s="15"/>
      <c r="P16" s="7">
        <f t="shared" si="0"/>
        <v>6975</v>
      </c>
      <c r="R16" s="8" t="s">
        <v>11</v>
      </c>
      <c r="S16" s="15"/>
      <c r="T16" s="15"/>
      <c r="U16" s="15"/>
      <c r="V16" s="15">
        <v>7500</v>
      </c>
      <c r="W16" s="15">
        <v>6000</v>
      </c>
      <c r="X16" s="15"/>
      <c r="Y16" s="15"/>
      <c r="Z16" s="15"/>
      <c r="AA16" s="15"/>
      <c r="AB16" s="15"/>
      <c r="AC16" s="15"/>
      <c r="AD16" s="15"/>
      <c r="AE16" s="7">
        <v>13500</v>
      </c>
    </row>
    <row r="17" spans="2:31" x14ac:dyDescent="0.3">
      <c r="B17" s="11" t="s">
        <v>52</v>
      </c>
      <c r="C17" s="6" t="s">
        <v>19</v>
      </c>
      <c r="D17" s="15"/>
      <c r="E17" s="15"/>
      <c r="F17" s="15"/>
      <c r="G17" s="15"/>
      <c r="H17" s="15">
        <v>43548.102500000008</v>
      </c>
      <c r="I17" s="15">
        <v>43721.897500000006</v>
      </c>
      <c r="J17" s="15">
        <v>49545.373147843005</v>
      </c>
      <c r="K17" s="15">
        <v>28678.924343958995</v>
      </c>
      <c r="L17" s="15"/>
      <c r="M17" s="15"/>
      <c r="N17" s="15"/>
      <c r="O17" s="15"/>
      <c r="P17" s="7">
        <f t="shared" si="0"/>
        <v>165494.29749180202</v>
      </c>
      <c r="R17" s="8" t="s">
        <v>6</v>
      </c>
      <c r="S17" s="15"/>
      <c r="T17" s="15">
        <v>5250</v>
      </c>
      <c r="U17" s="15">
        <v>3810</v>
      </c>
      <c r="V17" s="15"/>
      <c r="W17" s="15"/>
      <c r="X17" s="15"/>
      <c r="Y17" s="15"/>
      <c r="Z17" s="15">
        <v>5250</v>
      </c>
      <c r="AA17" s="15">
        <v>5175</v>
      </c>
      <c r="AB17" s="15"/>
      <c r="AC17" s="15"/>
      <c r="AD17" s="15"/>
      <c r="AE17" s="7">
        <v>19485</v>
      </c>
    </row>
    <row r="18" spans="2:31" x14ac:dyDescent="0.3">
      <c r="B18" s="11" t="s">
        <v>52</v>
      </c>
      <c r="C18" s="6" t="s">
        <v>58</v>
      </c>
      <c r="D18" s="15"/>
      <c r="E18" s="15"/>
      <c r="F18" s="15"/>
      <c r="G18" s="15"/>
      <c r="H18" s="15">
        <v>1399.19364</v>
      </c>
      <c r="I18" s="15">
        <v>2798.4063599999999</v>
      </c>
      <c r="J18" s="15"/>
      <c r="K18" s="15"/>
      <c r="L18" s="15"/>
      <c r="M18" s="15"/>
      <c r="N18" s="15"/>
      <c r="O18" s="15"/>
      <c r="P18" s="7">
        <f t="shared" si="0"/>
        <v>4197.6000000000004</v>
      </c>
      <c r="R18" s="8" t="s">
        <v>46</v>
      </c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>
        <v>39600</v>
      </c>
      <c r="AD18" s="15">
        <v>9900</v>
      </c>
      <c r="AE18" s="7">
        <v>49500</v>
      </c>
    </row>
    <row r="19" spans="2:31" x14ac:dyDescent="0.3">
      <c r="B19" s="11" t="s">
        <v>52</v>
      </c>
      <c r="C19" s="6" t="s">
        <v>39</v>
      </c>
      <c r="D19" s="15"/>
      <c r="E19" s="15"/>
      <c r="F19" s="15"/>
      <c r="G19" s="15"/>
      <c r="H19" s="15"/>
      <c r="I19" s="15">
        <v>1735.0190000000007</v>
      </c>
      <c r="J19" s="15">
        <v>0</v>
      </c>
      <c r="K19" s="15"/>
      <c r="L19" s="15"/>
      <c r="M19" s="15"/>
      <c r="N19" s="15"/>
      <c r="O19" s="15"/>
      <c r="P19" s="7">
        <f t="shared" si="0"/>
        <v>1735.0190000000007</v>
      </c>
      <c r="R19" s="8" t="s">
        <v>2</v>
      </c>
      <c r="S19" s="15">
        <v>4432.4399999999996</v>
      </c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7">
        <v>4432.4399999999996</v>
      </c>
    </row>
    <row r="20" spans="2:31" x14ac:dyDescent="0.3">
      <c r="B20" s="11" t="s">
        <v>52</v>
      </c>
      <c r="C20" s="6" t="s">
        <v>59</v>
      </c>
      <c r="D20" s="15"/>
      <c r="E20" s="15"/>
      <c r="F20" s="15"/>
      <c r="G20" s="15"/>
      <c r="H20" s="15"/>
      <c r="I20" s="15"/>
      <c r="J20" s="15">
        <v>8224.9793661280019</v>
      </c>
      <c r="K20" s="15"/>
      <c r="L20" s="15">
        <v>13823.722000000002</v>
      </c>
      <c r="M20" s="15">
        <v>2456.3000000000002</v>
      </c>
      <c r="N20" s="15"/>
      <c r="O20" s="15">
        <v>18186.595361000069</v>
      </c>
      <c r="P20" s="7">
        <f t="shared" si="0"/>
        <v>42691.596727128068</v>
      </c>
      <c r="R20" s="8" t="s">
        <v>3</v>
      </c>
      <c r="S20" s="15">
        <v>13420</v>
      </c>
      <c r="T20" s="15"/>
      <c r="U20" s="15"/>
      <c r="V20" s="15"/>
      <c r="W20" s="15"/>
      <c r="X20" s="15">
        <v>5118.942</v>
      </c>
      <c r="Y20" s="15">
        <v>11481.058047428576</v>
      </c>
      <c r="Z20" s="15"/>
      <c r="AA20" s="15"/>
      <c r="AB20" s="15"/>
      <c r="AC20" s="15"/>
      <c r="AD20" s="15"/>
      <c r="AE20" s="7">
        <v>30020.000047428577</v>
      </c>
    </row>
    <row r="21" spans="2:31" x14ac:dyDescent="0.3">
      <c r="B21" s="11" t="s">
        <v>52</v>
      </c>
      <c r="C21" s="6" t="s">
        <v>60</v>
      </c>
      <c r="D21" s="15"/>
      <c r="E21" s="15"/>
      <c r="F21" s="15"/>
      <c r="G21" s="15">
        <v>18541.326000000001</v>
      </c>
      <c r="H21" s="15">
        <v>7104.8820000000005</v>
      </c>
      <c r="I21" s="15"/>
      <c r="J21" s="15">
        <v>4481.7450365220002</v>
      </c>
      <c r="K21" s="15">
        <v>4481.7480215510004</v>
      </c>
      <c r="L21" s="15">
        <v>6227.7000000000007</v>
      </c>
      <c r="M21" s="15">
        <v>14979.475060810024</v>
      </c>
      <c r="N21" s="15">
        <v>3744.8687652023041</v>
      </c>
      <c r="O21" s="15">
        <v>23655.712500000005</v>
      </c>
      <c r="P21" s="7">
        <f t="shared" si="0"/>
        <v>83217.457384085326</v>
      </c>
      <c r="R21" s="8" t="s">
        <v>34</v>
      </c>
      <c r="S21" s="15"/>
      <c r="T21" s="15"/>
      <c r="U21" s="15"/>
      <c r="V21" s="15"/>
      <c r="W21" s="15"/>
      <c r="X21" s="15"/>
      <c r="Y21" s="15"/>
      <c r="Z21" s="15">
        <v>12750</v>
      </c>
      <c r="AA21" s="15"/>
      <c r="AB21" s="15"/>
      <c r="AC21" s="15"/>
      <c r="AD21" s="15"/>
      <c r="AE21" s="7">
        <v>12750</v>
      </c>
    </row>
    <row r="22" spans="2:31" x14ac:dyDescent="0.3">
      <c r="B22" s="11" t="s">
        <v>52</v>
      </c>
      <c r="C22" s="6" t="s">
        <v>61</v>
      </c>
      <c r="D22" s="15"/>
      <c r="E22" s="15"/>
      <c r="F22" s="15"/>
      <c r="G22" s="15"/>
      <c r="H22" s="15"/>
      <c r="I22" s="15"/>
      <c r="J22" s="15"/>
      <c r="K22" s="15"/>
      <c r="L22" s="15"/>
      <c r="M22" s="15">
        <v>19092.23929191002</v>
      </c>
      <c r="N22" s="15">
        <v>8075.9810444200002</v>
      </c>
      <c r="O22" s="15"/>
      <c r="P22" s="7">
        <f t="shared" si="0"/>
        <v>27168.220336330021</v>
      </c>
      <c r="R22" s="8" t="s">
        <v>40</v>
      </c>
      <c r="S22" s="15"/>
      <c r="T22" s="15"/>
      <c r="U22" s="15"/>
      <c r="V22" s="15"/>
      <c r="W22" s="15"/>
      <c r="X22" s="15"/>
      <c r="Y22" s="15"/>
      <c r="Z22" s="15"/>
      <c r="AA22" s="15"/>
      <c r="AB22" s="15">
        <v>4050</v>
      </c>
      <c r="AC22" s="15"/>
      <c r="AD22" s="15"/>
      <c r="AE22" s="7">
        <v>4050</v>
      </c>
    </row>
    <row r="23" spans="2:31" x14ac:dyDescent="0.3">
      <c r="B23" s="11" t="s">
        <v>52</v>
      </c>
      <c r="C23" s="6" t="s">
        <v>20</v>
      </c>
      <c r="D23" s="15"/>
      <c r="E23" s="15"/>
      <c r="F23" s="15"/>
      <c r="G23" s="15"/>
      <c r="H23" s="15">
        <v>11953.679000000006</v>
      </c>
      <c r="I23" s="15">
        <v>47868.788300000022</v>
      </c>
      <c r="J23" s="15">
        <v>46791.753300000026</v>
      </c>
      <c r="K23" s="15">
        <v>3709.8515000000007</v>
      </c>
      <c r="L23" s="15"/>
      <c r="M23" s="15"/>
      <c r="N23" s="15"/>
      <c r="O23" s="15"/>
      <c r="P23" s="7">
        <f t="shared" si="0"/>
        <v>110324.07210000006</v>
      </c>
      <c r="R23" s="8" t="s">
        <v>23</v>
      </c>
      <c r="S23" s="15"/>
      <c r="T23" s="15"/>
      <c r="U23" s="15"/>
      <c r="V23" s="15"/>
      <c r="W23" s="15">
        <v>2475</v>
      </c>
      <c r="X23" s="15">
        <v>4500</v>
      </c>
      <c r="Y23" s="15"/>
      <c r="Z23" s="15"/>
      <c r="AA23" s="15"/>
      <c r="AB23" s="15"/>
      <c r="AC23" s="15"/>
      <c r="AD23" s="15"/>
      <c r="AE23" s="7">
        <v>6975</v>
      </c>
    </row>
    <row r="24" spans="2:31" x14ac:dyDescent="0.3">
      <c r="B24" s="11" t="s">
        <v>52</v>
      </c>
      <c r="C24" s="6" t="s">
        <v>62</v>
      </c>
      <c r="D24" s="15"/>
      <c r="E24" s="15"/>
      <c r="F24" s="15"/>
      <c r="G24" s="15"/>
      <c r="H24" s="15"/>
      <c r="I24" s="15"/>
      <c r="J24" s="15"/>
      <c r="K24" s="15">
        <v>7753.5413375569951</v>
      </c>
      <c r="L24" s="15"/>
      <c r="M24" s="15"/>
      <c r="N24" s="15"/>
      <c r="O24" s="15"/>
      <c r="P24" s="7">
        <f t="shared" si="0"/>
        <v>7753.5413375569951</v>
      </c>
      <c r="R24" s="8" t="s">
        <v>33</v>
      </c>
      <c r="S24" s="15"/>
      <c r="T24" s="15"/>
      <c r="U24" s="15"/>
      <c r="V24" s="15"/>
      <c r="W24" s="15"/>
      <c r="X24" s="15"/>
      <c r="Y24" s="15">
        <v>2762.1877499999996</v>
      </c>
      <c r="Z24" s="15"/>
      <c r="AA24" s="15"/>
      <c r="AB24" s="15"/>
      <c r="AC24" s="15"/>
      <c r="AD24" s="15"/>
      <c r="AE24" s="7">
        <v>2762.1877499999996</v>
      </c>
    </row>
    <row r="25" spans="2:31" x14ac:dyDescent="0.3">
      <c r="B25" s="11" t="s">
        <v>52</v>
      </c>
      <c r="C25" s="6" t="s">
        <v>21</v>
      </c>
      <c r="D25" s="15"/>
      <c r="E25" s="15"/>
      <c r="F25" s="15"/>
      <c r="G25" s="15"/>
      <c r="H25" s="15">
        <v>6612.3689999999951</v>
      </c>
      <c r="I25" s="15">
        <v>46684.291250000046</v>
      </c>
      <c r="J25" s="15">
        <v>13869.122549999987</v>
      </c>
      <c r="K25" s="15">
        <v>7697.1909999999998</v>
      </c>
      <c r="L25" s="15"/>
      <c r="M25" s="15"/>
      <c r="N25" s="15"/>
      <c r="O25" s="15"/>
      <c r="P25" s="7">
        <f t="shared" si="0"/>
        <v>74862.973800000036</v>
      </c>
      <c r="R25" s="8" t="s">
        <v>19</v>
      </c>
      <c r="S25" s="15"/>
      <c r="T25" s="15"/>
      <c r="U25" s="15"/>
      <c r="V25" s="15"/>
      <c r="W25" s="15">
        <v>43548.102500000001</v>
      </c>
      <c r="X25" s="15">
        <v>43721.897499999999</v>
      </c>
      <c r="Y25" s="15">
        <v>49574.205800000003</v>
      </c>
      <c r="Z25" s="15">
        <v>28678.940000000002</v>
      </c>
      <c r="AA25" s="15"/>
      <c r="AB25" s="15"/>
      <c r="AC25" s="15"/>
      <c r="AD25" s="15"/>
      <c r="AE25" s="7">
        <v>165523.1458</v>
      </c>
    </row>
    <row r="26" spans="2:31" x14ac:dyDescent="0.3">
      <c r="B26" s="11" t="s">
        <v>52</v>
      </c>
      <c r="C26" s="6" t="s">
        <v>63</v>
      </c>
      <c r="D26" s="15"/>
      <c r="E26" s="15"/>
      <c r="F26" s="15"/>
      <c r="G26" s="15">
        <v>8000.0000000000018</v>
      </c>
      <c r="H26" s="15">
        <v>5100</v>
      </c>
      <c r="I26" s="15">
        <v>6800.0000000000009</v>
      </c>
      <c r="J26" s="15">
        <v>10550</v>
      </c>
      <c r="K26" s="15">
        <v>6750</v>
      </c>
      <c r="L26" s="15">
        <v>4000.0000000000005</v>
      </c>
      <c r="M26" s="15">
        <v>630</v>
      </c>
      <c r="N26" s="15"/>
      <c r="O26" s="15"/>
      <c r="P26" s="7">
        <f t="shared" si="0"/>
        <v>41830</v>
      </c>
      <c r="R26" s="8" t="s">
        <v>25</v>
      </c>
      <c r="S26" s="15"/>
      <c r="T26" s="15"/>
      <c r="U26" s="15"/>
      <c r="V26" s="15"/>
      <c r="W26" s="15"/>
      <c r="X26" s="15">
        <v>321.65499999999997</v>
      </c>
      <c r="Y26" s="15">
        <v>29534.365000000002</v>
      </c>
      <c r="Z26" s="15"/>
      <c r="AA26" s="15"/>
      <c r="AB26" s="15"/>
      <c r="AC26" s="15"/>
      <c r="AD26" s="15"/>
      <c r="AE26" s="7">
        <v>29856.02</v>
      </c>
    </row>
    <row r="27" spans="2:31" x14ac:dyDescent="0.3">
      <c r="B27" s="11" t="s">
        <v>52</v>
      </c>
      <c r="C27" s="6" t="s">
        <v>4</v>
      </c>
      <c r="D27" s="15">
        <v>1000</v>
      </c>
      <c r="E27" s="15"/>
      <c r="F27" s="15">
        <v>97902.538800000024</v>
      </c>
      <c r="G27" s="15">
        <v>50107.183400000009</v>
      </c>
      <c r="H27" s="15">
        <v>51809.999999999978</v>
      </c>
      <c r="I27" s="15">
        <v>3139.2778000000008</v>
      </c>
      <c r="J27" s="15"/>
      <c r="K27" s="15">
        <v>53284.270815440417</v>
      </c>
      <c r="L27" s="15"/>
      <c r="M27" s="15"/>
      <c r="N27" s="15"/>
      <c r="O27" s="15"/>
      <c r="P27" s="7">
        <f t="shared" si="0"/>
        <v>257243.27081544042</v>
      </c>
      <c r="R27" s="8" t="s">
        <v>39</v>
      </c>
      <c r="S27" s="15"/>
      <c r="T27" s="15"/>
      <c r="U27" s="15"/>
      <c r="V27" s="15"/>
      <c r="W27" s="15"/>
      <c r="X27" s="15"/>
      <c r="Y27" s="15"/>
      <c r="Z27" s="15"/>
      <c r="AA27" s="15">
        <v>13823.72</v>
      </c>
      <c r="AB27" s="15">
        <v>2456.2800000000002</v>
      </c>
      <c r="AC27" s="15"/>
      <c r="AD27" s="15">
        <v>18187.5</v>
      </c>
      <c r="AE27" s="7">
        <v>34467.5</v>
      </c>
    </row>
    <row r="28" spans="2:31" x14ac:dyDescent="0.3">
      <c r="B28" s="11" t="s">
        <v>52</v>
      </c>
      <c r="C28" s="6" t="s">
        <v>31</v>
      </c>
      <c r="D28" s="15"/>
      <c r="E28" s="15"/>
      <c r="F28" s="15"/>
      <c r="G28" s="15"/>
      <c r="H28" s="15"/>
      <c r="I28" s="15"/>
      <c r="J28" s="15"/>
      <c r="K28" s="15">
        <v>71227.060834500182</v>
      </c>
      <c r="L28" s="15"/>
      <c r="M28" s="15"/>
      <c r="N28" s="15"/>
      <c r="O28" s="15"/>
      <c r="P28" s="7">
        <f t="shared" si="0"/>
        <v>71227.060834500182</v>
      </c>
      <c r="R28" s="8" t="s">
        <v>27</v>
      </c>
      <c r="S28" s="15"/>
      <c r="T28" s="15"/>
      <c r="U28" s="15"/>
      <c r="V28" s="15"/>
      <c r="W28" s="15"/>
      <c r="X28" s="15">
        <v>1735.0154000000002</v>
      </c>
      <c r="Y28" s="15">
        <v>8224.9845999999998</v>
      </c>
      <c r="Z28" s="15"/>
      <c r="AA28" s="15"/>
      <c r="AB28" s="15"/>
      <c r="AC28" s="15"/>
      <c r="AD28" s="15"/>
      <c r="AE28" s="7">
        <v>9960</v>
      </c>
    </row>
    <row r="29" spans="2:31" x14ac:dyDescent="0.3">
      <c r="B29" s="11" t="s">
        <v>52</v>
      </c>
      <c r="C29" s="6" t="s">
        <v>8</v>
      </c>
      <c r="D29" s="15"/>
      <c r="E29" s="15">
        <v>39000.000000000022</v>
      </c>
      <c r="F29" s="15"/>
      <c r="G29" s="15"/>
      <c r="H29" s="15"/>
      <c r="I29" s="15"/>
      <c r="J29" s="15"/>
      <c r="K29" s="15"/>
      <c r="L29" s="15">
        <v>17287.172000000013</v>
      </c>
      <c r="M29" s="15">
        <v>17412.124210000002</v>
      </c>
      <c r="N29" s="15"/>
      <c r="O29" s="15"/>
      <c r="P29" s="7">
        <f t="shared" si="0"/>
        <v>73699.29621000003</v>
      </c>
      <c r="R29" s="8" t="s">
        <v>41</v>
      </c>
      <c r="S29" s="15"/>
      <c r="T29" s="15"/>
      <c r="U29" s="15"/>
      <c r="V29" s="15"/>
      <c r="W29" s="15"/>
      <c r="X29" s="15"/>
      <c r="Y29" s="15"/>
      <c r="Z29" s="15"/>
      <c r="AA29" s="15"/>
      <c r="AB29" s="15">
        <v>19092</v>
      </c>
      <c r="AC29" s="15">
        <v>8075.86</v>
      </c>
      <c r="AD29" s="15"/>
      <c r="AE29" s="7">
        <v>27167.86</v>
      </c>
    </row>
    <row r="30" spans="2:31" x14ac:dyDescent="0.3">
      <c r="B30" s="11" t="s">
        <v>52</v>
      </c>
      <c r="C30" s="6" t="s">
        <v>26</v>
      </c>
      <c r="D30" s="15"/>
      <c r="E30" s="15"/>
      <c r="F30" s="15"/>
      <c r="G30" s="15"/>
      <c r="H30" s="15"/>
      <c r="I30" s="15">
        <v>458.61000000000007</v>
      </c>
      <c r="J30" s="15">
        <v>1493.7646405420003</v>
      </c>
      <c r="K30" s="15">
        <v>3900</v>
      </c>
      <c r="L30" s="15"/>
      <c r="M30" s="15"/>
      <c r="N30" s="15"/>
      <c r="O30" s="15"/>
      <c r="P30" s="7">
        <f t="shared" si="0"/>
        <v>5852.3746405420006</v>
      </c>
      <c r="R30" s="8" t="s">
        <v>20</v>
      </c>
      <c r="S30" s="15"/>
      <c r="T30" s="15"/>
      <c r="U30" s="15"/>
      <c r="V30" s="15"/>
      <c r="W30" s="15">
        <v>14078.696099999999</v>
      </c>
      <c r="X30" s="15">
        <v>47868.797500000001</v>
      </c>
      <c r="Y30" s="15">
        <v>46791.763500000001</v>
      </c>
      <c r="Z30" s="15">
        <v>11449.9054</v>
      </c>
      <c r="AA30" s="15"/>
      <c r="AB30" s="15"/>
      <c r="AC30" s="15"/>
      <c r="AD30" s="15"/>
      <c r="AE30" s="7">
        <v>120189.16250000001</v>
      </c>
    </row>
    <row r="31" spans="2:31" x14ac:dyDescent="0.3">
      <c r="B31" s="11" t="s">
        <v>52</v>
      </c>
      <c r="C31" s="6" t="s">
        <v>7</v>
      </c>
      <c r="D31" s="15"/>
      <c r="E31" s="15">
        <v>39000.000000000036</v>
      </c>
      <c r="F31" s="15">
        <v>15999.999999999989</v>
      </c>
      <c r="G31" s="15"/>
      <c r="H31" s="15"/>
      <c r="I31" s="15"/>
      <c r="J31" s="15"/>
      <c r="K31" s="15"/>
      <c r="L31" s="15">
        <v>18142.86</v>
      </c>
      <c r="M31" s="15">
        <v>5857.1399999999985</v>
      </c>
      <c r="N31" s="15"/>
      <c r="O31" s="15"/>
      <c r="P31" s="7">
        <f t="shared" si="0"/>
        <v>79000.000000000029</v>
      </c>
      <c r="R31" s="8" t="s">
        <v>21</v>
      </c>
      <c r="S31" s="15"/>
      <c r="T31" s="15"/>
      <c r="U31" s="15"/>
      <c r="V31" s="15"/>
      <c r="W31" s="15">
        <v>6612.37</v>
      </c>
      <c r="X31" s="15">
        <v>46684.291250000002</v>
      </c>
      <c r="Y31" s="15">
        <v>13869.11875</v>
      </c>
      <c r="Z31" s="15">
        <v>23937.75</v>
      </c>
      <c r="AA31" s="15"/>
      <c r="AB31" s="15"/>
      <c r="AC31" s="15"/>
      <c r="AD31" s="15"/>
      <c r="AE31" s="7">
        <v>91103.53</v>
      </c>
    </row>
    <row r="32" spans="2:31" x14ac:dyDescent="0.3">
      <c r="B32" s="11" t="s">
        <v>52</v>
      </c>
      <c r="C32" s="6" t="s">
        <v>22</v>
      </c>
      <c r="D32" s="15"/>
      <c r="E32" s="15"/>
      <c r="F32" s="15"/>
      <c r="G32" s="15"/>
      <c r="H32" s="15">
        <v>7219.7491999999947</v>
      </c>
      <c r="I32" s="15">
        <v>40017.007550000031</v>
      </c>
      <c r="J32" s="15">
        <v>6824.3412499999986</v>
      </c>
      <c r="K32" s="15">
        <v>77855.330991344032</v>
      </c>
      <c r="L32" s="15">
        <v>40649.768180050007</v>
      </c>
      <c r="M32" s="15"/>
      <c r="N32" s="15"/>
      <c r="O32" s="15"/>
      <c r="P32" s="7">
        <f t="shared" si="0"/>
        <v>172566.19717139407</v>
      </c>
      <c r="R32" s="8" t="s">
        <v>35</v>
      </c>
      <c r="S32" s="15"/>
      <c r="T32" s="15"/>
      <c r="U32" s="15"/>
      <c r="V32" s="15"/>
      <c r="W32" s="15"/>
      <c r="X32" s="15"/>
      <c r="Y32" s="15"/>
      <c r="Z32" s="15">
        <v>3000</v>
      </c>
      <c r="AA32" s="15">
        <v>3750</v>
      </c>
      <c r="AB32" s="15"/>
      <c r="AC32" s="15"/>
      <c r="AD32" s="15"/>
      <c r="AE32" s="7">
        <v>6750</v>
      </c>
    </row>
    <row r="33" spans="2:31" x14ac:dyDescent="0.3">
      <c r="B33" s="11" t="s">
        <v>52</v>
      </c>
      <c r="C33" s="6" t="s">
        <v>64</v>
      </c>
      <c r="D33" s="15"/>
      <c r="E33" s="15"/>
      <c r="F33" s="15"/>
      <c r="G33" s="15"/>
      <c r="H33" s="15"/>
      <c r="I33" s="15"/>
      <c r="J33" s="15">
        <v>620.20400000000006</v>
      </c>
      <c r="K33" s="15">
        <v>10229.083585651999</v>
      </c>
      <c r="L33" s="15">
        <v>4550</v>
      </c>
      <c r="M33" s="15"/>
      <c r="N33" s="15"/>
      <c r="O33" s="15"/>
      <c r="P33" s="7">
        <f t="shared" si="0"/>
        <v>15399.287585651999</v>
      </c>
      <c r="R33" s="8" t="s">
        <v>29</v>
      </c>
      <c r="S33" s="15"/>
      <c r="T33" s="15"/>
      <c r="U33" s="15"/>
      <c r="V33" s="15"/>
      <c r="W33" s="15"/>
      <c r="X33" s="15"/>
      <c r="Y33" s="15">
        <v>10500</v>
      </c>
      <c r="Z33" s="15"/>
      <c r="AA33" s="15"/>
      <c r="AB33" s="15"/>
      <c r="AC33" s="15"/>
      <c r="AD33" s="15"/>
      <c r="AE33" s="7">
        <v>10500</v>
      </c>
    </row>
    <row r="34" spans="2:31" x14ac:dyDescent="0.3">
      <c r="B34" s="11" t="s">
        <v>52</v>
      </c>
      <c r="C34" s="6" t="s">
        <v>65</v>
      </c>
      <c r="D34" s="15"/>
      <c r="E34" s="15"/>
      <c r="F34" s="15"/>
      <c r="G34" s="15"/>
      <c r="H34" s="15"/>
      <c r="I34" s="15"/>
      <c r="J34" s="15"/>
      <c r="K34" s="15"/>
      <c r="L34" s="15"/>
      <c r="M34" s="15">
        <v>28999.999999999993</v>
      </c>
      <c r="N34" s="15"/>
      <c r="O34" s="15"/>
      <c r="P34" s="7">
        <f t="shared" si="0"/>
        <v>28999.999999999993</v>
      </c>
      <c r="R34" s="8" t="s">
        <v>4</v>
      </c>
      <c r="S34" s="15">
        <v>1000</v>
      </c>
      <c r="T34" s="15"/>
      <c r="U34" s="15">
        <v>97902.538799999995</v>
      </c>
      <c r="V34" s="15">
        <v>50107.183400000002</v>
      </c>
      <c r="W34" s="15">
        <v>51810</v>
      </c>
      <c r="X34" s="15">
        <v>3139.2777999999953</v>
      </c>
      <c r="Y34" s="16">
        <v>51991.048219999997</v>
      </c>
      <c r="Z34" s="15">
        <v>124511.32623999999</v>
      </c>
      <c r="AA34" s="15"/>
      <c r="AB34" s="15">
        <v>41078.69</v>
      </c>
      <c r="AC34" s="15">
        <v>63781.936139999991</v>
      </c>
      <c r="AD34" s="15">
        <v>28987.07</v>
      </c>
      <c r="AE34" s="7">
        <v>514309.07059999998</v>
      </c>
    </row>
    <row r="35" spans="2:31" x14ac:dyDescent="0.3">
      <c r="B35" s="11" t="s">
        <v>52</v>
      </c>
      <c r="C35" s="6" t="s">
        <v>66</v>
      </c>
      <c r="D35" s="15"/>
      <c r="E35" s="15"/>
      <c r="F35" s="15"/>
      <c r="G35" s="15">
        <v>25999.999999999989</v>
      </c>
      <c r="H35" s="15"/>
      <c r="I35" s="15"/>
      <c r="J35" s="15"/>
      <c r="K35" s="15"/>
      <c r="L35" s="15"/>
      <c r="M35" s="15"/>
      <c r="N35" s="15"/>
      <c r="O35" s="15"/>
      <c r="P35" s="7">
        <f t="shared" si="0"/>
        <v>25999.999999999989</v>
      </c>
      <c r="R35" s="8" t="s">
        <v>51</v>
      </c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>
        <v>10080</v>
      </c>
      <c r="AE35" s="7">
        <v>10080</v>
      </c>
    </row>
    <row r="36" spans="2:31" x14ac:dyDescent="0.3">
      <c r="B36" s="11" t="s">
        <v>52</v>
      </c>
      <c r="C36" s="6" t="s">
        <v>67</v>
      </c>
      <c r="D36" s="15"/>
      <c r="E36" s="15">
        <v>5249.9999999999991</v>
      </c>
      <c r="F36" s="15">
        <v>3810.0000000000005</v>
      </c>
      <c r="G36" s="15">
        <v>13450</v>
      </c>
      <c r="H36" s="15">
        <v>11625</v>
      </c>
      <c r="I36" s="15">
        <v>3750</v>
      </c>
      <c r="J36" s="15">
        <v>15854.999999999996</v>
      </c>
      <c r="K36" s="15">
        <v>8250</v>
      </c>
      <c r="L36" s="15">
        <v>5175</v>
      </c>
      <c r="M36" s="15">
        <v>4050</v>
      </c>
      <c r="N36" s="15">
        <v>6000</v>
      </c>
      <c r="O36" s="15">
        <v>4500</v>
      </c>
      <c r="P36" s="7">
        <f t="shared" si="0"/>
        <v>81715</v>
      </c>
      <c r="R36" s="8" t="s">
        <v>8</v>
      </c>
      <c r="S36" s="15"/>
      <c r="T36" s="15">
        <v>39000</v>
      </c>
      <c r="U36" s="15"/>
      <c r="V36" s="15"/>
      <c r="W36" s="15"/>
      <c r="X36" s="15"/>
      <c r="Y36" s="15"/>
      <c r="Z36" s="15"/>
      <c r="AA36" s="15">
        <v>17287.18</v>
      </c>
      <c r="AB36" s="15">
        <v>17406.080000000002</v>
      </c>
      <c r="AC36" s="15"/>
      <c r="AD36" s="15"/>
      <c r="AE36" s="7">
        <v>73693.260000000009</v>
      </c>
    </row>
    <row r="37" spans="2:31" x14ac:dyDescent="0.3">
      <c r="B37" s="11" t="s">
        <v>52</v>
      </c>
      <c r="C37" s="6" t="s">
        <v>68</v>
      </c>
      <c r="D37" s="15"/>
      <c r="E37" s="15"/>
      <c r="F37" s="15"/>
      <c r="G37" s="15"/>
      <c r="H37" s="15"/>
      <c r="I37" s="15"/>
      <c r="J37" s="15"/>
      <c r="K37" s="15"/>
      <c r="L37" s="15">
        <v>3749.9999999999995</v>
      </c>
      <c r="M37" s="15"/>
      <c r="N37" s="15"/>
      <c r="O37" s="15"/>
      <c r="P37" s="7">
        <f t="shared" si="0"/>
        <v>3749.9999999999995</v>
      </c>
      <c r="R37" s="8" t="s">
        <v>26</v>
      </c>
      <c r="S37" s="15"/>
      <c r="T37" s="15"/>
      <c r="U37" s="15"/>
      <c r="V37" s="15"/>
      <c r="W37" s="15"/>
      <c r="X37" s="15">
        <v>458.61</v>
      </c>
      <c r="Y37" s="15">
        <v>1493.77</v>
      </c>
      <c r="Z37" s="15">
        <v>3900</v>
      </c>
      <c r="AA37" s="15"/>
      <c r="AB37" s="15"/>
      <c r="AC37" s="15"/>
      <c r="AD37" s="15"/>
      <c r="AE37" s="7">
        <v>5852.38</v>
      </c>
    </row>
    <row r="38" spans="2:31" x14ac:dyDescent="0.3">
      <c r="B38" s="11" t="s">
        <v>52</v>
      </c>
      <c r="C38" s="6" t="s">
        <v>14</v>
      </c>
      <c r="D38" s="15"/>
      <c r="E38" s="15"/>
      <c r="F38" s="15"/>
      <c r="G38" s="15">
        <v>5254.8742000000002</v>
      </c>
      <c r="H38" s="15">
        <v>28243.575300000004</v>
      </c>
      <c r="I38" s="15">
        <v>35065.153000000006</v>
      </c>
      <c r="J38" s="15">
        <v>10813.982850000006</v>
      </c>
      <c r="K38" s="15">
        <v>59901.626450127966</v>
      </c>
      <c r="L38" s="15"/>
      <c r="M38" s="15"/>
      <c r="N38" s="15"/>
      <c r="O38" s="15"/>
      <c r="P38" s="7">
        <f t="shared" si="0"/>
        <v>139279.21180012799</v>
      </c>
      <c r="R38" s="8" t="s">
        <v>7</v>
      </c>
      <c r="S38" s="15"/>
      <c r="T38" s="15">
        <v>39000</v>
      </c>
      <c r="U38" s="15">
        <v>16000</v>
      </c>
      <c r="V38" s="15"/>
      <c r="W38" s="15"/>
      <c r="X38" s="15"/>
      <c r="Y38" s="15"/>
      <c r="Z38" s="15"/>
      <c r="AA38" s="15">
        <v>18142.86</v>
      </c>
      <c r="AB38" s="15">
        <v>5857.14</v>
      </c>
      <c r="AC38" s="15"/>
      <c r="AD38" s="15"/>
      <c r="AE38" s="7">
        <v>79000</v>
      </c>
    </row>
    <row r="39" spans="2:31" x14ac:dyDescent="0.3">
      <c r="B39" s="11" t="s">
        <v>52</v>
      </c>
      <c r="C39" s="6" t="s">
        <v>69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>
        <v>20250</v>
      </c>
      <c r="P39" s="7">
        <f t="shared" si="0"/>
        <v>20250</v>
      </c>
      <c r="R39" s="8" t="s">
        <v>42</v>
      </c>
      <c r="S39" s="15"/>
      <c r="T39" s="15"/>
      <c r="U39" s="15"/>
      <c r="V39" s="15"/>
      <c r="W39" s="15"/>
      <c r="X39" s="15"/>
      <c r="Y39" s="15"/>
      <c r="Z39" s="15"/>
      <c r="AA39" s="15"/>
      <c r="AB39" s="15">
        <v>3159.58</v>
      </c>
      <c r="AC39" s="15">
        <v>5509.34</v>
      </c>
      <c r="AD39" s="15">
        <v>5290.66</v>
      </c>
      <c r="AE39" s="7">
        <v>13959.58</v>
      </c>
    </row>
    <row r="40" spans="2:31" x14ac:dyDescent="0.3">
      <c r="B40" s="11" t="s">
        <v>52</v>
      </c>
      <c r="C40" s="6" t="s">
        <v>70</v>
      </c>
      <c r="D40" s="15"/>
      <c r="E40" s="15"/>
      <c r="F40" s="15"/>
      <c r="G40" s="15"/>
      <c r="H40" s="15"/>
      <c r="I40" s="15"/>
      <c r="J40" s="15"/>
      <c r="K40" s="15"/>
      <c r="L40" s="15"/>
      <c r="M40" s="15">
        <v>2369.25</v>
      </c>
      <c r="N40" s="15"/>
      <c r="O40" s="15"/>
      <c r="P40" s="7">
        <f t="shared" si="0"/>
        <v>2369.25</v>
      </c>
      <c r="R40" s="8" t="s">
        <v>48</v>
      </c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>
        <v>3300</v>
      </c>
      <c r="AE40" s="7">
        <v>3300</v>
      </c>
    </row>
    <row r="41" spans="2:31" x14ac:dyDescent="0.3">
      <c r="B41" s="11" t="s">
        <v>52</v>
      </c>
      <c r="C41" s="6" t="s">
        <v>10</v>
      </c>
      <c r="D41" s="15"/>
      <c r="E41" s="15"/>
      <c r="F41" s="15">
        <v>14794.784999999994</v>
      </c>
      <c r="G41" s="15">
        <v>205.04500000000004</v>
      </c>
      <c r="H41" s="15">
        <v>21760</v>
      </c>
      <c r="I41" s="16">
        <v>1806.1014999999995</v>
      </c>
      <c r="J41" s="15">
        <v>0</v>
      </c>
      <c r="K41" s="15"/>
      <c r="L41" s="15"/>
      <c r="M41" s="15"/>
      <c r="N41" s="15"/>
      <c r="O41" s="15"/>
      <c r="P41" s="7">
        <f t="shared" si="0"/>
        <v>38565.931499999992</v>
      </c>
      <c r="R41" s="8" t="s">
        <v>22</v>
      </c>
      <c r="S41" s="15"/>
      <c r="T41" s="15"/>
      <c r="U41" s="15"/>
      <c r="V41" s="15"/>
      <c r="W41" s="15">
        <v>7219.754899999999</v>
      </c>
      <c r="X41" s="15">
        <v>40017</v>
      </c>
      <c r="Y41" s="15">
        <v>6824.3412500000004</v>
      </c>
      <c r="Z41" s="15">
        <v>77857.280999999988</v>
      </c>
      <c r="AA41" s="15">
        <v>40649.773449999979</v>
      </c>
      <c r="AB41" s="15"/>
      <c r="AC41" s="15"/>
      <c r="AD41" s="15"/>
      <c r="AE41" s="7">
        <v>172568.15059999996</v>
      </c>
    </row>
    <row r="42" spans="2:31" x14ac:dyDescent="0.3">
      <c r="B42" s="11" t="s">
        <v>52</v>
      </c>
      <c r="C42" s="6" t="s">
        <v>24</v>
      </c>
      <c r="D42" s="15"/>
      <c r="E42" s="15"/>
      <c r="F42" s="15"/>
      <c r="G42" s="15"/>
      <c r="H42" s="15">
        <v>10846.270000000017</v>
      </c>
      <c r="I42" s="16">
        <v>53174.990000000013</v>
      </c>
      <c r="J42" s="15"/>
      <c r="K42" s="15">
        <v>4614.7769975190013</v>
      </c>
      <c r="L42" s="15">
        <v>16383.123268150022</v>
      </c>
      <c r="M42" s="15">
        <v>60297.372602999851</v>
      </c>
      <c r="N42" s="15">
        <v>37496.249999999731</v>
      </c>
      <c r="O42" s="15">
        <v>17248.275000000027</v>
      </c>
      <c r="P42" s="7">
        <f t="shared" si="0"/>
        <v>200061.05786866866</v>
      </c>
      <c r="R42" s="8" t="s">
        <v>32</v>
      </c>
      <c r="S42" s="15"/>
      <c r="T42" s="15"/>
      <c r="U42" s="15"/>
      <c r="V42" s="15"/>
      <c r="W42" s="15"/>
      <c r="X42" s="15"/>
      <c r="Y42" s="15">
        <v>620.20000000000005</v>
      </c>
      <c r="Z42" s="15">
        <v>10229.089</v>
      </c>
      <c r="AA42" s="15">
        <v>4550</v>
      </c>
      <c r="AB42" s="15"/>
      <c r="AC42" s="15"/>
      <c r="AD42" s="15"/>
      <c r="AE42" s="7">
        <v>15399.289000000001</v>
      </c>
    </row>
    <row r="43" spans="2:31" x14ac:dyDescent="0.3">
      <c r="B43" s="11" t="s">
        <v>52</v>
      </c>
      <c r="C43" s="6" t="s">
        <v>15</v>
      </c>
      <c r="D43" s="15"/>
      <c r="E43" s="15"/>
      <c r="F43" s="15"/>
      <c r="G43" s="15">
        <v>44159.999999999971</v>
      </c>
      <c r="H43" s="15">
        <v>33079.789500000014</v>
      </c>
      <c r="I43" s="15">
        <v>10077.710499999994</v>
      </c>
      <c r="J43" s="15"/>
      <c r="K43" s="15">
        <v>37704.306322002005</v>
      </c>
      <c r="L43" s="15">
        <v>12188.553684810002</v>
      </c>
      <c r="M43" s="15"/>
      <c r="N43" s="15"/>
      <c r="O43" s="15"/>
      <c r="P43" s="7">
        <f t="shared" si="0"/>
        <v>137210.36000681197</v>
      </c>
      <c r="R43" s="8" t="s">
        <v>17</v>
      </c>
      <c r="S43" s="15"/>
      <c r="T43" s="15"/>
      <c r="U43" s="15"/>
      <c r="V43" s="15">
        <v>26000</v>
      </c>
      <c r="W43" s="15"/>
      <c r="X43" s="15"/>
      <c r="Y43" s="15"/>
      <c r="Z43" s="15"/>
      <c r="AA43" s="15"/>
      <c r="AB43" s="15">
        <v>29000</v>
      </c>
      <c r="AC43" s="15"/>
      <c r="AD43" s="15"/>
      <c r="AE43" s="7">
        <v>55000</v>
      </c>
    </row>
    <row r="44" spans="2:31" x14ac:dyDescent="0.3">
      <c r="B44" s="11" t="s">
        <v>52</v>
      </c>
      <c r="C44" s="6" t="s">
        <v>47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>
        <v>2855.1119999999873</v>
      </c>
      <c r="O44" s="15">
        <v>7944.8879999999963</v>
      </c>
      <c r="P44" s="7">
        <f t="shared" si="0"/>
        <v>10799.999999999984</v>
      </c>
      <c r="R44" s="8" t="s">
        <v>12</v>
      </c>
      <c r="S44" s="15"/>
      <c r="T44" s="15"/>
      <c r="U44" s="15"/>
      <c r="V44" s="15">
        <v>5950</v>
      </c>
      <c r="W44" s="15"/>
      <c r="X44" s="15"/>
      <c r="Y44" s="15"/>
      <c r="Z44" s="15"/>
      <c r="AA44" s="15"/>
      <c r="AB44" s="15"/>
      <c r="AC44" s="15"/>
      <c r="AD44" s="15"/>
      <c r="AE44" s="7">
        <v>5950</v>
      </c>
    </row>
    <row r="45" spans="2:31" x14ac:dyDescent="0.3">
      <c r="B45" s="11" t="s">
        <v>52</v>
      </c>
      <c r="C45" s="6" t="s">
        <v>71</v>
      </c>
      <c r="D45" s="15"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7">
        <f t="shared" si="0"/>
        <v>0</v>
      </c>
      <c r="R45" s="8" t="s">
        <v>14</v>
      </c>
      <c r="S45" s="15"/>
      <c r="T45" s="15"/>
      <c r="U45" s="15"/>
      <c r="V45" s="15">
        <v>5254.8684999999996</v>
      </c>
      <c r="W45" s="15">
        <v>28243.5795</v>
      </c>
      <c r="X45" s="15">
        <v>35065.152999999998</v>
      </c>
      <c r="Y45" s="15">
        <v>10813.98525</v>
      </c>
      <c r="Z45" s="15">
        <v>59901.64385</v>
      </c>
      <c r="AA45" s="15"/>
      <c r="AB45" s="15"/>
      <c r="AC45" s="15"/>
      <c r="AD45" s="15"/>
      <c r="AE45" s="7">
        <v>139279.23009999999</v>
      </c>
    </row>
    <row r="46" spans="2:31" x14ac:dyDescent="0.3">
      <c r="B46" s="11" t="s">
        <v>52</v>
      </c>
      <c r="C46" s="6" t="s">
        <v>1</v>
      </c>
      <c r="D46" s="15">
        <v>6000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7">
        <f t="shared" si="0"/>
        <v>6000</v>
      </c>
      <c r="R46" s="8" t="s">
        <v>36</v>
      </c>
      <c r="S46" s="15"/>
      <c r="T46" s="15"/>
      <c r="U46" s="15"/>
      <c r="V46" s="15"/>
      <c r="W46" s="15"/>
      <c r="X46" s="15"/>
      <c r="Y46" s="15"/>
      <c r="Z46" s="15"/>
      <c r="AA46" s="15">
        <v>42064.896000000001</v>
      </c>
      <c r="AB46" s="15"/>
      <c r="AC46" s="15"/>
      <c r="AD46" s="15"/>
      <c r="AE46" s="7">
        <v>42064.896000000001</v>
      </c>
    </row>
    <row r="47" spans="2:31" x14ac:dyDescent="0.3">
      <c r="B47" s="11" t="s">
        <v>52</v>
      </c>
      <c r="C47" s="6" t="s">
        <v>72</v>
      </c>
      <c r="D47" s="15"/>
      <c r="E47" s="15"/>
      <c r="F47" s="15"/>
      <c r="G47" s="15"/>
      <c r="H47" s="15"/>
      <c r="I47" s="15"/>
      <c r="J47" s="15">
        <v>28.778099999999998</v>
      </c>
      <c r="K47" s="15"/>
      <c r="L47" s="15"/>
      <c r="M47" s="15"/>
      <c r="N47" s="15"/>
      <c r="O47" s="15"/>
      <c r="P47" s="7">
        <f t="shared" si="0"/>
        <v>28.778099999999998</v>
      </c>
      <c r="R47" s="8" t="s">
        <v>50</v>
      </c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>
        <v>10125</v>
      </c>
      <c r="AE47" s="7">
        <v>10125</v>
      </c>
    </row>
    <row r="48" spans="2:31" x14ac:dyDescent="0.3">
      <c r="B48" s="11" t="s">
        <v>52</v>
      </c>
      <c r="C48" s="6" t="s">
        <v>73</v>
      </c>
      <c r="D48" s="15"/>
      <c r="E48" s="15"/>
      <c r="F48" s="15"/>
      <c r="G48" s="15"/>
      <c r="H48" s="15"/>
      <c r="I48" s="15"/>
      <c r="J48" s="15">
        <v>2291.1638000000025</v>
      </c>
      <c r="K48" s="15">
        <v>44651.676473446998</v>
      </c>
      <c r="L48" s="15">
        <v>41894.993032089966</v>
      </c>
      <c r="M48" s="15"/>
      <c r="N48" s="15"/>
      <c r="O48" s="15"/>
      <c r="P48" s="7">
        <f t="shared" si="0"/>
        <v>88837.833305536973</v>
      </c>
      <c r="R48" s="8" t="s">
        <v>10</v>
      </c>
      <c r="S48" s="15"/>
      <c r="T48" s="15"/>
      <c r="U48" s="15">
        <v>14794.78</v>
      </c>
      <c r="V48" s="15">
        <v>205.22</v>
      </c>
      <c r="W48" s="15">
        <v>21760</v>
      </c>
      <c r="X48" s="16">
        <v>1484.4464999999998</v>
      </c>
      <c r="Y48" s="15">
        <v>3915.5534999999995</v>
      </c>
      <c r="Z48" s="15">
        <v>10295.49</v>
      </c>
      <c r="AA48" s="15">
        <v>27278.6</v>
      </c>
      <c r="AB48" s="15"/>
      <c r="AC48" s="15">
        <v>2500</v>
      </c>
      <c r="AD48" s="15"/>
      <c r="AE48" s="7">
        <v>82234.09</v>
      </c>
    </row>
    <row r="49" spans="2:31" x14ac:dyDescent="0.3">
      <c r="B49" s="11" t="s">
        <v>52</v>
      </c>
      <c r="C49" s="6" t="s">
        <v>74</v>
      </c>
      <c r="D49" s="15"/>
      <c r="E49" s="15"/>
      <c r="F49" s="15"/>
      <c r="G49" s="15"/>
      <c r="H49" s="15"/>
      <c r="I49" s="15"/>
      <c r="J49" s="15"/>
      <c r="K49" s="15">
        <v>6926.68</v>
      </c>
      <c r="L49" s="15"/>
      <c r="M49" s="15"/>
      <c r="N49" s="15"/>
      <c r="O49" s="15"/>
      <c r="P49" s="7">
        <f t="shared" si="0"/>
        <v>6926.68</v>
      </c>
      <c r="R49" s="8" t="s">
        <v>37</v>
      </c>
      <c r="S49" s="15"/>
      <c r="T49" s="15"/>
      <c r="U49" s="15"/>
      <c r="V49" s="15"/>
      <c r="W49" s="15"/>
      <c r="X49" s="15"/>
      <c r="Y49" s="15"/>
      <c r="Z49" s="15"/>
      <c r="AA49" s="15">
        <v>3067.3912499999997</v>
      </c>
      <c r="AB49" s="15"/>
      <c r="AC49" s="15"/>
      <c r="AD49" s="15"/>
      <c r="AE49" s="7">
        <v>3067.3912499999997</v>
      </c>
    </row>
    <row r="50" spans="2:31" x14ac:dyDescent="0.3">
      <c r="B50" s="11" t="s">
        <v>52</v>
      </c>
      <c r="C50" s="6" t="s">
        <v>75</v>
      </c>
      <c r="D50" s="15"/>
      <c r="E50" s="15"/>
      <c r="F50" s="15"/>
      <c r="G50" s="15"/>
      <c r="H50" s="15"/>
      <c r="I50" s="15"/>
      <c r="J50" s="15">
        <v>34273.260965088994</v>
      </c>
      <c r="K50" s="15">
        <v>3368.8096841160018</v>
      </c>
      <c r="L50" s="15">
        <v>27278.599309710167</v>
      </c>
      <c r="M50" s="15"/>
      <c r="N50" s="15"/>
      <c r="O50" s="15">
        <v>2500</v>
      </c>
      <c r="P50" s="7">
        <f t="shared" si="0"/>
        <v>67420.669958915154</v>
      </c>
      <c r="R50" s="8" t="s">
        <v>24</v>
      </c>
      <c r="S50" s="15"/>
      <c r="T50" s="15"/>
      <c r="U50" s="15"/>
      <c r="V50" s="15"/>
      <c r="W50" s="15">
        <v>10846.26</v>
      </c>
      <c r="X50" s="16">
        <v>56653.74</v>
      </c>
      <c r="Y50" s="15"/>
      <c r="Z50" s="15">
        <v>4615.25</v>
      </c>
      <c r="AA50" s="15"/>
      <c r="AB50" s="15">
        <v>60300</v>
      </c>
      <c r="AC50" s="15">
        <v>37500</v>
      </c>
      <c r="AD50" s="15">
        <v>24750</v>
      </c>
      <c r="AE50" s="7">
        <v>194665.25</v>
      </c>
    </row>
    <row r="51" spans="2:31" x14ac:dyDescent="0.3">
      <c r="B51" s="11" t="s">
        <v>52</v>
      </c>
      <c r="C51" s="6" t="s">
        <v>76</v>
      </c>
      <c r="D51" s="15"/>
      <c r="E51" s="15"/>
      <c r="F51" s="15">
        <v>4329.4050000000007</v>
      </c>
      <c r="G51" s="15">
        <v>12894.733</v>
      </c>
      <c r="H51" s="15"/>
      <c r="I51" s="15"/>
      <c r="J51" s="15"/>
      <c r="K51" s="15"/>
      <c r="L51" s="15"/>
      <c r="M51" s="15"/>
      <c r="N51" s="15"/>
      <c r="O51" s="15"/>
      <c r="P51" s="7">
        <f t="shared" si="0"/>
        <v>17224.137999999999</v>
      </c>
      <c r="R51" s="8" t="s">
        <v>38</v>
      </c>
      <c r="S51" s="15"/>
      <c r="T51" s="15"/>
      <c r="U51" s="15"/>
      <c r="V51" s="15"/>
      <c r="W51" s="15"/>
      <c r="X51" s="15"/>
      <c r="Y51" s="15"/>
      <c r="Z51" s="15"/>
      <c r="AA51" s="15">
        <v>16384.755000000001</v>
      </c>
      <c r="AB51" s="15"/>
      <c r="AC51" s="15"/>
      <c r="AD51" s="15"/>
      <c r="AE51" s="7">
        <v>16384.755000000001</v>
      </c>
    </row>
    <row r="52" spans="2:31" x14ac:dyDescent="0.3">
      <c r="B52" s="11" t="s">
        <v>52</v>
      </c>
      <c r="C52" s="6" t="s">
        <v>77</v>
      </c>
      <c r="D52" s="15"/>
      <c r="E52" s="15"/>
      <c r="F52" s="15"/>
      <c r="G52" s="15"/>
      <c r="H52" s="15"/>
      <c r="I52" s="15"/>
      <c r="J52" s="15"/>
      <c r="K52" s="15"/>
      <c r="L52" s="15">
        <v>3067.3912500000001</v>
      </c>
      <c r="M52" s="15"/>
      <c r="N52" s="15"/>
      <c r="O52" s="15"/>
      <c r="P52" s="7">
        <f t="shared" si="0"/>
        <v>3067.3912500000001</v>
      </c>
      <c r="R52" s="8" t="s">
        <v>45</v>
      </c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>
        <v>6000</v>
      </c>
      <c r="AD52" s="15"/>
      <c r="AE52" s="7">
        <v>6000</v>
      </c>
    </row>
    <row r="53" spans="2:31" x14ac:dyDescent="0.3">
      <c r="B53" s="11" t="s">
        <v>52</v>
      </c>
      <c r="C53" s="6" t="s">
        <v>78</v>
      </c>
      <c r="D53" s="15"/>
      <c r="E53" s="15"/>
      <c r="F53" s="15"/>
      <c r="G53" s="15"/>
      <c r="H53" s="15"/>
      <c r="I53" s="15"/>
      <c r="J53" s="15"/>
      <c r="K53" s="15"/>
      <c r="L53" s="15">
        <v>42069.001311634747</v>
      </c>
      <c r="M53" s="15"/>
      <c r="N53" s="15"/>
      <c r="O53" s="15"/>
      <c r="P53" s="7">
        <f t="shared" si="0"/>
        <v>42069.001311634747</v>
      </c>
      <c r="R53" s="8" t="s">
        <v>15</v>
      </c>
      <c r="S53" s="15"/>
      <c r="T53" s="15"/>
      <c r="U53" s="15"/>
      <c r="V53" s="15">
        <v>44160</v>
      </c>
      <c r="W53" s="15">
        <v>33079.789499999999</v>
      </c>
      <c r="X53" s="15">
        <v>10077.709999999999</v>
      </c>
      <c r="Y53" s="15"/>
      <c r="Z53" s="15">
        <v>37704.311399999999</v>
      </c>
      <c r="AA53" s="15">
        <v>12209.380000000001</v>
      </c>
      <c r="AB53" s="15"/>
      <c r="AC53" s="15"/>
      <c r="AD53" s="15"/>
      <c r="AE53" s="7">
        <v>137231.19090000002</v>
      </c>
    </row>
    <row r="54" spans="2:31" x14ac:dyDescent="0.3">
      <c r="B54" s="11" t="s">
        <v>52</v>
      </c>
      <c r="C54" s="6" t="s">
        <v>79</v>
      </c>
      <c r="D54" s="15"/>
      <c r="E54" s="15"/>
      <c r="F54" s="15"/>
      <c r="G54" s="15"/>
      <c r="H54" s="15"/>
      <c r="I54" s="15"/>
      <c r="J54" s="15"/>
      <c r="K54" s="15">
        <v>16240.555746035994</v>
      </c>
      <c r="L54" s="15"/>
      <c r="M54" s="15"/>
      <c r="N54" s="15"/>
      <c r="O54" s="15"/>
      <c r="P54" s="7">
        <f t="shared" si="0"/>
        <v>16240.555746035994</v>
      </c>
      <c r="R54" s="8" t="s">
        <v>47</v>
      </c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>
        <v>2855.1120000000001</v>
      </c>
      <c r="AD54" s="15">
        <v>9144.89</v>
      </c>
      <c r="AE54" s="7">
        <v>12000.002</v>
      </c>
    </row>
    <row r="55" spans="2:31" x14ac:dyDescent="0.3">
      <c r="B55" s="11" t="s">
        <v>52</v>
      </c>
      <c r="C55" s="6" t="s">
        <v>80</v>
      </c>
      <c r="D55" s="15"/>
      <c r="E55" s="15"/>
      <c r="F55" s="15"/>
      <c r="G55" s="15"/>
      <c r="H55" s="15">
        <v>2125</v>
      </c>
      <c r="I55" s="15"/>
      <c r="J55" s="15"/>
      <c r="K55" s="15"/>
      <c r="L55" s="15"/>
      <c r="M55" s="15"/>
      <c r="N55" s="15"/>
      <c r="O55" s="15"/>
      <c r="P55" s="7">
        <f t="shared" si="0"/>
        <v>2125</v>
      </c>
      <c r="R55" s="8" t="s">
        <v>5</v>
      </c>
      <c r="S55" s="16">
        <v>16374.29</v>
      </c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7">
        <v>16374.29</v>
      </c>
    </row>
    <row r="56" spans="2:31" x14ac:dyDescent="0.3">
      <c r="B56" s="11" t="s">
        <v>52</v>
      </c>
      <c r="C56" s="6" t="s">
        <v>81</v>
      </c>
      <c r="D56" s="15"/>
      <c r="E56" s="15"/>
      <c r="F56" s="15"/>
      <c r="G56" s="15"/>
      <c r="H56" s="15"/>
      <c r="I56" s="15"/>
      <c r="J56" s="16">
        <v>8.1000000000000016E-2</v>
      </c>
      <c r="K56" s="15"/>
      <c r="L56" s="15"/>
      <c r="M56" s="15"/>
      <c r="N56" s="15"/>
      <c r="O56" s="15"/>
      <c r="P56" s="7">
        <f t="shared" si="0"/>
        <v>8.1000000000000016E-2</v>
      </c>
      <c r="R56" s="8" t="s">
        <v>1</v>
      </c>
      <c r="S56" s="15">
        <v>6000</v>
      </c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7">
        <v>6000</v>
      </c>
    </row>
    <row r="57" spans="2:31" x14ac:dyDescent="0.3">
      <c r="B57" s="11" t="s">
        <v>52</v>
      </c>
      <c r="C57" s="6" t="s">
        <v>82</v>
      </c>
      <c r="D57" s="15"/>
      <c r="E57" s="15"/>
      <c r="F57" s="15"/>
      <c r="G57" s="15"/>
      <c r="H57" s="15"/>
      <c r="I57" s="15"/>
      <c r="J57" s="16">
        <v>35.167999999999992</v>
      </c>
      <c r="K57" s="15"/>
      <c r="L57" s="15"/>
      <c r="M57" s="15"/>
      <c r="N57" s="15"/>
      <c r="O57" s="15"/>
      <c r="P57" s="7">
        <f t="shared" si="0"/>
        <v>35.167999999999992</v>
      </c>
      <c r="R57" s="8" t="s">
        <v>44</v>
      </c>
      <c r="S57" s="15"/>
      <c r="T57" s="15"/>
      <c r="U57" s="15"/>
      <c r="V57" s="15"/>
      <c r="W57" s="15"/>
      <c r="X57" s="15"/>
      <c r="Y57" s="15"/>
      <c r="Z57" s="15"/>
      <c r="AA57" s="15"/>
      <c r="AB57" s="15">
        <v>2369.25</v>
      </c>
      <c r="AC57" s="15"/>
      <c r="AD57" s="15"/>
      <c r="AE57" s="7">
        <v>2369.25</v>
      </c>
    </row>
    <row r="58" spans="2:31" x14ac:dyDescent="0.3">
      <c r="B58" s="11" t="s">
        <v>52</v>
      </c>
      <c r="C58" s="6" t="s">
        <v>83</v>
      </c>
      <c r="D58" s="15"/>
      <c r="E58" s="15"/>
      <c r="F58" s="15"/>
      <c r="G58" s="15"/>
      <c r="H58" s="15"/>
      <c r="I58" s="15"/>
      <c r="J58" s="16">
        <v>51948.721461071007</v>
      </c>
      <c r="K58" s="15"/>
      <c r="L58" s="15"/>
      <c r="M58" s="15">
        <v>41080.487804999968</v>
      </c>
      <c r="N58" s="15">
        <v>63785.103410000149</v>
      </c>
      <c r="O58" s="15">
        <v>28988.30968499996</v>
      </c>
      <c r="P58" s="7">
        <f t="shared" si="0"/>
        <v>185802.62236107109</v>
      </c>
      <c r="R58" s="8" t="s">
        <v>28</v>
      </c>
      <c r="S58" s="15"/>
      <c r="T58" s="15"/>
      <c r="U58" s="15"/>
      <c r="V58" s="15"/>
      <c r="W58" s="15">
        <v>1399.19364</v>
      </c>
      <c r="X58" s="15">
        <v>2798.4063599999999</v>
      </c>
      <c r="Y58" s="15"/>
      <c r="Z58" s="15"/>
      <c r="AA58" s="15"/>
      <c r="AB58" s="15"/>
      <c r="AC58" s="15"/>
      <c r="AD58" s="15"/>
      <c r="AE58" s="7">
        <v>4197.6000000000004</v>
      </c>
    </row>
    <row r="59" spans="2:31" x14ac:dyDescent="0.3">
      <c r="B59" s="11" t="s">
        <v>52</v>
      </c>
      <c r="C59" s="6" t="s">
        <v>84</v>
      </c>
      <c r="D59" s="15"/>
      <c r="E59" s="15"/>
      <c r="F59" s="15"/>
      <c r="G59" s="15"/>
      <c r="H59" s="15"/>
      <c r="I59" s="15"/>
      <c r="J59" s="15"/>
      <c r="K59" s="15"/>
      <c r="L59" s="15"/>
      <c r="M59" s="15">
        <v>3159.5759999999991</v>
      </c>
      <c r="N59" s="15">
        <v>5509.3440000000001</v>
      </c>
      <c r="O59" s="15">
        <v>5290.6559999999999</v>
      </c>
      <c r="P59" s="7">
        <f t="shared" si="0"/>
        <v>13959.575999999997</v>
      </c>
      <c r="R59" s="8" t="s">
        <v>0</v>
      </c>
      <c r="S59" s="15">
        <v>3600</v>
      </c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7">
        <v>3600</v>
      </c>
    </row>
    <row r="60" spans="2:31" x14ac:dyDescent="0.3">
      <c r="B60" s="11" t="s">
        <v>52</v>
      </c>
      <c r="C60" s="6" t="s">
        <v>85</v>
      </c>
      <c r="D60" s="15"/>
      <c r="E60" s="15"/>
      <c r="F60" s="15"/>
      <c r="G60" s="15"/>
      <c r="H60" s="15"/>
      <c r="I60" s="15"/>
      <c r="J60" s="15"/>
      <c r="K60" s="15">
        <v>12750</v>
      </c>
      <c r="L60" s="15"/>
      <c r="M60" s="15"/>
      <c r="N60" s="15"/>
      <c r="O60" s="15"/>
      <c r="P60" s="7">
        <f t="shared" si="0"/>
        <v>12750</v>
      </c>
      <c r="R60" s="8" t="s">
        <v>63</v>
      </c>
      <c r="S60" s="15"/>
      <c r="T60" s="15"/>
      <c r="U60" s="15"/>
      <c r="V60" s="15">
        <v>8000</v>
      </c>
      <c r="W60" s="15">
        <v>5100</v>
      </c>
      <c r="X60" s="15">
        <v>6800</v>
      </c>
      <c r="Y60" s="15">
        <v>11050</v>
      </c>
      <c r="Z60" s="15">
        <v>6750</v>
      </c>
      <c r="AA60" s="15">
        <v>4000</v>
      </c>
      <c r="AB60" s="15">
        <v>630</v>
      </c>
      <c r="AC60" s="15"/>
      <c r="AD60" s="15"/>
      <c r="AE60" s="7">
        <v>42330</v>
      </c>
    </row>
    <row r="61" spans="2:31" x14ac:dyDescent="0.3">
      <c r="B61" s="11" t="s">
        <v>52</v>
      </c>
      <c r="C61" s="6" t="s">
        <v>86</v>
      </c>
      <c r="D61" s="15"/>
      <c r="E61" s="15"/>
      <c r="F61" s="15"/>
      <c r="G61" s="15"/>
      <c r="H61" s="15"/>
      <c r="I61" s="15"/>
      <c r="J61" s="15"/>
      <c r="K61" s="15"/>
      <c r="L61" s="15"/>
      <c r="M61" s="15">
        <v>2400</v>
      </c>
      <c r="N61" s="15"/>
      <c r="O61" s="15"/>
      <c r="P61" s="7">
        <f t="shared" si="0"/>
        <v>2400</v>
      </c>
      <c r="R61" s="8" t="s">
        <v>60</v>
      </c>
      <c r="S61" s="15"/>
      <c r="T61" s="15"/>
      <c r="U61" s="15"/>
      <c r="V61" s="15">
        <v>18541.329999999998</v>
      </c>
      <c r="W61" s="15">
        <v>7104.8799999999992</v>
      </c>
      <c r="X61" s="15"/>
      <c r="Y61" s="15">
        <v>4481.75</v>
      </c>
      <c r="Z61" s="15">
        <v>4481.75</v>
      </c>
      <c r="AA61" s="15">
        <v>6227.7</v>
      </c>
      <c r="AB61" s="15">
        <v>14980</v>
      </c>
      <c r="AC61" s="15">
        <v>3745</v>
      </c>
      <c r="AD61" s="15">
        <v>23655</v>
      </c>
      <c r="AE61" s="7">
        <v>83217.41</v>
      </c>
    </row>
    <row r="62" spans="2:31" x14ac:dyDescent="0.3">
      <c r="B62" s="13"/>
      <c r="C62" s="14"/>
      <c r="D62" s="12">
        <f>SUM(D8:D61)</f>
        <v>28452.44</v>
      </c>
      <c r="E62" s="12">
        <f t="shared" ref="E62:O62" si="1">SUM(E8:E61)</f>
        <v>83250.000000000058</v>
      </c>
      <c r="F62" s="12">
        <f t="shared" si="1"/>
        <v>136836.72880000001</v>
      </c>
      <c r="G62" s="12">
        <f t="shared" si="1"/>
        <v>193252.37699999998</v>
      </c>
      <c r="H62" s="12">
        <f t="shared" si="1"/>
        <v>269428.03593999997</v>
      </c>
      <c r="I62" s="12">
        <f t="shared" si="1"/>
        <v>398486.56136000005</v>
      </c>
      <c r="J62" s="12">
        <f t="shared" si="1"/>
        <v>269128.48976715206</v>
      </c>
      <c r="K62" s="12">
        <f t="shared" si="1"/>
        <v>469975.43410325167</v>
      </c>
      <c r="L62" s="12">
        <f t="shared" si="1"/>
        <v>256508.72763050493</v>
      </c>
      <c r="M62" s="12">
        <f t="shared" si="1"/>
        <v>202783.96497071988</v>
      </c>
      <c r="N62" s="12">
        <f t="shared" si="1"/>
        <v>167069.05921962217</v>
      </c>
      <c r="O62" s="12">
        <f t="shared" si="1"/>
        <v>150934.66254600004</v>
      </c>
      <c r="P62" s="7">
        <f t="shared" si="0"/>
        <v>2626106.4813372507</v>
      </c>
      <c r="R62" s="8" t="s">
        <v>90</v>
      </c>
      <c r="S62" s="9">
        <v>44826.729999999996</v>
      </c>
      <c r="T62" s="9">
        <v>83250</v>
      </c>
      <c r="U62" s="9">
        <v>136836.72880000001</v>
      </c>
      <c r="V62" s="9">
        <v>193252.5423</v>
      </c>
      <c r="W62" s="9">
        <v>269428.04414000001</v>
      </c>
      <c r="X62" s="9">
        <v>401965.30231</v>
      </c>
      <c r="Y62" s="9">
        <v>271574.49166742858</v>
      </c>
      <c r="Z62" s="9">
        <v>469964.4369899999</v>
      </c>
      <c r="AA62" s="9">
        <v>256506.25570000001</v>
      </c>
      <c r="AB62" s="9">
        <v>202779.02000000002</v>
      </c>
      <c r="AC62" s="9">
        <v>169567.24813999998</v>
      </c>
      <c r="AD62" s="9">
        <v>155889.74599999998</v>
      </c>
      <c r="AE62" s="7">
        <v>2655840.5460474286</v>
      </c>
    </row>
    <row r="63" spans="2:31" x14ac:dyDescent="0.3">
      <c r="D63" s="2">
        <f>D62-S62</f>
        <v>-16374.289999999997</v>
      </c>
      <c r="E63" s="2">
        <f t="shared" ref="E63:N63" si="2">E62-T62</f>
        <v>0</v>
      </c>
      <c r="F63" s="2">
        <f t="shared" si="2"/>
        <v>0</v>
      </c>
      <c r="G63" s="2">
        <f t="shared" si="2"/>
        <v>-0.16530000002239831</v>
      </c>
      <c r="H63" s="2">
        <f t="shared" si="2"/>
        <v>-8.2000000402331352E-3</v>
      </c>
      <c r="I63" s="2">
        <f t="shared" si="2"/>
        <v>-3478.7409499999485</v>
      </c>
      <c r="J63" s="2">
        <f t="shared" si="2"/>
        <v>-2446.0019002765184</v>
      </c>
      <c r="K63" s="2">
        <f t="shared" si="2"/>
        <v>10.997113251767587</v>
      </c>
      <c r="L63" s="2">
        <f t="shared" si="2"/>
        <v>2.4719305049220566</v>
      </c>
      <c r="M63" s="2">
        <f t="shared" si="2"/>
        <v>4.9449707198655233</v>
      </c>
      <c r="N63" s="2">
        <f t="shared" si="2"/>
        <v>-2498.1889203778119</v>
      </c>
      <c r="O63" s="2">
        <f>O62-AD62</f>
        <v>-4955.0834539999487</v>
      </c>
      <c r="P63" s="2">
        <f>P62-AE62</f>
        <v>-29734.064710177947</v>
      </c>
    </row>
    <row r="66" spans="2:16" x14ac:dyDescent="0.3">
      <c r="B66" t="s">
        <v>94</v>
      </c>
    </row>
    <row r="68" spans="2:16" x14ac:dyDescent="0.3">
      <c r="B68" s="10" t="s">
        <v>87</v>
      </c>
      <c r="C68" s="10" t="s">
        <v>88</v>
      </c>
      <c r="D68" s="10">
        <v>1</v>
      </c>
      <c r="E68" s="10">
        <v>2</v>
      </c>
      <c r="F68" s="10">
        <v>3</v>
      </c>
      <c r="G68" s="10">
        <v>4</v>
      </c>
      <c r="H68" s="10">
        <v>5</v>
      </c>
      <c r="I68" s="10">
        <v>6</v>
      </c>
      <c r="J68" s="10">
        <v>7</v>
      </c>
      <c r="K68" s="10">
        <v>8</v>
      </c>
      <c r="L68" s="10">
        <v>9</v>
      </c>
      <c r="M68" s="10">
        <v>10</v>
      </c>
      <c r="N68" s="10">
        <v>11</v>
      </c>
      <c r="O68" s="10">
        <v>12</v>
      </c>
      <c r="P68" s="6"/>
    </row>
    <row r="69" spans="2:16" x14ac:dyDescent="0.3">
      <c r="B69" s="11" t="s">
        <v>52</v>
      </c>
      <c r="C69" s="6" t="s">
        <v>16</v>
      </c>
      <c r="D69" s="15" t="str">
        <f>IFERROR(VLOOKUP($C69,$S$9:$AD$61,D$68+1,0)-VLOOKUP($C69,$D$8:$O$61,D$68+1,0),"")</f>
        <v/>
      </c>
      <c r="E69" s="15" t="str">
        <f>IFERROR(VLOOKUP($C69,$S$9:$AD$61,E$68+1,0)-VLOOKUP($C69,$D$8:$O$61,E$68+1,0),"")</f>
        <v/>
      </c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8"/>
    </row>
    <row r="70" spans="2:16" x14ac:dyDescent="0.3">
      <c r="B70" s="11" t="s">
        <v>52</v>
      </c>
      <c r="C70" s="6" t="s">
        <v>53</v>
      </c>
      <c r="D70" s="15" t="str">
        <f>IFERROR(VLOOKUP($C70,$S$9:$AD$61,D$68+1,0)-VLOOKUP($C70,$D$8:$O$61,D$68+1,0),"")</f>
        <v/>
      </c>
      <c r="E70" s="15" t="str">
        <f t="shared" ref="E70:E122" si="3">IFERROR(VLOOKUP($C70,$S$9:$AD$61,E$68+1,0)-VLOOKUP($C70,$D$8:$O$61,E$68+1,0),"")</f>
        <v/>
      </c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8"/>
    </row>
    <row r="71" spans="2:16" x14ac:dyDescent="0.3">
      <c r="B71" s="11" t="s">
        <v>52</v>
      </c>
      <c r="C71" s="6" t="s">
        <v>13</v>
      </c>
      <c r="D71" s="15" t="str">
        <f t="shared" ref="D71:D122" si="4">IFERROR(VLOOKUP($C71,$S$9:$AD$61,D$68+1,0)-VLOOKUP($C71,$D$8:$O$61,D$68+1,0),"")</f>
        <v/>
      </c>
      <c r="E71" s="15" t="str">
        <f t="shared" si="3"/>
        <v/>
      </c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8"/>
    </row>
    <row r="72" spans="2:16" x14ac:dyDescent="0.3">
      <c r="B72" s="11" t="s">
        <v>52</v>
      </c>
      <c r="C72" s="6" t="s">
        <v>46</v>
      </c>
      <c r="D72" s="15" t="str">
        <f t="shared" si="4"/>
        <v/>
      </c>
      <c r="E72" s="15" t="str">
        <f t="shared" si="3"/>
        <v/>
      </c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8"/>
    </row>
    <row r="73" spans="2:16" x14ac:dyDescent="0.3">
      <c r="B73" s="11" t="s">
        <v>52</v>
      </c>
      <c r="C73" s="6" t="s">
        <v>54</v>
      </c>
      <c r="D73" s="15" t="str">
        <f>IFERROR(VLOOKUP($C73,$S$9:$AD$61,D$68+1,0)-VLOOKUP($C73,$D$8:$O$61,D$68+1,0),"")</f>
        <v/>
      </c>
      <c r="E73" s="15" t="str">
        <f t="shared" si="3"/>
        <v/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8"/>
    </row>
    <row r="74" spans="2:16" x14ac:dyDescent="0.3">
      <c r="B74" s="11" t="s">
        <v>52</v>
      </c>
      <c r="C74" s="6" t="s">
        <v>55</v>
      </c>
      <c r="D74" s="15" t="str">
        <f t="shared" si="4"/>
        <v/>
      </c>
      <c r="E74" s="15" t="str">
        <f t="shared" si="3"/>
        <v/>
      </c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8"/>
    </row>
    <row r="75" spans="2:16" x14ac:dyDescent="0.3">
      <c r="B75" s="11" t="s">
        <v>52</v>
      </c>
      <c r="C75" s="6" t="s">
        <v>3</v>
      </c>
      <c r="D75" s="15" t="str">
        <f t="shared" si="4"/>
        <v/>
      </c>
      <c r="E75" s="15" t="str">
        <f t="shared" si="3"/>
        <v/>
      </c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8"/>
    </row>
    <row r="76" spans="2:16" x14ac:dyDescent="0.3">
      <c r="B76" s="11" t="s">
        <v>52</v>
      </c>
      <c r="C76" s="6" t="s">
        <v>56</v>
      </c>
      <c r="D76" s="15" t="str">
        <f t="shared" si="4"/>
        <v/>
      </c>
      <c r="E76" s="15" t="str">
        <f t="shared" si="3"/>
        <v/>
      </c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8"/>
    </row>
    <row r="77" spans="2:16" x14ac:dyDescent="0.3">
      <c r="B77" s="11" t="s">
        <v>52</v>
      </c>
      <c r="C77" s="6" t="s">
        <v>57</v>
      </c>
      <c r="D77" s="15" t="str">
        <f t="shared" si="4"/>
        <v/>
      </c>
      <c r="E77" s="15" t="str">
        <f t="shared" si="3"/>
        <v/>
      </c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8"/>
    </row>
    <row r="78" spans="2:16" x14ac:dyDescent="0.3">
      <c r="B78" s="11" t="s">
        <v>52</v>
      </c>
      <c r="C78" s="6" t="s">
        <v>19</v>
      </c>
      <c r="D78" s="15" t="str">
        <f t="shared" si="4"/>
        <v/>
      </c>
      <c r="E78" s="15" t="str">
        <f t="shared" si="3"/>
        <v/>
      </c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8"/>
    </row>
    <row r="79" spans="2:16" x14ac:dyDescent="0.3">
      <c r="B79" s="11" t="s">
        <v>52</v>
      </c>
      <c r="C79" s="6" t="s">
        <v>58</v>
      </c>
      <c r="D79" s="15" t="str">
        <f t="shared" si="4"/>
        <v/>
      </c>
      <c r="E79" s="15" t="str">
        <f t="shared" si="3"/>
        <v/>
      </c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8"/>
    </row>
    <row r="80" spans="2:16" x14ac:dyDescent="0.3">
      <c r="B80" s="11" t="s">
        <v>52</v>
      </c>
      <c r="C80" s="6" t="s">
        <v>39</v>
      </c>
      <c r="D80" s="15" t="str">
        <f t="shared" si="4"/>
        <v/>
      </c>
      <c r="E80" s="15" t="str">
        <f t="shared" si="3"/>
        <v/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8"/>
    </row>
    <row r="81" spans="2:16" x14ac:dyDescent="0.3">
      <c r="B81" s="11" t="s">
        <v>52</v>
      </c>
      <c r="C81" s="6" t="s">
        <v>59</v>
      </c>
      <c r="D81" s="15" t="str">
        <f t="shared" si="4"/>
        <v/>
      </c>
      <c r="E81" s="15" t="str">
        <f t="shared" si="3"/>
        <v/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8"/>
    </row>
    <row r="82" spans="2:16" x14ac:dyDescent="0.3">
      <c r="B82" s="11" t="s">
        <v>52</v>
      </c>
      <c r="C82" s="6" t="s">
        <v>60</v>
      </c>
      <c r="D82" s="15" t="str">
        <f t="shared" si="4"/>
        <v/>
      </c>
      <c r="E82" s="15" t="str">
        <f t="shared" si="3"/>
        <v/>
      </c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8"/>
    </row>
    <row r="83" spans="2:16" x14ac:dyDescent="0.3">
      <c r="B83" s="11" t="s">
        <v>52</v>
      </c>
      <c r="C83" s="6" t="s">
        <v>61</v>
      </c>
      <c r="D83" s="15" t="str">
        <f t="shared" si="4"/>
        <v/>
      </c>
      <c r="E83" s="15" t="str">
        <f t="shared" si="3"/>
        <v/>
      </c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8"/>
    </row>
    <row r="84" spans="2:16" x14ac:dyDescent="0.3">
      <c r="B84" s="11" t="s">
        <v>52</v>
      </c>
      <c r="C84" s="6" t="s">
        <v>20</v>
      </c>
      <c r="D84" s="15" t="str">
        <f t="shared" si="4"/>
        <v/>
      </c>
      <c r="E84" s="15" t="str">
        <f t="shared" si="3"/>
        <v/>
      </c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8"/>
    </row>
    <row r="85" spans="2:16" x14ac:dyDescent="0.3">
      <c r="B85" s="11" t="s">
        <v>52</v>
      </c>
      <c r="C85" s="6" t="s">
        <v>62</v>
      </c>
      <c r="D85" s="15" t="str">
        <f t="shared" si="4"/>
        <v/>
      </c>
      <c r="E85" s="15" t="str">
        <f t="shared" si="3"/>
        <v/>
      </c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8"/>
    </row>
    <row r="86" spans="2:16" x14ac:dyDescent="0.3">
      <c r="B86" s="11" t="s">
        <v>52</v>
      </c>
      <c r="C86" s="6" t="s">
        <v>21</v>
      </c>
      <c r="D86" s="15" t="str">
        <f t="shared" si="4"/>
        <v/>
      </c>
      <c r="E86" s="15" t="str">
        <f t="shared" si="3"/>
        <v/>
      </c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8"/>
    </row>
    <row r="87" spans="2:16" x14ac:dyDescent="0.3">
      <c r="B87" s="11" t="s">
        <v>52</v>
      </c>
      <c r="C87" s="6" t="s">
        <v>63</v>
      </c>
      <c r="D87" s="15" t="str">
        <f t="shared" si="4"/>
        <v/>
      </c>
      <c r="E87" s="15" t="str">
        <f t="shared" si="3"/>
        <v/>
      </c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8"/>
    </row>
    <row r="88" spans="2:16" x14ac:dyDescent="0.3">
      <c r="B88" s="11" t="s">
        <v>52</v>
      </c>
      <c r="C88" s="6" t="s">
        <v>4</v>
      </c>
      <c r="D88" s="15" t="str">
        <f t="shared" si="4"/>
        <v/>
      </c>
      <c r="E88" s="15" t="str">
        <f t="shared" si="3"/>
        <v/>
      </c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8"/>
    </row>
    <row r="89" spans="2:16" x14ac:dyDescent="0.3">
      <c r="B89" s="11" t="s">
        <v>52</v>
      </c>
      <c r="C89" s="6" t="s">
        <v>31</v>
      </c>
      <c r="D89" s="15" t="str">
        <f t="shared" si="4"/>
        <v/>
      </c>
      <c r="E89" s="15" t="str">
        <f t="shared" si="3"/>
        <v/>
      </c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8"/>
    </row>
    <row r="90" spans="2:16" x14ac:dyDescent="0.3">
      <c r="B90" s="11" t="s">
        <v>52</v>
      </c>
      <c r="C90" s="6" t="s">
        <v>8</v>
      </c>
      <c r="D90" s="15" t="str">
        <f t="shared" si="4"/>
        <v/>
      </c>
      <c r="E90" s="15" t="str">
        <f t="shared" si="3"/>
        <v/>
      </c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8"/>
    </row>
    <row r="91" spans="2:16" x14ac:dyDescent="0.3">
      <c r="B91" s="11" t="s">
        <v>52</v>
      </c>
      <c r="C91" s="6" t="s">
        <v>26</v>
      </c>
      <c r="D91" s="15" t="str">
        <f t="shared" si="4"/>
        <v/>
      </c>
      <c r="E91" s="15" t="str">
        <f t="shared" si="3"/>
        <v/>
      </c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8"/>
    </row>
    <row r="92" spans="2:16" x14ac:dyDescent="0.3">
      <c r="B92" s="11" t="s">
        <v>52</v>
      </c>
      <c r="C92" s="6" t="s">
        <v>7</v>
      </c>
      <c r="D92" s="15" t="str">
        <f t="shared" si="4"/>
        <v/>
      </c>
      <c r="E92" s="15" t="str">
        <f t="shared" si="3"/>
        <v/>
      </c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8"/>
    </row>
    <row r="93" spans="2:16" x14ac:dyDescent="0.3">
      <c r="B93" s="11" t="s">
        <v>52</v>
      </c>
      <c r="C93" s="6" t="s">
        <v>22</v>
      </c>
      <c r="D93" s="15" t="str">
        <f t="shared" si="4"/>
        <v/>
      </c>
      <c r="E93" s="15" t="str">
        <f t="shared" si="3"/>
        <v/>
      </c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8"/>
    </row>
    <row r="94" spans="2:16" x14ac:dyDescent="0.3">
      <c r="B94" s="11" t="s">
        <v>52</v>
      </c>
      <c r="C94" s="6" t="s">
        <v>64</v>
      </c>
      <c r="D94" s="15" t="str">
        <f t="shared" si="4"/>
        <v/>
      </c>
      <c r="E94" s="15" t="str">
        <f t="shared" si="3"/>
        <v/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8"/>
    </row>
    <row r="95" spans="2:16" x14ac:dyDescent="0.3">
      <c r="B95" s="11" t="s">
        <v>52</v>
      </c>
      <c r="C95" s="6" t="s">
        <v>65</v>
      </c>
      <c r="D95" s="15" t="str">
        <f t="shared" si="4"/>
        <v/>
      </c>
      <c r="E95" s="15" t="str">
        <f t="shared" si="3"/>
        <v/>
      </c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8"/>
    </row>
    <row r="96" spans="2:16" x14ac:dyDescent="0.3">
      <c r="B96" s="11" t="s">
        <v>52</v>
      </c>
      <c r="C96" s="6" t="s">
        <v>66</v>
      </c>
      <c r="D96" s="15" t="str">
        <f t="shared" si="4"/>
        <v/>
      </c>
      <c r="E96" s="15" t="str">
        <f t="shared" si="3"/>
        <v/>
      </c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8"/>
    </row>
    <row r="97" spans="2:16" x14ac:dyDescent="0.3">
      <c r="B97" s="11" t="s">
        <v>52</v>
      </c>
      <c r="C97" s="6" t="s">
        <v>67</v>
      </c>
      <c r="D97" s="15" t="str">
        <f t="shared" si="4"/>
        <v/>
      </c>
      <c r="E97" s="15" t="str">
        <f t="shared" si="3"/>
        <v/>
      </c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8"/>
    </row>
    <row r="98" spans="2:16" x14ac:dyDescent="0.3">
      <c r="B98" s="11" t="s">
        <v>52</v>
      </c>
      <c r="C98" s="6" t="s">
        <v>68</v>
      </c>
      <c r="D98" s="15" t="str">
        <f t="shared" si="4"/>
        <v/>
      </c>
      <c r="E98" s="15" t="str">
        <f t="shared" si="3"/>
        <v/>
      </c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8"/>
    </row>
    <row r="99" spans="2:16" x14ac:dyDescent="0.3">
      <c r="B99" s="11" t="s">
        <v>52</v>
      </c>
      <c r="C99" s="6" t="s">
        <v>14</v>
      </c>
      <c r="D99" s="15" t="str">
        <f t="shared" si="4"/>
        <v/>
      </c>
      <c r="E99" s="15" t="str">
        <f t="shared" si="3"/>
        <v/>
      </c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8"/>
    </row>
    <row r="100" spans="2:16" x14ac:dyDescent="0.3">
      <c r="B100" s="11" t="s">
        <v>52</v>
      </c>
      <c r="C100" s="6" t="s">
        <v>69</v>
      </c>
      <c r="D100" s="15" t="str">
        <f t="shared" si="4"/>
        <v/>
      </c>
      <c r="E100" s="15" t="str">
        <f t="shared" si="3"/>
        <v/>
      </c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8"/>
    </row>
    <row r="101" spans="2:16" x14ac:dyDescent="0.3">
      <c r="B101" s="11" t="s">
        <v>52</v>
      </c>
      <c r="C101" s="6" t="s">
        <v>70</v>
      </c>
      <c r="D101" s="15" t="str">
        <f t="shared" si="4"/>
        <v/>
      </c>
      <c r="E101" s="15" t="str">
        <f t="shared" si="3"/>
        <v/>
      </c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8"/>
    </row>
    <row r="102" spans="2:16" x14ac:dyDescent="0.3">
      <c r="B102" s="11" t="s">
        <v>52</v>
      </c>
      <c r="C102" s="6" t="s">
        <v>10</v>
      </c>
      <c r="D102" s="15" t="str">
        <f t="shared" si="4"/>
        <v/>
      </c>
      <c r="E102" s="15" t="str">
        <f t="shared" si="3"/>
        <v/>
      </c>
      <c r="F102" s="15"/>
      <c r="G102" s="15"/>
      <c r="H102" s="15"/>
      <c r="I102" s="16"/>
      <c r="J102" s="15"/>
      <c r="K102" s="15"/>
      <c r="L102" s="15"/>
      <c r="M102" s="15"/>
      <c r="N102" s="15"/>
      <c r="O102" s="15"/>
      <c r="P102" s="18"/>
    </row>
    <row r="103" spans="2:16" x14ac:dyDescent="0.3">
      <c r="B103" s="11" t="s">
        <v>52</v>
      </c>
      <c r="C103" s="6" t="s">
        <v>24</v>
      </c>
      <c r="D103" s="15" t="str">
        <f t="shared" si="4"/>
        <v/>
      </c>
      <c r="E103" s="15" t="str">
        <f t="shared" si="3"/>
        <v/>
      </c>
      <c r="F103" s="15"/>
      <c r="G103" s="15"/>
      <c r="H103" s="15"/>
      <c r="I103" s="16"/>
      <c r="J103" s="15"/>
      <c r="K103" s="15"/>
      <c r="L103" s="15"/>
      <c r="M103" s="15"/>
      <c r="N103" s="15"/>
      <c r="O103" s="15"/>
      <c r="P103" s="18"/>
    </row>
    <row r="104" spans="2:16" x14ac:dyDescent="0.3">
      <c r="B104" s="11" t="s">
        <v>52</v>
      </c>
      <c r="C104" s="6" t="s">
        <v>15</v>
      </c>
      <c r="D104" s="15" t="str">
        <f t="shared" si="4"/>
        <v/>
      </c>
      <c r="E104" s="15" t="str">
        <f t="shared" si="3"/>
        <v/>
      </c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8"/>
    </row>
    <row r="105" spans="2:16" x14ac:dyDescent="0.3">
      <c r="B105" s="11" t="s">
        <v>52</v>
      </c>
      <c r="C105" s="6" t="s">
        <v>47</v>
      </c>
      <c r="D105" s="15" t="str">
        <f t="shared" si="4"/>
        <v/>
      </c>
      <c r="E105" s="15" t="str">
        <f t="shared" si="3"/>
        <v/>
      </c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8"/>
    </row>
    <row r="106" spans="2:16" x14ac:dyDescent="0.3">
      <c r="B106" s="11" t="s">
        <v>52</v>
      </c>
      <c r="C106" s="6" t="s">
        <v>71</v>
      </c>
      <c r="D106" s="15" t="str">
        <f t="shared" si="4"/>
        <v/>
      </c>
      <c r="E106" s="15" t="str">
        <f t="shared" si="3"/>
        <v/>
      </c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8"/>
    </row>
    <row r="107" spans="2:16" x14ac:dyDescent="0.3">
      <c r="B107" s="11" t="s">
        <v>52</v>
      </c>
      <c r="C107" s="6" t="s">
        <v>1</v>
      </c>
      <c r="D107" s="15" t="str">
        <f t="shared" si="4"/>
        <v/>
      </c>
      <c r="E107" s="15" t="str">
        <f t="shared" si="3"/>
        <v/>
      </c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8"/>
    </row>
    <row r="108" spans="2:16" x14ac:dyDescent="0.3">
      <c r="B108" s="11" t="s">
        <v>52</v>
      </c>
      <c r="C108" s="6" t="s">
        <v>72</v>
      </c>
      <c r="D108" s="15" t="str">
        <f t="shared" si="4"/>
        <v/>
      </c>
      <c r="E108" s="15" t="str">
        <f t="shared" si="3"/>
        <v/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8"/>
    </row>
    <row r="109" spans="2:16" x14ac:dyDescent="0.3">
      <c r="B109" s="11" t="s">
        <v>52</v>
      </c>
      <c r="C109" s="6" t="s">
        <v>73</v>
      </c>
      <c r="D109" s="15" t="str">
        <f t="shared" si="4"/>
        <v/>
      </c>
      <c r="E109" s="15" t="str">
        <f t="shared" si="3"/>
        <v/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8"/>
    </row>
    <row r="110" spans="2:16" x14ac:dyDescent="0.3">
      <c r="B110" s="11" t="s">
        <v>52</v>
      </c>
      <c r="C110" s="6" t="s">
        <v>74</v>
      </c>
      <c r="D110" s="15" t="str">
        <f t="shared" si="4"/>
        <v/>
      </c>
      <c r="E110" s="15" t="str">
        <f t="shared" si="3"/>
        <v/>
      </c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8"/>
    </row>
    <row r="111" spans="2:16" x14ac:dyDescent="0.3">
      <c r="B111" s="11" t="s">
        <v>52</v>
      </c>
      <c r="C111" s="6" t="s">
        <v>75</v>
      </c>
      <c r="D111" s="15" t="str">
        <f t="shared" si="4"/>
        <v/>
      </c>
      <c r="E111" s="15" t="str">
        <f t="shared" si="3"/>
        <v/>
      </c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8"/>
    </row>
    <row r="112" spans="2:16" x14ac:dyDescent="0.3">
      <c r="B112" s="11" t="s">
        <v>52</v>
      </c>
      <c r="C112" s="6" t="s">
        <v>76</v>
      </c>
      <c r="D112" s="15" t="str">
        <f t="shared" si="4"/>
        <v/>
      </c>
      <c r="E112" s="15" t="str">
        <f t="shared" si="3"/>
        <v/>
      </c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8"/>
    </row>
    <row r="113" spans="2:16" x14ac:dyDescent="0.3">
      <c r="B113" s="11" t="s">
        <v>52</v>
      </c>
      <c r="C113" s="6" t="s">
        <v>77</v>
      </c>
      <c r="D113" s="15" t="str">
        <f t="shared" si="4"/>
        <v/>
      </c>
      <c r="E113" s="15" t="str">
        <f t="shared" si="3"/>
        <v/>
      </c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8"/>
    </row>
    <row r="114" spans="2:16" x14ac:dyDescent="0.3">
      <c r="B114" s="11" t="s">
        <v>52</v>
      </c>
      <c r="C114" s="6" t="s">
        <v>78</v>
      </c>
      <c r="D114" s="15" t="str">
        <f t="shared" si="4"/>
        <v/>
      </c>
      <c r="E114" s="15" t="str">
        <f t="shared" si="3"/>
        <v/>
      </c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8"/>
    </row>
    <row r="115" spans="2:16" x14ac:dyDescent="0.3">
      <c r="B115" s="11" t="s">
        <v>52</v>
      </c>
      <c r="C115" s="6" t="s">
        <v>79</v>
      </c>
      <c r="D115" s="15" t="str">
        <f t="shared" si="4"/>
        <v/>
      </c>
      <c r="E115" s="15" t="str">
        <f t="shared" si="3"/>
        <v/>
      </c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8"/>
    </row>
    <row r="116" spans="2:16" x14ac:dyDescent="0.3">
      <c r="B116" s="11" t="s">
        <v>52</v>
      </c>
      <c r="C116" s="6" t="s">
        <v>80</v>
      </c>
      <c r="D116" s="15" t="str">
        <f t="shared" si="4"/>
        <v/>
      </c>
      <c r="E116" s="15" t="str">
        <f t="shared" si="3"/>
        <v/>
      </c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8"/>
    </row>
    <row r="117" spans="2:16" x14ac:dyDescent="0.3">
      <c r="B117" s="11" t="s">
        <v>52</v>
      </c>
      <c r="C117" s="6" t="s">
        <v>81</v>
      </c>
      <c r="D117" s="15" t="str">
        <f t="shared" si="4"/>
        <v/>
      </c>
      <c r="E117" s="15" t="str">
        <f t="shared" si="3"/>
        <v/>
      </c>
      <c r="F117" s="15"/>
      <c r="G117" s="15"/>
      <c r="H117" s="15"/>
      <c r="I117" s="15"/>
      <c r="J117" s="16"/>
      <c r="K117" s="15"/>
      <c r="L117" s="15"/>
      <c r="M117" s="15"/>
      <c r="N117" s="15"/>
      <c r="O117" s="15"/>
      <c r="P117" s="18"/>
    </row>
    <row r="118" spans="2:16" x14ac:dyDescent="0.3">
      <c r="B118" s="11" t="s">
        <v>52</v>
      </c>
      <c r="C118" s="6" t="s">
        <v>82</v>
      </c>
      <c r="D118" s="15" t="str">
        <f t="shared" si="4"/>
        <v/>
      </c>
      <c r="E118" s="15" t="str">
        <f t="shared" si="3"/>
        <v/>
      </c>
      <c r="F118" s="15"/>
      <c r="G118" s="15"/>
      <c r="H118" s="15"/>
      <c r="I118" s="15"/>
      <c r="J118" s="16"/>
      <c r="K118" s="15"/>
      <c r="L118" s="15"/>
      <c r="M118" s="15"/>
      <c r="N118" s="15"/>
      <c r="O118" s="15"/>
      <c r="P118" s="18"/>
    </row>
    <row r="119" spans="2:16" x14ac:dyDescent="0.3">
      <c r="B119" s="11" t="s">
        <v>52</v>
      </c>
      <c r="C119" s="6" t="s">
        <v>83</v>
      </c>
      <c r="D119" s="15" t="str">
        <f t="shared" si="4"/>
        <v/>
      </c>
      <c r="E119" s="15" t="str">
        <f t="shared" si="3"/>
        <v/>
      </c>
      <c r="F119" s="15"/>
      <c r="G119" s="15"/>
      <c r="H119" s="15"/>
      <c r="I119" s="15"/>
      <c r="J119" s="16"/>
      <c r="K119" s="15"/>
      <c r="L119" s="15"/>
      <c r="M119" s="15"/>
      <c r="N119" s="15"/>
      <c r="O119" s="15"/>
      <c r="P119" s="18"/>
    </row>
    <row r="120" spans="2:16" x14ac:dyDescent="0.3">
      <c r="B120" s="11" t="s">
        <v>52</v>
      </c>
      <c r="C120" s="6" t="s">
        <v>84</v>
      </c>
      <c r="D120" s="15" t="str">
        <f t="shared" si="4"/>
        <v/>
      </c>
      <c r="E120" s="15" t="str">
        <f t="shared" si="3"/>
        <v/>
      </c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8"/>
    </row>
    <row r="121" spans="2:16" x14ac:dyDescent="0.3">
      <c r="B121" s="11" t="s">
        <v>52</v>
      </c>
      <c r="C121" s="6" t="s">
        <v>85</v>
      </c>
      <c r="D121" s="15" t="str">
        <f t="shared" si="4"/>
        <v/>
      </c>
      <c r="E121" s="15" t="str">
        <f t="shared" si="3"/>
        <v/>
      </c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8"/>
    </row>
    <row r="122" spans="2:16" x14ac:dyDescent="0.3">
      <c r="B122" s="11" t="s">
        <v>52</v>
      </c>
      <c r="C122" s="6" t="s">
        <v>86</v>
      </c>
      <c r="D122" s="15" t="str">
        <f t="shared" si="4"/>
        <v/>
      </c>
      <c r="E122" s="15" t="str">
        <f t="shared" si="3"/>
        <v/>
      </c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8"/>
    </row>
    <row r="123" spans="2:16" x14ac:dyDescent="0.3">
      <c r="B123" s="17"/>
      <c r="C123" s="1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Tatyana Berezovskaya</dc:creator>
  <cp:lastModifiedBy>Федоренко Наталия</cp:lastModifiedBy>
  <dcterms:created xsi:type="dcterms:W3CDTF">2016-02-05T07:30:44Z</dcterms:created>
  <dcterms:modified xsi:type="dcterms:W3CDTF">2016-02-18T17:46:08Z</dcterms:modified>
</cp:coreProperties>
</file>