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База данных" sheetId="1" r:id="rId1"/>
    <sheet name="Отгрузка" sheetId="4" r:id="rId2"/>
    <sheet name="Платежи" sheetId="2" r:id="rId3"/>
    <sheet name="333" sheetId="3" r:id="rId4"/>
  </sheets>
  <definedNames>
    <definedName name="статус_оплаты">'333'!$D$2:$D$4</definedName>
    <definedName name="статус_отгрузки">'333'!$A$2:$A$4</definedName>
  </definedNames>
  <calcPr calcId="152511"/>
</workbook>
</file>

<file path=xl/calcChain.xml><?xml version="1.0" encoding="utf-8"?>
<calcChain xmlns="http://schemas.openxmlformats.org/spreadsheetml/2006/main">
  <c r="R2" i="1" l="1"/>
  <c r="M2" i="1"/>
  <c r="R3" i="1"/>
  <c r="R4" i="1"/>
  <c r="Q2" i="1"/>
  <c r="Q3" i="1"/>
  <c r="Q4" i="1"/>
  <c r="P2" i="1"/>
  <c r="O2" i="1"/>
  <c r="N2" i="1"/>
  <c r="L2" i="1"/>
  <c r="P3" i="1"/>
  <c r="P4" i="1"/>
  <c r="O3" i="1"/>
  <c r="O4" i="1"/>
  <c r="M3" i="1"/>
  <c r="M4" i="1"/>
  <c r="N3" i="1"/>
  <c r="N4" i="1"/>
  <c r="L3" i="1"/>
  <c r="L4" i="1"/>
  <c r="J4" i="1" l="1"/>
  <c r="J2" i="1"/>
  <c r="F4" i="2"/>
  <c r="F3" i="2"/>
  <c r="F2" i="2"/>
  <c r="I4" i="1"/>
  <c r="I2" i="1"/>
  <c r="F3" i="4"/>
  <c r="F4" i="4"/>
  <c r="F2" i="4"/>
  <c r="F3" i="1"/>
  <c r="F4" i="1"/>
  <c r="F2" i="1"/>
</calcChain>
</file>

<file path=xl/sharedStrings.xml><?xml version="1.0" encoding="utf-8"?>
<sst xmlns="http://schemas.openxmlformats.org/spreadsheetml/2006/main" count="61" uniqueCount="37">
  <si>
    <t>№</t>
  </si>
  <si>
    <t>Контрагент</t>
  </si>
  <si>
    <t>Наименование товара</t>
  </si>
  <si>
    <t>Цена</t>
  </si>
  <si>
    <t>Общая сумма</t>
  </si>
  <si>
    <t>Отгружено, количество</t>
  </si>
  <si>
    <t>Полученно, деньги</t>
  </si>
  <si>
    <t>Фирма 1</t>
  </si>
  <si>
    <t>Фирма 2</t>
  </si>
  <si>
    <t>Фирма 3</t>
  </si>
  <si>
    <t>товар 1</t>
  </si>
  <si>
    <t>товар 3</t>
  </si>
  <si>
    <t>товар 5</t>
  </si>
  <si>
    <t>Количество, шт.</t>
  </si>
  <si>
    <t>Отгружено</t>
  </si>
  <si>
    <t>Не отгружено</t>
  </si>
  <si>
    <t>Отгружено частично</t>
  </si>
  <si>
    <t>Дата</t>
  </si>
  <si>
    <t>Количество, шт</t>
  </si>
  <si>
    <t>Цена, руб</t>
  </si>
  <si>
    <t>Сумма, руб</t>
  </si>
  <si>
    <t>Товар 1</t>
  </si>
  <si>
    <t>Товар 5</t>
  </si>
  <si>
    <t>Статус отгрузки</t>
  </si>
  <si>
    <t>Статус оплаты</t>
  </si>
  <si>
    <t>Статус отгрузки:</t>
  </si>
  <si>
    <t>Статус оплаты:</t>
  </si>
  <si>
    <t>Оплачено</t>
  </si>
  <si>
    <t>Не оплачено</t>
  </si>
  <si>
    <t>Оплачено частично</t>
  </si>
  <si>
    <t>=ТЕКСТ(D2-I2;"[="&amp;D2&amp;"]Не от\гружено;[=0]От\гружено;От\гружено \ча\сти\чно")</t>
  </si>
  <si>
    <t>=ТЕКСТ((I2&gt;0)+(I2=D2)-1;"От\гружено;Не от\гружено;От\гружено \ча\сти\чно")</t>
  </si>
  <si>
    <t>=ВЫБОР(1+(I2&gt;0)+(I2=D2);"Не отгружено";"Отгружено частично";"Отгружено")</t>
  </si>
  <si>
    <t>=ЕСЛИ(I2=0;"не ";"")&amp;"отгружено"&amp;ЕСЛИ((D2&gt;I2)*I2;" частично";"")</t>
  </si>
  <si>
    <t>=ЕСЛИ(I2;ЕСЛИ(D2-I2;"Отгружено частично";"Отгружено");"Не отгружено")</t>
  </si>
  <si>
    <t>=ПОДСТАВИТЬ(ЕСЛИ(I2;ЕСЛИ(D2-I2;"О1 частично";"О1");"Не о1");1;"тгружено")</t>
  </si>
  <si>
    <t>=(I2&gt;0)+(I2=D2)-1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</si>
</sst>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\О\т\г\р\у\ж\е\н\о;\Н\е\ \о\т\г\р\у\ж\е\н\о;\О\т\г\р\у\ж\е\н\о\ \ч\а\с\т\и\ч\н\о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/>
    <xf numFmtId="164" fontId="0" fillId="0" borderId="1" xfId="0" applyNumberFormat="1" applyBorder="1"/>
    <xf numFmtId="4" fontId="0" fillId="0" borderId="1" xfId="0" applyNumberFormat="1" applyBorder="1"/>
    <xf numFmtId="0" fontId="0" fillId="0" borderId="0" xfId="0" applyAlignment="1">
      <alignment horizontal="center" vertical="top"/>
    </xf>
    <xf numFmtId="4" fontId="0" fillId="2" borderId="1" xfId="0" applyNumberFormat="1" applyFill="1" applyBorder="1"/>
    <xf numFmtId="0" fontId="0" fillId="3" borderId="1" xfId="0" applyFill="1" applyBorder="1"/>
    <xf numFmtId="0" fontId="0" fillId="0" borderId="2" xfId="0" applyBorder="1"/>
    <xf numFmtId="4" fontId="0" fillId="2" borderId="3" xfId="0" applyNumberFormat="1" applyFill="1" applyBorder="1"/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0" fillId="0" borderId="7" xfId="0" applyBorder="1"/>
    <xf numFmtId="0" fontId="0" fillId="0" borderId="8" xfId="0" applyBorder="1"/>
    <xf numFmtId="4" fontId="0" fillId="0" borderId="8" xfId="0" applyNumberFormat="1" applyBorder="1"/>
    <xf numFmtId="0" fontId="0" fillId="3" borderId="8" xfId="0" applyFill="1" applyBorder="1"/>
    <xf numFmtId="4" fontId="0" fillId="2" borderId="8" xfId="0" applyNumberFormat="1" applyFill="1" applyBorder="1"/>
    <xf numFmtId="4" fontId="0" fillId="2" borderId="9" xfId="0" applyNumberFormat="1" applyFill="1" applyBorder="1"/>
    <xf numFmtId="164" fontId="0" fillId="0" borderId="2" xfId="0" applyNumberFormat="1" applyBorder="1"/>
    <xf numFmtId="0" fontId="0" fillId="0" borderId="3" xfId="0" applyBorder="1" applyAlignment="1">
      <alignment horizontal="center" vertical="top" wrapText="1"/>
    </xf>
    <xf numFmtId="4" fontId="0" fillId="0" borderId="3" xfId="0" applyNumberFormat="1" applyBorder="1"/>
    <xf numFmtId="0" fontId="0" fillId="0" borderId="6" xfId="0" applyBorder="1" applyAlignment="1">
      <alignment horizontal="center" vertical="top" wrapText="1"/>
    </xf>
    <xf numFmtId="164" fontId="0" fillId="0" borderId="7" xfId="0" applyNumberFormat="1" applyBorder="1"/>
    <xf numFmtId="4" fontId="0" fillId="0" borderId="9" xfId="0" applyNumberFormat="1" applyBorder="1"/>
    <xf numFmtId="164" fontId="0" fillId="0" borderId="8" xfId="0" applyNumberFormat="1" applyBorder="1"/>
    <xf numFmtId="0" fontId="0" fillId="0" borderId="0" xfId="0" quotePrefix="1"/>
    <xf numFmtId="165" fontId="0" fillId="0" borderId="0" xfId="0" applyNumberFormat="1"/>
  </cellXfs>
  <cellStyles count="1">
    <cellStyle name="Обычный" xfId="0" builtinId="0"/>
  </cellStyles>
  <dxfs count="29">
    <dxf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bottom style="thin">
          <color indexed="64"/>
        </bottom>
      </border>
    </dxf>
    <dxf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4" formatCode="#,##0.00"/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00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00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6</xdr:row>
      <xdr:rowOff>114301</xdr:rowOff>
    </xdr:from>
    <xdr:to>
      <xdr:col>8</xdr:col>
      <xdr:colOff>1181100</xdr:colOff>
      <xdr:row>15</xdr:row>
      <xdr:rowOff>171451</xdr:rowOff>
    </xdr:to>
    <xdr:sp macro="" textlink="">
      <xdr:nvSpPr>
        <xdr:cNvPr id="2" name="TextBox 1"/>
        <xdr:cNvSpPr txBox="1"/>
      </xdr:nvSpPr>
      <xdr:spPr>
        <a:xfrm>
          <a:off x="466725" y="1447801"/>
          <a:ext cx="9077325" cy="1771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Список задач:</a:t>
          </a:r>
        </a:p>
        <a:p>
          <a:r>
            <a:rPr lang="ru-RU" sz="1100"/>
            <a:t>1. Необходимо, чтобы в</a:t>
          </a:r>
          <a:r>
            <a:rPr lang="ru-RU" sz="1100" baseline="0"/>
            <a:t> колонке "Отгружено, количество" суммировались соответствующие  данному контрагенту значения с листа "Отгрузка". Например: на листе "отгрузка" в данном примере два раза введены значения для Фирма 1, значит нужно чтобы при обнаружении контрагента с названием Фирма 1 на листе "отгрузка" суммировались соответствующие значения в ячейке на листе "База данных". Причем нужно учесть, что на всех листах будут постоянно добавляться новые строки по мере прибавления новых клиентов и совершения операций по ним.  Если же на листе "отгрузка" не встречается контрагент, который введен на листе "База данных", тогда нужно чтобы в соответствующей ячейке стояло 0. Аналогично нужно сделать и для столбца "Получено, деньги".  </a:t>
          </a:r>
        </a:p>
        <a:p>
          <a:r>
            <a:rPr lang="ru-RU" sz="1100" baseline="0"/>
            <a:t>2. Статусы в красных колонках должны устанавливаться автоматически на основании расчетов: Если </a:t>
          </a:r>
          <a:r>
            <a:rPr lang="en-US" sz="1100" baseline="0"/>
            <a:t>D-I=0</a:t>
          </a:r>
          <a:r>
            <a:rPr lang="ru-RU" sz="1100" baseline="0"/>
            <a:t> то "отгружено",  Если </a:t>
          </a:r>
          <a:r>
            <a:rPr lang="en-US" sz="1100" baseline="0"/>
            <a:t>D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-I=D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то "не отгружено", Если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D-I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&gt;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 и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&lt;D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то "отгружено частично". По оплате аналогично. </a:t>
          </a:r>
          <a:endParaRPr lang="ru-RU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Таблица1" displayName="Таблица1" ref="A1:J4" totalsRowShown="0" headerRowBorderDxfId="28" tableBorderDxfId="27" totalsRowBorderDxfId="26">
  <autoFilter ref="A1:J4"/>
  <tableColumns count="10">
    <tableColumn id="1" name="№" dataDxfId="25"/>
    <tableColumn id="2" name="Контрагент" dataDxfId="24"/>
    <tableColumn id="3" name="Наименование товара" dataDxfId="23"/>
    <tableColumn id="4" name="Количество, шт." dataDxfId="22"/>
    <tableColumn id="5" name="Цена" dataDxfId="21"/>
    <tableColumn id="6" name="Общая сумма" dataDxfId="20">
      <calculatedColumnFormula>D2*E2</calculatedColumnFormula>
    </tableColumn>
    <tableColumn id="7" name="Статус отгрузки" dataDxfId="19"/>
    <tableColumn id="8" name="Статус оплаты" dataDxfId="18"/>
    <tableColumn id="9" name="Отгружено, количество" dataDxfId="17"/>
    <tableColumn id="10" name="Полученно, деньги" dataDxfId="16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F4" totalsRowShown="0" headerRowDxfId="15" headerRowBorderDxfId="14" tableBorderDxfId="13">
  <autoFilter ref="A1:F4"/>
  <tableColumns count="6">
    <tableColumn id="1" name="Дата" dataDxfId="12"/>
    <tableColumn id="2" name="Контрагент"/>
    <tableColumn id="3" name="Наименование товара" dataDxfId="11"/>
    <tableColumn id="4" name="Количество, шт" dataDxfId="10"/>
    <tableColumn id="5" name="Цена, руб" dataDxfId="9"/>
    <tableColumn id="6" name="Сумма, руб" dataDxfId="8">
      <calculatedColumnFormula>D2*E2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Таблица3" displayName="Таблица3" ref="A1:F4" totalsRowShown="0" headerRowDxfId="7" tableBorderDxfId="6">
  <autoFilter ref="A1:F4"/>
  <tableColumns count="6">
    <tableColumn id="1" name="Дата" dataDxfId="5"/>
    <tableColumn id="2" name="Контрагент" dataDxfId="4"/>
    <tableColumn id="3" name="Наименование товара" dataDxfId="3"/>
    <tableColumn id="4" name="Количество, шт" dataDxfId="2"/>
    <tableColumn id="5" name="Цена, руб" dataDxfId="1"/>
    <tableColumn id="6" name="Сумма, руб" dataDxfId="0">
      <calculatedColumnFormula>D2*E2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13"/>
  <sheetViews>
    <sheetView tabSelected="1" topLeftCell="E1" workbookViewId="0">
      <selection activeCell="R2" sqref="R2"/>
    </sheetView>
  </sheetViews>
  <sheetFormatPr defaultRowHeight="15" x14ac:dyDescent="0.25"/>
  <cols>
    <col min="1" max="1" width="6" customWidth="1"/>
    <col min="2" max="2" width="17.7109375" customWidth="1"/>
    <col min="3" max="3" width="23.5703125" customWidth="1"/>
    <col min="4" max="4" width="17.7109375" customWidth="1"/>
    <col min="6" max="6" width="16.140625" customWidth="1"/>
    <col min="7" max="8" width="17.5703125" customWidth="1"/>
    <col min="9" max="9" width="18.28515625" customWidth="1"/>
    <col min="10" max="10" width="15.140625" customWidth="1"/>
    <col min="12" max="14" width="19.85546875" bestFit="1" customWidth="1"/>
    <col min="15" max="15" width="13.5703125" bestFit="1" customWidth="1"/>
    <col min="16" max="18" width="19.85546875" bestFit="1" customWidth="1"/>
  </cols>
  <sheetData>
    <row r="1" spans="1:18" s="1" customFormat="1" ht="30" x14ac:dyDescent="0.25">
      <c r="A1" s="11" t="s">
        <v>0</v>
      </c>
      <c r="B1" s="12" t="s">
        <v>1</v>
      </c>
      <c r="C1" s="12" t="s">
        <v>2</v>
      </c>
      <c r="D1" s="12" t="s">
        <v>13</v>
      </c>
      <c r="E1" s="12" t="s">
        <v>3</v>
      </c>
      <c r="F1" s="12" t="s">
        <v>4</v>
      </c>
      <c r="G1" s="13" t="s">
        <v>23</v>
      </c>
      <c r="H1" s="13" t="s">
        <v>24</v>
      </c>
      <c r="I1" s="14" t="s">
        <v>5</v>
      </c>
      <c r="J1" s="15" t="s">
        <v>6</v>
      </c>
    </row>
    <row r="2" spans="1:18" x14ac:dyDescent="0.25">
      <c r="A2" s="9">
        <v>1</v>
      </c>
      <c r="B2" s="3" t="s">
        <v>7</v>
      </c>
      <c r="C2" s="3" t="s">
        <v>10</v>
      </c>
      <c r="D2" s="5">
        <v>3000</v>
      </c>
      <c r="E2" s="5">
        <v>85.45</v>
      </c>
      <c r="F2" s="5">
        <f>D2*E2</f>
        <v>256350</v>
      </c>
      <c r="G2" s="8" t="s">
        <v>14</v>
      </c>
      <c r="H2" s="8" t="s">
        <v>27</v>
      </c>
      <c r="I2" s="7">
        <f>Отгрузка!D2+Отгрузка!D3</f>
        <v>3000</v>
      </c>
      <c r="J2" s="10">
        <f>Платежи!F2+Платежи!F3</f>
        <v>256350</v>
      </c>
      <c r="L2" t="str">
        <f>TEXT(D2-I2,"[="&amp;D2&amp;"]Не от\гружено;[=0]От\гружено;От\гружено \ча\сти\чно")</f>
        <v>Отгружено</v>
      </c>
      <c r="M2" t="str">
        <f>TEXT((I2&gt;0)+(I2=D2)-1,"От\гружено;Не от\гружено;От\гружено \ча\сти\чно")</f>
        <v>Отгружено</v>
      </c>
      <c r="N2" t="str">
        <f>CHOOSE(1+(I2&gt;0)+(I2=D2),"Не отгружено","Отгружено частично","Отгружено")</f>
        <v>Отгружено</v>
      </c>
      <c r="O2" t="str">
        <f>IF(I2=0,"не ","")&amp;"отгружено"&amp;IF((D2&gt;I2)*I2," частично","")</f>
        <v>отгружено</v>
      </c>
      <c r="P2" t="str">
        <f>IF(I2,IF(D2-I2,"Отгружено частично","Отгружено"),"Не отгружено")</f>
        <v>Отгружено</v>
      </c>
      <c r="Q2" t="str">
        <f>SUBSTITUTE(IF(I2,IF(D2-I2,"О1 частично","О1"),"Не о1"),1,"тгружено")</f>
        <v>Отгружено</v>
      </c>
      <c r="R2" s="30">
        <f>(I2&gt;0)+(I2=D2)-1</f>
        <v>1</v>
      </c>
    </row>
    <row r="3" spans="1:18" x14ac:dyDescent="0.25">
      <c r="A3" s="9">
        <v>2</v>
      </c>
      <c r="B3" s="3" t="s">
        <v>8</v>
      </c>
      <c r="C3" s="3" t="s">
        <v>11</v>
      </c>
      <c r="D3" s="5">
        <v>1500</v>
      </c>
      <c r="E3" s="5">
        <v>110.25</v>
      </c>
      <c r="F3" s="5">
        <f t="shared" ref="F3:F4" si="0">D3*E3</f>
        <v>165375</v>
      </c>
      <c r="G3" s="8" t="s">
        <v>15</v>
      </c>
      <c r="H3" s="8" t="s">
        <v>28</v>
      </c>
      <c r="I3" s="7">
        <v>0</v>
      </c>
      <c r="J3" s="10">
        <v>0</v>
      </c>
      <c r="L3" t="str">
        <f t="shared" ref="L2:L3" si="1">TEXT(D3-I3,"[="&amp;D3&amp;"]Не от\гружено;[=0]От\гружено;От\гружено \ча\сти\чно")</f>
        <v>Не отгружено</v>
      </c>
      <c r="M3" t="str">
        <f t="shared" ref="M3:M4" si="2">TEXT((I3&gt;0)+(I3=D3)-1,"От\гружено;Не от\гружено;От\гружено \ча\сти\чно")</f>
        <v>Не отгружено</v>
      </c>
      <c r="N3" t="str">
        <f t="shared" ref="N3:N4" si="3">CHOOSE(1+(I3&gt;0)+(I3=D3),"Не отгружено","Отгружено частично","Отгружено")</f>
        <v>Не отгружено</v>
      </c>
      <c r="O3" t="str">
        <f t="shared" ref="O3:O4" si="4">IF(I3=0,"не ","")&amp;"отгружено"&amp;IF((D3&gt;I3)*I3," частично","")</f>
        <v>не отгружено</v>
      </c>
      <c r="P3" t="str">
        <f t="shared" ref="P3:P4" si="5">IF(I3,IF(D3-I3,"Отгружено частично","Отгружено"),"Не отгружено")</f>
        <v>Не отгружено</v>
      </c>
      <c r="Q3" t="str">
        <f t="shared" ref="Q3:Q4" si="6">SUBSTITUTE(IF(I3,IF(D3-I3,"О1 частично","О1"),"Не о1"),1,"тгружено")</f>
        <v>Не отгружено</v>
      </c>
      <c r="R3" s="30">
        <f t="shared" ref="R3:R4" si="7">(I3&gt;0)+(I3=D3)-1</f>
        <v>-1</v>
      </c>
    </row>
    <row r="4" spans="1:18" x14ac:dyDescent="0.25">
      <c r="A4" s="16">
        <v>3</v>
      </c>
      <c r="B4" s="17" t="s">
        <v>9</v>
      </c>
      <c r="C4" s="17" t="s">
        <v>12</v>
      </c>
      <c r="D4" s="18">
        <v>12000</v>
      </c>
      <c r="E4" s="18">
        <v>105.178</v>
      </c>
      <c r="F4" s="18">
        <f t="shared" si="0"/>
        <v>1262136</v>
      </c>
      <c r="G4" s="19" t="s">
        <v>16</v>
      </c>
      <c r="H4" s="19" t="s">
        <v>29</v>
      </c>
      <c r="I4" s="20">
        <f>Отгрузка!D4</f>
        <v>5000</v>
      </c>
      <c r="J4" s="21">
        <f>Платежи!F4</f>
        <v>525900</v>
      </c>
      <c r="L4" t="str">
        <f>TEXT(D4-I4,"[="&amp;D4&amp;"]Не от\гружено;[=0]От\гружено;От\гружено \ча\сти\чно")</f>
        <v>Отгружено частично</v>
      </c>
      <c r="M4" t="str">
        <f t="shared" si="2"/>
        <v>Отгружено частично</v>
      </c>
      <c r="N4" t="str">
        <f t="shared" si="3"/>
        <v>Отгружено частично</v>
      </c>
      <c r="O4" t="str">
        <f t="shared" si="4"/>
        <v>отгружено частично</v>
      </c>
      <c r="P4" t="str">
        <f t="shared" si="5"/>
        <v>Отгружено частично</v>
      </c>
      <c r="Q4" t="str">
        <f t="shared" si="6"/>
        <v>Отгружено частично</v>
      </c>
      <c r="R4" s="30">
        <f t="shared" si="7"/>
        <v>0</v>
      </c>
    </row>
    <row r="7" spans="1:18" x14ac:dyDescent="0.25">
      <c r="L7" s="29" t="s">
        <v>30</v>
      </c>
    </row>
    <row r="8" spans="1:18" x14ac:dyDescent="0.25">
      <c r="L8" s="29" t="s">
        <v>31</v>
      </c>
    </row>
    <row r="9" spans="1:18" x14ac:dyDescent="0.25">
      <c r="L9" s="29" t="s">
        <v>32</v>
      </c>
    </row>
    <row r="10" spans="1:18" x14ac:dyDescent="0.25">
      <c r="L10" s="29" t="s">
        <v>33</v>
      </c>
    </row>
    <row r="11" spans="1:18" x14ac:dyDescent="0.25">
      <c r="L11" s="29" t="s">
        <v>34</v>
      </c>
    </row>
    <row r="12" spans="1:18" x14ac:dyDescent="0.25">
      <c r="L12" s="29" t="s">
        <v>35</v>
      </c>
    </row>
    <row r="13" spans="1:18" x14ac:dyDescent="0.25">
      <c r="L13" s="29" t="s">
        <v>36</v>
      </c>
    </row>
  </sheetData>
  <dataValidations count="2">
    <dataValidation type="list" allowBlank="1" showInputMessage="1" showErrorMessage="1" sqref="H2:H4">
      <formula1>статус_оплаты</formula1>
    </dataValidation>
    <dataValidation type="list" allowBlank="1" showInputMessage="1" showErrorMessage="1" sqref="G2:G4">
      <formula1>статус_отгрузки</formula1>
    </dataValidation>
  </dataValidations>
  <pageMargins left="0.7" right="0.7" top="0.75" bottom="0.75" header="0.3" footer="0.3"/>
  <pageSetup paperSize="9" orientation="portrait" horizontalDpi="0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4"/>
  <sheetViews>
    <sheetView workbookViewId="0">
      <selection activeCell="C12" sqref="C12"/>
    </sheetView>
  </sheetViews>
  <sheetFormatPr defaultRowHeight="15" x14ac:dyDescent="0.25"/>
  <cols>
    <col min="2" max="2" width="13.42578125" customWidth="1"/>
    <col min="3" max="3" width="23.5703125" customWidth="1"/>
    <col min="4" max="4" width="17.140625" customWidth="1"/>
    <col min="5" max="5" width="12.140625" customWidth="1"/>
    <col min="6" max="6" width="15" customWidth="1"/>
  </cols>
  <sheetData>
    <row r="1" spans="1:6" s="1" customFormat="1" x14ac:dyDescent="0.25">
      <c r="A1" s="11" t="s">
        <v>17</v>
      </c>
      <c r="B1" s="12" t="s">
        <v>1</v>
      </c>
      <c r="C1" s="12" t="s">
        <v>2</v>
      </c>
      <c r="D1" s="12" t="s">
        <v>18</v>
      </c>
      <c r="E1" s="12" t="s">
        <v>19</v>
      </c>
      <c r="F1" s="25" t="s">
        <v>20</v>
      </c>
    </row>
    <row r="2" spans="1:6" x14ac:dyDescent="0.25">
      <c r="A2" s="22">
        <v>42401</v>
      </c>
      <c r="B2" t="s">
        <v>7</v>
      </c>
      <c r="C2" s="3" t="s">
        <v>21</v>
      </c>
      <c r="D2" s="5">
        <v>1500</v>
      </c>
      <c r="E2" s="5">
        <v>85.45</v>
      </c>
      <c r="F2" s="24">
        <f>D2*E2</f>
        <v>128175</v>
      </c>
    </row>
    <row r="3" spans="1:6" x14ac:dyDescent="0.25">
      <c r="A3" s="22">
        <v>42403</v>
      </c>
      <c r="B3" s="3" t="s">
        <v>7</v>
      </c>
      <c r="C3" s="3" t="s">
        <v>21</v>
      </c>
      <c r="D3" s="5">
        <v>1500</v>
      </c>
      <c r="E3" s="5">
        <v>85.45</v>
      </c>
      <c r="F3" s="24">
        <f t="shared" ref="F3:F4" si="0">D3*E3</f>
        <v>128175</v>
      </c>
    </row>
    <row r="4" spans="1:6" x14ac:dyDescent="0.25">
      <c r="A4" s="26">
        <v>42410</v>
      </c>
      <c r="B4" s="17" t="s">
        <v>9</v>
      </c>
      <c r="C4" s="17" t="s">
        <v>22</v>
      </c>
      <c r="D4" s="18">
        <v>5000</v>
      </c>
      <c r="E4" s="18">
        <v>105.18</v>
      </c>
      <c r="F4" s="27">
        <f t="shared" si="0"/>
        <v>525900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F4"/>
  <sheetViews>
    <sheetView workbookViewId="0">
      <selection activeCell="C9" sqref="C9"/>
    </sheetView>
  </sheetViews>
  <sheetFormatPr defaultRowHeight="15" x14ac:dyDescent="0.25"/>
  <cols>
    <col min="1" max="1" width="10" customWidth="1"/>
    <col min="2" max="2" width="16.140625" customWidth="1"/>
    <col min="3" max="3" width="23.5703125" customWidth="1"/>
    <col min="4" max="4" width="17.140625" customWidth="1"/>
    <col min="5" max="5" width="12.140625" customWidth="1"/>
    <col min="6" max="6" width="17.28515625" customWidth="1"/>
  </cols>
  <sheetData>
    <row r="1" spans="1:6" x14ac:dyDescent="0.25">
      <c r="A1" s="6" t="s">
        <v>17</v>
      </c>
      <c r="B1" s="6" t="s">
        <v>1</v>
      </c>
      <c r="C1" s="2" t="s">
        <v>2</v>
      </c>
      <c r="D1" s="2" t="s">
        <v>18</v>
      </c>
      <c r="E1" s="2" t="s">
        <v>19</v>
      </c>
      <c r="F1" s="23" t="s">
        <v>20</v>
      </c>
    </row>
    <row r="2" spans="1:6" x14ac:dyDescent="0.25">
      <c r="A2" s="4">
        <v>42403</v>
      </c>
      <c r="B2" s="3" t="s">
        <v>7</v>
      </c>
      <c r="C2" s="3" t="s">
        <v>21</v>
      </c>
      <c r="D2" s="5">
        <v>1500</v>
      </c>
      <c r="E2" s="5">
        <v>85.45</v>
      </c>
      <c r="F2" s="24">
        <f>D2*E2</f>
        <v>128175</v>
      </c>
    </row>
    <row r="3" spans="1:6" x14ac:dyDescent="0.25">
      <c r="A3" s="4">
        <v>42405</v>
      </c>
      <c r="B3" s="3" t="s">
        <v>7</v>
      </c>
      <c r="C3" s="3" t="s">
        <v>21</v>
      </c>
      <c r="D3" s="5">
        <v>1500</v>
      </c>
      <c r="E3" s="5">
        <v>85.45</v>
      </c>
      <c r="F3" s="24">
        <f t="shared" ref="F3:F4" si="0">D3*E3</f>
        <v>128175</v>
      </c>
    </row>
    <row r="4" spans="1:6" x14ac:dyDescent="0.25">
      <c r="A4" s="28">
        <v>42415</v>
      </c>
      <c r="B4" s="17" t="s">
        <v>9</v>
      </c>
      <c r="C4" s="17" t="s">
        <v>22</v>
      </c>
      <c r="D4" s="18">
        <v>5000</v>
      </c>
      <c r="E4" s="18">
        <v>105.18</v>
      </c>
      <c r="F4" s="27">
        <f t="shared" si="0"/>
        <v>525900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D4"/>
  <sheetViews>
    <sheetView workbookViewId="0">
      <selection activeCell="D15" sqref="D15"/>
    </sheetView>
  </sheetViews>
  <sheetFormatPr defaultRowHeight="15" x14ac:dyDescent="0.25"/>
  <cols>
    <col min="1" max="1" width="14.7109375" customWidth="1"/>
  </cols>
  <sheetData>
    <row r="1" spans="1:4" x14ac:dyDescent="0.25">
      <c r="A1" t="s">
        <v>25</v>
      </c>
      <c r="D1" t="s">
        <v>26</v>
      </c>
    </row>
    <row r="2" spans="1:4" x14ac:dyDescent="0.25">
      <c r="A2" t="s">
        <v>14</v>
      </c>
      <c r="D2" t="s">
        <v>27</v>
      </c>
    </row>
    <row r="3" spans="1:4" x14ac:dyDescent="0.25">
      <c r="A3" t="s">
        <v>15</v>
      </c>
      <c r="D3" t="s">
        <v>28</v>
      </c>
    </row>
    <row r="4" spans="1:4" x14ac:dyDescent="0.25">
      <c r="A4" t="s">
        <v>16</v>
      </c>
      <c r="D4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База данных</vt:lpstr>
      <vt:lpstr>Отгрузка</vt:lpstr>
      <vt:lpstr>Платежи</vt:lpstr>
      <vt:lpstr>333</vt:lpstr>
      <vt:lpstr>статус_оплаты</vt:lpstr>
      <vt:lpstr>статус_отгрузки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Гусев Александр Валентинович</cp:lastModifiedBy>
  <dcterms:created xsi:type="dcterms:W3CDTF">2016-02-18T08:01:44Z</dcterms:created>
  <dcterms:modified xsi:type="dcterms:W3CDTF">2016-02-18T13:45:24Z</dcterms:modified>
</cp:coreProperties>
</file>