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780"/>
  </bookViews>
  <sheets>
    <sheet name="База данных" sheetId="1" r:id="rId1"/>
    <sheet name="Отгрузка" sheetId="4" r:id="rId2"/>
    <sheet name="Платежи" sheetId="2" r:id="rId3"/>
    <sheet name="Лист1" sheetId="5" r:id="rId4"/>
  </sheets>
  <definedNames>
    <definedName name="наименование_товара">Лист1!$A$2:$A$21</definedName>
    <definedName name="статус_оплаты">#REF!</definedName>
    <definedName name="статус_отгрузки">#REF!</definedName>
  </definedNames>
  <calcPr calcId="145621"/>
</workbook>
</file>

<file path=xl/calcChain.xml><?xml version="1.0" encoding="utf-8"?>
<calcChain xmlns="http://schemas.openxmlformats.org/spreadsheetml/2006/main">
  <c r="J2" i="1" l="1"/>
  <c r="J3" i="1"/>
  <c r="J4" i="1"/>
  <c r="I2" i="1"/>
  <c r="F7" i="4"/>
  <c r="F6" i="4"/>
  <c r="F5" i="4"/>
  <c r="I3" i="1"/>
  <c r="I4" i="1"/>
  <c r="G2" i="1" l="1"/>
  <c r="G3" i="1" l="1"/>
  <c r="G4" i="1"/>
  <c r="F4" i="2" l="1"/>
  <c r="F3" i="2"/>
  <c r="F2" i="2"/>
  <c r="F3" i="4"/>
  <c r="F4" i="4"/>
  <c r="H4" i="1" s="1"/>
  <c r="F2" i="4"/>
  <c r="F3" i="1"/>
  <c r="F4" i="1"/>
  <c r="F2" i="1"/>
  <c r="H2" i="1" l="1"/>
  <c r="H3" i="1"/>
</calcChain>
</file>

<file path=xl/sharedStrings.xml><?xml version="1.0" encoding="utf-8"?>
<sst xmlns="http://schemas.openxmlformats.org/spreadsheetml/2006/main" count="67" uniqueCount="37">
  <si>
    <t>№</t>
  </si>
  <si>
    <t>Контрагент</t>
  </si>
  <si>
    <t>Наименование товара</t>
  </si>
  <si>
    <t>Цена</t>
  </si>
  <si>
    <t>Общая сумма</t>
  </si>
  <si>
    <t>Отгружено, количество</t>
  </si>
  <si>
    <t>Полученно, деньги</t>
  </si>
  <si>
    <t>Фирма 1</t>
  </si>
  <si>
    <t>Фирма 2</t>
  </si>
  <si>
    <t>Фирма 3</t>
  </si>
  <si>
    <t>Количество, шт.</t>
  </si>
  <si>
    <t>Дата</t>
  </si>
  <si>
    <t>Количество, шт</t>
  </si>
  <si>
    <t>Цена, руб</t>
  </si>
  <si>
    <t>Сумма, руб</t>
  </si>
  <si>
    <t>Статус отгрузки</t>
  </si>
  <si>
    <t>Статус оплаты</t>
  </si>
  <si>
    <t>Бензин АИ-92 (талоны)</t>
  </si>
  <si>
    <t>Бензин АИ-95 (талоны)</t>
  </si>
  <si>
    <t>Бензин АИ-92 (карта)</t>
  </si>
  <si>
    <t>Бензин АИ-92 (налив)</t>
  </si>
  <si>
    <t>Бензин АИ-92 (талоны и карта)</t>
  </si>
  <si>
    <t>Бензин АИ-95 (карта)</t>
  </si>
  <si>
    <t>Бензин АИ-95 (талоны и карта)</t>
  </si>
  <si>
    <t>Бензин АИ-95 (налив)</t>
  </si>
  <si>
    <t>ДТ летнее (талоны)</t>
  </si>
  <si>
    <t>ДТ летнее (карта)</t>
  </si>
  <si>
    <t>ДТ летнее (талоны и карта)</t>
  </si>
  <si>
    <t>ДТ летнее (налив)</t>
  </si>
  <si>
    <t>ДТ зимнее (талоны)</t>
  </si>
  <si>
    <t>ДТ зимнее (карта)</t>
  </si>
  <si>
    <t>ДТ зимнее (талоны и карта)</t>
  </si>
  <si>
    <t>ДТ зимнее (налив)</t>
  </si>
  <si>
    <t>Бензин АИ-80 (талоны)</t>
  </si>
  <si>
    <t>Бензин АИ-80 (карта)</t>
  </si>
  <si>
    <t>Бензин АИ-80 (талоны и карта)</t>
  </si>
  <si>
    <t>Бензин АИ-80 (налив)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</si>
</sst>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8" xfId="0" applyBorder="1"/>
    <xf numFmtId="4" fontId="0" fillId="0" borderId="8" xfId="0" applyNumberFormat="1" applyBorder="1"/>
    <xf numFmtId="0" fontId="0" fillId="0" borderId="3" xfId="0" applyBorder="1" applyAlignment="1">
      <alignment horizontal="center" vertical="top" wrapText="1"/>
    </xf>
    <xf numFmtId="4" fontId="0" fillId="0" borderId="3" xfId="0" applyNumberFormat="1" applyBorder="1"/>
    <xf numFmtId="0" fontId="0" fillId="0" borderId="6" xfId="0" applyBorder="1" applyAlignment="1">
      <alignment horizontal="center" vertical="top" wrapText="1"/>
    </xf>
    <xf numFmtId="4" fontId="0" fillId="0" borderId="9" xfId="0" applyNumberFormat="1" applyBorder="1"/>
    <xf numFmtId="164" fontId="0" fillId="0" borderId="8" xfId="0" applyNumberFormat="1" applyBorder="1"/>
    <xf numFmtId="0" fontId="0" fillId="0" borderId="8" xfId="0" applyBorder="1" applyAlignment="1">
      <alignment vertical="top" wrapText="1"/>
    </xf>
    <xf numFmtId="0" fontId="0" fillId="0" borderId="7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8" xfId="0" applyNumberFormat="1" applyBorder="1" applyAlignment="1">
      <alignment vertical="top"/>
    </xf>
    <xf numFmtId="4" fontId="0" fillId="0" borderId="8" xfId="0" applyNumberFormat="1" applyBorder="1" applyAlignment="1">
      <alignment horizontal="right" vertical="top"/>
    </xf>
    <xf numFmtId="4" fontId="0" fillId="2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0" fillId="0" borderId="2" xfId="0" applyNumberFormat="1" applyBorder="1" applyAlignment="1">
      <alignment vertical="top"/>
    </xf>
    <xf numFmtId="4" fontId="0" fillId="0" borderId="3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</cellXfs>
  <cellStyles count="1">
    <cellStyle name="Обычный" xfId="0" builtinId="0"/>
  </cellStyles>
  <dxfs count="30">
    <dxf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top" textRotation="0" indent="0" justifyLastLine="0" shrinkToFit="0" readingOrder="0"/>
    </dxf>
    <dxf>
      <numFmt numFmtId="4" formatCode="#,##0.00"/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4" formatCode="#,##0.00"/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d/mm/yy;@"/>
      <alignment horizontal="general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000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solid">
          <fgColor indexed="64"/>
          <bgColor rgb="FFFF000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J4" totalsRowShown="0" headerRowBorderDxfId="29" tableBorderDxfId="28" totalsRowBorderDxfId="27">
  <autoFilter ref="A1:J4"/>
  <tableColumns count="10">
    <tableColumn id="1" name="№" dataDxfId="18"/>
    <tableColumn id="2" name="Контрагент" dataDxfId="17"/>
    <tableColumn id="3" name="Наименование товара" dataDxfId="10"/>
    <tableColumn id="4" name="Количество, шт." dataDxfId="16"/>
    <tableColumn id="5" name="Цена" dataDxfId="15"/>
    <tableColumn id="6" name="Общая сумма" dataDxfId="14">
      <calculatedColumnFormula>D2*E2</calculatedColumnFormula>
    </tableColumn>
    <tableColumn id="7" name="Статус отгрузки" dataDxfId="13">
      <calculatedColumnFormula>IF(Таблица1[[#This Row],[Количество, шт.]]-Таблица1[[#This Row],[Отгружено, количество]]=0,"Отгружено",IF(Таблица1[[#This Row],[Количество, шт.]]-Таблица1[[#This Row],[Отгружено, количество]]=Таблица1[[#This Row],[Количество, шт.]],"Не отгружено","Отгружено частично"))</calculatedColumnFormula>
    </tableColumn>
    <tableColumn id="8" name="Статус оплаты" dataDxfId="12">
      <calculatedColumnFormula>IF(Таблица1[[#This Row],[Общая сумма]]-Таблица1[[#This Row],[Полученно, деньги]]=0,"Оплачено",IF(Таблица1[[#This Row],[Общая сумма]]-Таблица1[[#This Row],[Полученно, деньги]]=Таблица1[[#This Row],[Общая сумма]],"Не оплачено","Оплачено частично"))</calculatedColumnFormula>
    </tableColumn>
    <tableColumn id="9" name="Отгружено, количество" dataDxfId="11">
      <calculatedColumnFormula>SUMIFS(Таблица2[Количество, шт],Таблица2[Контрагент],Таблица1[[#This Row],[Контрагент]],Таблица2[Наименование товара],Таблица1[[#This Row],[Наименование товара]])</calculatedColumnFormula>
    </tableColumn>
    <tableColumn id="10" name="Полученно, деньги" dataDxfId="1">
      <calculatedColumnFormula>SUMIFS(Таблица3[Сумма, руб],Таблица3[Контрагент],Таблица1[[#This Row],[Контрагент]],Таблица3[Наименование товара],Таблица1[[#This Row],[Наименование товара]])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7" totalsRowShown="0" headerRowDxfId="9" dataDxfId="2" headerRowBorderDxfId="8">
  <autoFilter ref="A1:F7"/>
  <tableColumns count="6">
    <tableColumn id="1" name="Дата" dataDxfId="7"/>
    <tableColumn id="2" name="Контрагент" dataDxfId="0"/>
    <tableColumn id="3" name="Наименование товара" dataDxfId="6"/>
    <tableColumn id="4" name="Количество, шт" dataDxfId="5"/>
    <tableColumn id="5" name="Цена, руб" dataDxfId="4"/>
    <tableColumn id="6" name="Сумма, руб" dataDxfId="3">
      <calculatedColumnFormula>D2*E2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F4" totalsRowShown="0" headerRowDxfId="26" tableBorderDxfId="25">
  <autoFilter ref="A1:F4"/>
  <tableColumns count="6">
    <tableColumn id="1" name="Дата" dataDxfId="24"/>
    <tableColumn id="2" name="Контрагент" dataDxfId="23"/>
    <tableColumn id="3" name="Наименование товара" dataDxfId="22"/>
    <tableColumn id="4" name="Количество, шт" dataDxfId="21"/>
    <tableColumn id="5" name="Цена, руб" dataDxfId="20"/>
    <tableColumn id="6" name="Сумма, руб" dataDxfId="19">
      <calculatedColumnFormula>D2*E2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J4" sqref="J4"/>
    </sheetView>
  </sheetViews>
  <sheetFormatPr defaultRowHeight="15" x14ac:dyDescent="0.25"/>
  <cols>
    <col min="1" max="1" width="6" customWidth="1"/>
    <col min="2" max="2" width="37.140625" customWidth="1"/>
    <col min="3" max="3" width="18" customWidth="1"/>
    <col min="4" max="4" width="17.7109375" customWidth="1"/>
    <col min="6" max="6" width="16.140625" customWidth="1"/>
    <col min="7" max="7" width="15" customWidth="1"/>
    <col min="8" max="8" width="15.140625" customWidth="1"/>
    <col min="9" max="9" width="18.28515625" customWidth="1"/>
    <col min="10" max="10" width="15.140625" customWidth="1"/>
  </cols>
  <sheetData>
    <row r="1" spans="1:10" s="1" customFormat="1" ht="30" x14ac:dyDescent="0.25">
      <c r="A1" s="7" t="s">
        <v>0</v>
      </c>
      <c r="B1" s="8" t="s">
        <v>1</v>
      </c>
      <c r="C1" s="8" t="s">
        <v>2</v>
      </c>
      <c r="D1" s="8" t="s">
        <v>10</v>
      </c>
      <c r="E1" s="8" t="s">
        <v>3</v>
      </c>
      <c r="F1" s="8" t="s">
        <v>4</v>
      </c>
      <c r="G1" s="9" t="s">
        <v>15</v>
      </c>
      <c r="H1" s="9" t="s">
        <v>16</v>
      </c>
      <c r="I1" s="10" t="s">
        <v>5</v>
      </c>
      <c r="J1" s="11" t="s">
        <v>6</v>
      </c>
    </row>
    <row r="2" spans="1:10" ht="30" x14ac:dyDescent="0.25">
      <c r="A2" s="20">
        <v>1</v>
      </c>
      <c r="B2" s="19" t="s">
        <v>7</v>
      </c>
      <c r="C2" s="29" t="s">
        <v>17</v>
      </c>
      <c r="D2" s="25">
        <v>3000</v>
      </c>
      <c r="E2" s="25">
        <v>85.45</v>
      </c>
      <c r="F2" s="25">
        <f>D2*E2</f>
        <v>256350</v>
      </c>
      <c r="G2" s="27" t="str">
        <f>IF(Таблица1[[#This Row],[Количество, шт.]]-Таблица1[[#This Row],[Отгружено, количество]]=0,"Отгружено",IF(Таблица1[[#This Row],[Количество, шт.]]-Таблица1[[#This Row],[Отгружено, количество]]=Таблица1[[#This Row],[Количество, шт.]],"Не отгружено","Отгружено частично"))</f>
        <v>Отгружено частично</v>
      </c>
      <c r="H2" s="28" t="str">
        <f>IF(Таблица1[[#This Row],[Общая сумма]]-Таблица1[[#This Row],[Полученно, деньги]]=0,"Оплачено",IF(Таблица1[[#This Row],[Общая сумма]]-Таблица1[[#This Row],[Полученно, деньги]]=Таблица1[[#This Row],[Общая сумма]],"Не оплачено","Оплачено частично"))</f>
        <v>Оплачено</v>
      </c>
      <c r="I2" s="26">
        <f>SUMIFS(Таблица2[Количество, шт],Таблица2[Контрагент],Таблица1[[#This Row],[Контрагент]],Таблица2[Наименование товара],Таблица1[[#This Row],[Наименование товара]])</f>
        <v>25</v>
      </c>
      <c r="J2" s="26">
        <f>SUMIFS(Таблица3[Сумма, руб],Таблица3[Контрагент],Таблица1[[#This Row],[Контрагент]],Таблица3[Наименование товара],Таблица1[[#This Row],[Наименование товара]])</f>
        <v>256350</v>
      </c>
    </row>
    <row r="3" spans="1:10" ht="30" x14ac:dyDescent="0.25">
      <c r="A3" s="20">
        <v>2</v>
      </c>
      <c r="B3" s="19" t="s">
        <v>7</v>
      </c>
      <c r="C3" s="29" t="s">
        <v>18</v>
      </c>
      <c r="D3" s="25">
        <v>1500</v>
      </c>
      <c r="E3" s="25">
        <v>110.25</v>
      </c>
      <c r="F3" s="25">
        <f t="shared" ref="F3:F4" si="0">D3*E3</f>
        <v>165375</v>
      </c>
      <c r="G3" s="27" t="str">
        <f>IF(Таблица1[[#This Row],[Количество, шт.]]-Таблица1[[#This Row],[Отгружено, количество]]=0,"Отгружено",IF(Таблица1[[#This Row],[Количество, шт.]]-Таблица1[[#This Row],[Отгружено, количество]]=Таблица1[[#This Row],[Количество, шт.]],"Не отгружено","Отгружено частично"))</f>
        <v>Отгружено частично</v>
      </c>
      <c r="H3" s="28" t="str">
        <f>IF(Таблица1[[#This Row],[Общая сумма]]-Таблица1[[#This Row],[Полученно, деньги]]=0,"Оплачено",IF(Таблица1[[#This Row],[Общая сумма]]-Таблица1[[#This Row],[Полученно, деньги]]=Таблица1[[#This Row],[Общая сумма]],"Не оплачено","Оплачено частично"))</f>
        <v>Не оплачено</v>
      </c>
      <c r="I3" s="26">
        <f>SUMIFS(Таблица2[Количество, шт],Таблица2[Контрагент],Таблица1[[#This Row],[Контрагент]],Таблица2[Наименование товара],Таблица1[[#This Row],[Наименование товара]])</f>
        <v>5</v>
      </c>
      <c r="J3" s="26">
        <f>SUMIFS(Таблица3[Сумма, руб],Таблица3[Контрагент],Таблица1[[#This Row],[Контрагент]],Таблица3[Наименование товара],Таблица1[[#This Row],[Наименование товара]])</f>
        <v>0</v>
      </c>
    </row>
    <row r="4" spans="1:10" ht="30" x14ac:dyDescent="0.25">
      <c r="A4" s="20">
        <v>3</v>
      </c>
      <c r="B4" s="19" t="s">
        <v>9</v>
      </c>
      <c r="C4" s="29" t="s">
        <v>17</v>
      </c>
      <c r="D4" s="25">
        <v>12000</v>
      </c>
      <c r="E4" s="25">
        <v>105.178</v>
      </c>
      <c r="F4" s="25">
        <f t="shared" si="0"/>
        <v>1262136</v>
      </c>
      <c r="G4" s="27" t="str">
        <f>IF(Таблица1[[#This Row],[Количество, шт.]]-Таблица1[[#This Row],[Отгружено, количество]]=0,"Отгружено",IF(Таблица1[[#This Row],[Количество, шт.]]-Таблица1[[#This Row],[Отгружено, количество]]=Таблица1[[#This Row],[Количество, шт.]],"Не отгружено","Отгружено частично"))</f>
        <v>Отгружено частично</v>
      </c>
      <c r="H4" s="28" t="str">
        <f>IF(Таблица1[[#This Row],[Общая сумма]]-Таблица1[[#This Row],[Полученно, деньги]]=0,"Оплачено",IF(Таблица1[[#This Row],[Общая сумма]]-Таблица1[[#This Row],[Полученно, деньги]]=Таблица1[[#This Row],[Общая сумма]],"Не оплачено","Оплачено частично"))</f>
        <v>Оплачено частично</v>
      </c>
      <c r="I4" s="26">
        <f>SUMIFS(Таблица2[Количество, шт],Таблица2[Контрагент],Таблица1[[#This Row],[Контрагент]],Таблица2[Наименование товара],Таблица1[[#This Row],[Наименование товара]])</f>
        <v>35</v>
      </c>
      <c r="J4" s="26">
        <f>SUMIFS(Таблица3[Сумма, руб],Таблица3[Контрагент],Таблица1[[#This Row],[Контрагент]],Таблица3[Наименование товара],Таблица1[[#This Row],[Наименование товара]])</f>
        <v>525900</v>
      </c>
    </row>
  </sheetData>
  <dataValidations count="1">
    <dataValidation type="list" allowBlank="1" showInputMessage="1" showErrorMessage="1" sqref="C2:C4">
      <formula1>наименование_товара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9" sqref="B9"/>
    </sheetView>
  </sheetViews>
  <sheetFormatPr defaultRowHeight="15" x14ac:dyDescent="0.25"/>
  <cols>
    <col min="2" max="2" width="42" customWidth="1"/>
    <col min="3" max="3" width="23.5703125" customWidth="1"/>
    <col min="4" max="4" width="17.140625" customWidth="1"/>
    <col min="5" max="5" width="12.140625" customWidth="1"/>
    <col min="6" max="6" width="15" customWidth="1"/>
  </cols>
  <sheetData>
    <row r="1" spans="1:6" s="1" customFormat="1" x14ac:dyDescent="0.25">
      <c r="A1" s="7" t="s">
        <v>11</v>
      </c>
      <c r="B1" s="8" t="s">
        <v>1</v>
      </c>
      <c r="C1" s="8" t="s">
        <v>2</v>
      </c>
      <c r="D1" s="8" t="s">
        <v>12</v>
      </c>
      <c r="E1" s="8" t="s">
        <v>13</v>
      </c>
      <c r="F1" s="16" t="s">
        <v>14</v>
      </c>
    </row>
    <row r="2" spans="1:6" x14ac:dyDescent="0.25">
      <c r="A2" s="30">
        <v>42401</v>
      </c>
      <c r="B2" s="21" t="s">
        <v>7</v>
      </c>
      <c r="C2" s="21" t="s">
        <v>17</v>
      </c>
      <c r="D2" s="23">
        <v>10</v>
      </c>
      <c r="E2" s="23">
        <v>85.45</v>
      </c>
      <c r="F2" s="31">
        <f>D2*E2</f>
        <v>854.5</v>
      </c>
    </row>
    <row r="3" spans="1:6" x14ac:dyDescent="0.25">
      <c r="A3" s="30">
        <v>42403</v>
      </c>
      <c r="B3" s="21" t="s">
        <v>8</v>
      </c>
      <c r="C3" s="21" t="s">
        <v>18</v>
      </c>
      <c r="D3" s="23">
        <v>23</v>
      </c>
      <c r="E3" s="23">
        <v>85.45</v>
      </c>
      <c r="F3" s="31">
        <f t="shared" ref="F3:F7" si="0">D3*E3</f>
        <v>1965.3500000000001</v>
      </c>
    </row>
    <row r="4" spans="1:6" x14ac:dyDescent="0.25">
      <c r="A4" s="32">
        <v>42410</v>
      </c>
      <c r="B4" s="21" t="s">
        <v>7</v>
      </c>
      <c r="C4" s="22" t="s">
        <v>17</v>
      </c>
      <c r="D4" s="24">
        <v>15</v>
      </c>
      <c r="E4" s="24">
        <v>105.18</v>
      </c>
      <c r="F4" s="33">
        <f t="shared" si="0"/>
        <v>1577.7</v>
      </c>
    </row>
    <row r="5" spans="1:6" x14ac:dyDescent="0.25">
      <c r="A5" s="30">
        <v>42401</v>
      </c>
      <c r="B5" s="21" t="s">
        <v>8</v>
      </c>
      <c r="C5" s="21" t="s">
        <v>18</v>
      </c>
      <c r="D5" s="23">
        <v>45</v>
      </c>
      <c r="E5" s="23">
        <v>85.45</v>
      </c>
      <c r="F5" s="31">
        <f t="shared" si="0"/>
        <v>3845.25</v>
      </c>
    </row>
    <row r="6" spans="1:6" x14ac:dyDescent="0.25">
      <c r="A6" s="30">
        <v>42401</v>
      </c>
      <c r="B6" s="21" t="s">
        <v>9</v>
      </c>
      <c r="C6" s="21" t="s">
        <v>17</v>
      </c>
      <c r="D6" s="23">
        <v>35</v>
      </c>
      <c r="E6" s="23">
        <v>85.45</v>
      </c>
      <c r="F6" s="31">
        <f t="shared" si="0"/>
        <v>2990.75</v>
      </c>
    </row>
    <row r="7" spans="1:6" x14ac:dyDescent="0.25">
      <c r="A7" s="32">
        <v>42401</v>
      </c>
      <c r="B7" s="21" t="s">
        <v>7</v>
      </c>
      <c r="C7" s="22" t="s">
        <v>18</v>
      </c>
      <c r="D7" s="24">
        <v>5</v>
      </c>
      <c r="E7" s="24">
        <v>85.45</v>
      </c>
      <c r="F7" s="33">
        <f t="shared" si="0"/>
        <v>427.25</v>
      </c>
    </row>
  </sheetData>
  <dataValidations count="1">
    <dataValidation type="list" allowBlank="1" showInputMessage="1" showErrorMessage="1" sqref="C2:C7">
      <formula1>наименование_товара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" sqref="F2:F3"/>
    </sheetView>
  </sheetViews>
  <sheetFormatPr defaultRowHeight="15" x14ac:dyDescent="0.25"/>
  <cols>
    <col min="1" max="1" width="10" customWidth="1"/>
    <col min="2" max="2" width="16.140625" customWidth="1"/>
    <col min="3" max="3" width="23.5703125" customWidth="1"/>
    <col min="4" max="4" width="17.140625" customWidth="1"/>
    <col min="5" max="5" width="12.140625" customWidth="1"/>
    <col min="6" max="6" width="17.28515625" customWidth="1"/>
  </cols>
  <sheetData>
    <row r="1" spans="1:6" x14ac:dyDescent="0.25">
      <c r="A1" s="6" t="s">
        <v>11</v>
      </c>
      <c r="B1" s="6" t="s">
        <v>1</v>
      </c>
      <c r="C1" s="2" t="s">
        <v>2</v>
      </c>
      <c r="D1" s="2" t="s">
        <v>12</v>
      </c>
      <c r="E1" s="2" t="s">
        <v>13</v>
      </c>
      <c r="F1" s="14" t="s">
        <v>14</v>
      </c>
    </row>
    <row r="2" spans="1:6" x14ac:dyDescent="0.25">
      <c r="A2" s="4">
        <v>42403</v>
      </c>
      <c r="B2" s="3" t="s">
        <v>7</v>
      </c>
      <c r="C2" s="3" t="s">
        <v>17</v>
      </c>
      <c r="D2" s="5">
        <v>1500</v>
      </c>
      <c r="E2" s="5">
        <v>85.45</v>
      </c>
      <c r="F2" s="15">
        <f>D2*E2</f>
        <v>128175</v>
      </c>
    </row>
    <row r="3" spans="1:6" x14ac:dyDescent="0.25">
      <c r="A3" s="4">
        <v>42405</v>
      </c>
      <c r="B3" s="3" t="s">
        <v>7</v>
      </c>
      <c r="C3" s="3" t="s">
        <v>17</v>
      </c>
      <c r="D3" s="5">
        <v>1500</v>
      </c>
      <c r="E3" s="5">
        <v>85.45</v>
      </c>
      <c r="F3" s="15">
        <f t="shared" ref="F3:F4" si="0">D3*E3</f>
        <v>128175</v>
      </c>
    </row>
    <row r="4" spans="1:6" x14ac:dyDescent="0.25">
      <c r="A4" s="18">
        <v>42415</v>
      </c>
      <c r="B4" s="12" t="s">
        <v>9</v>
      </c>
      <c r="C4" s="12" t="s">
        <v>17</v>
      </c>
      <c r="D4" s="13">
        <v>5000</v>
      </c>
      <c r="E4" s="13">
        <v>105.18</v>
      </c>
      <c r="F4" s="17">
        <f t="shared" si="0"/>
        <v>525900</v>
      </c>
    </row>
  </sheetData>
  <dataValidations count="1">
    <dataValidation type="list" allowBlank="1" showInputMessage="1" showErrorMessage="1" sqref="C2:C4">
      <formula1>наименование_товара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" sqref="A2:A21"/>
    </sheetView>
  </sheetViews>
  <sheetFormatPr defaultRowHeight="15" x14ac:dyDescent="0.25"/>
  <cols>
    <col min="1" max="1" width="52" customWidth="1"/>
  </cols>
  <sheetData>
    <row r="1" spans="1:1" x14ac:dyDescent="0.25">
      <c r="A1" t="s">
        <v>2</v>
      </c>
    </row>
    <row r="2" spans="1:1" x14ac:dyDescent="0.25">
      <c r="A2" t="s">
        <v>17</v>
      </c>
    </row>
    <row r="3" spans="1:1" x14ac:dyDescent="0.25">
      <c r="A3" t="s">
        <v>19</v>
      </c>
    </row>
    <row r="4" spans="1:1" x14ac:dyDescent="0.25">
      <c r="A4" t="s">
        <v>21</v>
      </c>
    </row>
    <row r="5" spans="1:1" x14ac:dyDescent="0.25">
      <c r="A5" t="s">
        <v>20</v>
      </c>
    </row>
    <row r="6" spans="1:1" x14ac:dyDescent="0.25">
      <c r="A6" t="s">
        <v>18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База данных</vt:lpstr>
      <vt:lpstr>Отгрузка</vt:lpstr>
      <vt:lpstr>Платежи</vt:lpstr>
      <vt:lpstr>Лист1</vt:lpstr>
      <vt:lpstr>наименование_товара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2016-02-18T08:01:44Z</dcterms:created>
  <dcterms:modified xsi:type="dcterms:W3CDTF">2016-02-18T13:36:32Z</dcterms:modified>
</cp:coreProperties>
</file>