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90" windowWidth="28455" windowHeight="12255"/>
  </bookViews>
  <sheets>
    <sheet name="Лист2" sheetId="1" r:id="rId1"/>
  </sheets>
  <calcPr calcId="125725"/>
  <pivotCaches>
    <pivotCache cacheId="6" r:id="rId2"/>
  </pivotCaches>
</workbook>
</file>

<file path=xl/calcChain.xml><?xml version="1.0" encoding="utf-8"?>
<calcChain xmlns="http://schemas.openxmlformats.org/spreadsheetml/2006/main">
  <c r="H8" i="1"/>
  <c r="J21"/>
  <c r="G21" a="1"/>
  <c r="G21" s="1"/>
  <c r="H21" s="1"/>
  <c r="I21" s="1"/>
  <c r="F21"/>
  <c r="J20"/>
  <c r="G20"/>
  <c r="H20" s="1"/>
  <c r="I20" s="1"/>
  <c r="G20" a="1"/>
  <c r="F20"/>
  <c r="J19"/>
  <c r="G19" a="1"/>
  <c r="G19" s="1"/>
  <c r="H19" s="1"/>
  <c r="I19" s="1"/>
  <c r="F19"/>
  <c r="J18"/>
  <c r="G18" a="1"/>
  <c r="G18" s="1"/>
  <c r="H18" s="1"/>
  <c r="F18"/>
  <c r="J17"/>
  <c r="G17" a="1"/>
  <c r="G17" s="1"/>
  <c r="H17" s="1"/>
  <c r="F17"/>
  <c r="J16"/>
  <c r="G16" a="1"/>
  <c r="G16" s="1"/>
  <c r="H16" s="1"/>
  <c r="I16" s="1"/>
  <c r="F16"/>
  <c r="J15"/>
  <c r="G15" a="1"/>
  <c r="G15" s="1"/>
  <c r="H15" s="1"/>
  <c r="F15"/>
  <c r="J14"/>
  <c r="G14" a="1"/>
  <c r="G14" s="1"/>
  <c r="H14" s="1"/>
  <c r="I14" s="1"/>
  <c r="F14"/>
  <c r="J13"/>
  <c r="G13" a="1"/>
  <c r="G13" s="1"/>
  <c r="H13" s="1"/>
  <c r="F13"/>
  <c r="J12"/>
  <c r="G12" a="1"/>
  <c r="G12" s="1"/>
  <c r="H12" s="1"/>
  <c r="I12" s="1"/>
  <c r="F12"/>
  <c r="J11"/>
  <c r="G11" a="1"/>
  <c r="G11" s="1"/>
  <c r="H11" s="1"/>
  <c r="F11"/>
  <c r="J10"/>
  <c r="G10" a="1"/>
  <c r="G10" s="1"/>
  <c r="H10" s="1"/>
  <c r="I10" s="1"/>
  <c r="F10"/>
  <c r="J9"/>
  <c r="G9" a="1"/>
  <c r="G9" s="1"/>
  <c r="H9" s="1"/>
  <c r="F9"/>
  <c r="J8"/>
  <c r="G8" a="1"/>
  <c r="G8" s="1"/>
  <c r="F8"/>
  <c r="J7"/>
  <c r="G7" a="1"/>
  <c r="G7" s="1"/>
  <c r="H7" s="1"/>
  <c r="F7"/>
  <c r="J6"/>
  <c r="G6" a="1"/>
  <c r="G6" s="1"/>
  <c r="H6" s="1"/>
  <c r="I6" s="1"/>
  <c r="F6"/>
  <c r="J5"/>
  <c r="G5" a="1"/>
  <c r="G5" s="1"/>
  <c r="H5" s="1"/>
  <c r="F5"/>
  <c r="J4"/>
  <c r="G4" a="1"/>
  <c r="G4" s="1"/>
  <c r="H4" s="1"/>
  <c r="F4"/>
  <c r="I11" l="1"/>
  <c r="I4"/>
  <c r="I8"/>
  <c r="I13"/>
  <c r="I18"/>
  <c r="I15"/>
  <c r="I9"/>
  <c r="I17"/>
  <c r="I5"/>
  <c r="I7"/>
</calcChain>
</file>

<file path=xl/comments1.xml><?xml version="1.0" encoding="utf-8"?>
<comments xmlns="http://schemas.openxmlformats.org/spreadsheetml/2006/main">
  <authors>
    <author>Master</author>
  </authors>
  <commentList>
    <comment ref="I3" authorId="0">
      <text>
        <r>
          <rPr>
            <b/>
            <sz val="9"/>
            <color indexed="81"/>
            <rFont val="Tahoma"/>
            <family val="2"/>
            <charset val="204"/>
          </rPr>
          <t>Master:</t>
        </r>
        <r>
          <rPr>
            <sz val="9"/>
            <color indexed="81"/>
            <rFont val="Tahoma"/>
            <family val="2"/>
            <charset val="204"/>
          </rPr>
          <t xml:space="preserve">
с учетом перерывов между поездками</t>
        </r>
      </text>
    </comment>
    <comment ref="G8" authorId="0">
      <text>
        <r>
          <rPr>
            <b/>
            <sz val="9"/>
            <color indexed="81"/>
            <rFont val="Tahoma"/>
            <family val="2"/>
            <charset val="204"/>
          </rPr>
          <t>Master:</t>
        </r>
        <r>
          <rPr>
            <sz val="9"/>
            <color indexed="81"/>
            <rFont val="Tahoma"/>
            <family val="2"/>
            <charset val="204"/>
          </rPr>
          <t xml:space="preserve">
не нашел максимальное число</t>
        </r>
      </text>
    </comment>
  </commentList>
</comments>
</file>

<file path=xl/sharedStrings.xml><?xml version="1.0" encoding="utf-8"?>
<sst xmlns="http://schemas.openxmlformats.org/spreadsheetml/2006/main" count="56" uniqueCount="22">
  <si>
    <t>поиск по двум условиям снизу вверх</t>
  </si>
  <si>
    <t>Водитель</t>
  </si>
  <si>
    <t>Номер машины</t>
  </si>
  <si>
    <t>Время отправления</t>
  </si>
  <si>
    <t>Время прибытия</t>
  </si>
  <si>
    <t>Время в пути</t>
  </si>
  <si>
    <t>Х</t>
  </si>
  <si>
    <t>Названия столбцов</t>
  </si>
  <si>
    <t>Berzins</t>
  </si>
  <si>
    <t>AZ369</t>
  </si>
  <si>
    <t>Названия строк</t>
  </si>
  <si>
    <t>Общий итог</t>
  </si>
  <si>
    <t>Gailis</t>
  </si>
  <si>
    <t>JJ1255</t>
  </si>
  <si>
    <t>Kuznecovs</t>
  </si>
  <si>
    <t>GG369</t>
  </si>
  <si>
    <t>день месяца</t>
  </si>
  <si>
    <t xml:space="preserve">Отработаное время </t>
  </si>
  <si>
    <t>Дата</t>
  </si>
  <si>
    <t>Время ожидпния заказа</t>
  </si>
  <si>
    <t xml:space="preserve">Сумма по полю Отработаное время </t>
  </si>
  <si>
    <t xml:space="preserve">Рабочий График </t>
  </si>
</sst>
</file>

<file path=xl/styles.xml><?xml version="1.0" encoding="utf-8"?>
<styleSheet xmlns="http://schemas.openxmlformats.org/spreadsheetml/2006/main">
  <numFmts count="1">
    <numFmt numFmtId="164" formatCode="h:mm;@"/>
  </numFmts>
  <fonts count="3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20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pivotButton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20" fontId="0" fillId="2" borderId="0" xfId="0" applyNumberFormat="1" applyFill="1"/>
  </cellXfs>
  <cellStyles count="1">
    <cellStyle name="Обычный" xfId="0" builtinId="0"/>
  </cellStyles>
  <dxfs count="4"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ster" refreshedDate="42421.519426157407" createdVersion="3" refreshedVersion="3" minRefreshableVersion="3" recordCount="18">
  <cacheSource type="worksheet">
    <worksheetSource ref="A3:J21" sheet="Лист2"/>
  </cacheSource>
  <cacheFields count="10">
    <cacheField name="Дата" numFmtId="14">
      <sharedItems containsSemiMixedTypes="0" containsNonDate="0" containsDate="1" containsString="0" minDate="2016-02-15T00:00:00" maxDate="2016-02-18T00:00:00"/>
    </cacheField>
    <cacheField name="Водитель" numFmtId="0">
      <sharedItems count="3">
        <s v="Berzins"/>
        <s v="Gailis"/>
        <s v="Kuznecovs"/>
      </sharedItems>
    </cacheField>
    <cacheField name="Номер машины" numFmtId="0">
      <sharedItems/>
    </cacheField>
    <cacheField name="Время отправления" numFmtId="20">
      <sharedItems containsSemiMixedTypes="0" containsNonDate="0" containsDate="1" containsString="0" minDate="1899-12-30T08:00:00" maxDate="1899-12-30T16:50:00"/>
    </cacheField>
    <cacheField name="Время прибытия" numFmtId="20">
      <sharedItems containsSemiMixedTypes="0" containsNonDate="0" containsDate="1" containsString="0" minDate="1899-12-30T09:50:00" maxDate="1899-12-30T17:30:00"/>
    </cacheField>
    <cacheField name="Время в пути" numFmtId="20">
      <sharedItems containsSemiMixedTypes="0" containsNonDate="0" containsDate="1" containsString="0" minDate="1899-12-30T00:30:00" maxDate="1899-12-30T07:15:00"/>
    </cacheField>
    <cacheField name="Х" numFmtId="20">
      <sharedItems containsSemiMixedTypes="0" containsNonDate="0" containsDate="1" containsString="0" minDate="1899-12-30T00:00:00" maxDate="1899-12-31T00:00:00"/>
    </cacheField>
    <cacheField name="Время ожидпния заказа" numFmtId="20">
      <sharedItems containsSemiMixedTypes="0" containsNonDate="0" containsDate="1" containsString="0" minDate="1899-12-30T00:00:00" maxDate="1899-12-31T00:00:00"/>
    </cacheField>
    <cacheField name="Отработаное время " numFmtId="20">
      <sharedItems containsSemiMixedTypes="0" containsNonDate="0" containsDate="1" containsString="0" minDate="1899-12-30T00:40:00" maxDate="1899-12-30T07:15:00" count="16">
        <d v="1899-12-30T00:50:00"/>
        <d v="1899-12-30T04:45:00"/>
        <d v="1899-12-30T06:25:00"/>
        <d v="1899-12-30T02:00:00"/>
        <d v="1899-12-30T04:50:00"/>
        <d v="1899-12-30T01:30:00"/>
        <d v="1899-12-30T00:45:00"/>
        <d v="1899-12-30T07:15:00"/>
        <d v="1899-12-30T02:10:00"/>
        <d v="1899-12-30T00:40:00"/>
        <d v="1899-12-30T03:20:00"/>
        <d v="1899-12-30T01:50:00"/>
        <d v="1899-12-30T03:15:00"/>
        <d v="1899-12-30T04:05:00"/>
        <d v="1899-12-30T04:20:00"/>
        <d v="1899-12-30T03:40:00"/>
      </sharedItems>
    </cacheField>
    <cacheField name="день месяца" numFmtId="0">
      <sharedItems containsSemiMixedTypes="0" containsString="0" containsNumber="1" containsInteger="1" minValue="15" maxValue="17" count="3">
        <n v="15"/>
        <n v="16"/>
        <n v="17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">
  <r>
    <d v="2016-02-15T00:00:00"/>
    <x v="0"/>
    <s v="AZ369"/>
    <d v="1899-12-30T09:20:00"/>
    <d v="1899-12-30T10:10:00"/>
    <d v="1899-12-30T00:50:00"/>
    <d v="1899-12-30T00:00:00"/>
    <d v="1899-12-30T00:00:00"/>
    <x v="0"/>
    <x v="0"/>
  </r>
  <r>
    <d v="2016-02-15T00:00:00"/>
    <x v="1"/>
    <s v="JJ1255"/>
    <d v="1899-12-30T10:30:00"/>
    <d v="1899-12-30T15:15:00"/>
    <d v="1899-12-30T04:45:00"/>
    <d v="1899-12-30T00:00:00"/>
    <d v="1899-12-30T00:00:00"/>
    <x v="1"/>
    <x v="0"/>
  </r>
  <r>
    <d v="2016-02-15T00:00:00"/>
    <x v="2"/>
    <s v="GG369"/>
    <d v="1899-12-30T09:15:00"/>
    <d v="1899-12-30T15:40:00"/>
    <d v="1899-12-30T06:25:00"/>
    <d v="1899-12-30T00:00:00"/>
    <d v="1899-12-30T00:00:00"/>
    <x v="2"/>
    <x v="0"/>
  </r>
  <r>
    <d v="2016-02-15T00:00:00"/>
    <x v="0"/>
    <s v="AZ369"/>
    <d v="1899-12-30T10:20:00"/>
    <d v="1899-12-30T12:10:00"/>
    <d v="1899-12-30T01:50:00"/>
    <d v="1899-12-30T10:10:00"/>
    <d v="1899-12-30T00:10:00"/>
    <x v="3"/>
    <x v="0"/>
  </r>
  <r>
    <d v="2016-02-15T00:00:00"/>
    <x v="0"/>
    <s v="AZ369"/>
    <d v="1899-12-30T13:00:00"/>
    <d v="1899-12-30T15:00:00"/>
    <d v="1899-12-30T02:00:00"/>
    <d v="1899-12-30T10:10:00"/>
    <d v="1899-12-30T02:50:00"/>
    <x v="4"/>
    <x v="0"/>
  </r>
  <r>
    <d v="2016-02-15T00:00:00"/>
    <x v="2"/>
    <s v="GG369"/>
    <d v="1899-12-30T16:40:00"/>
    <d v="1899-12-30T17:10:00"/>
    <d v="1899-12-30T00:30:00"/>
    <d v="1899-12-30T15:40:00"/>
    <d v="1899-12-30T01:00:00"/>
    <x v="5"/>
    <x v="0"/>
  </r>
  <r>
    <d v="2016-02-16T00:00:00"/>
    <x v="0"/>
    <s v="AZ369"/>
    <d v="1899-12-30T09:10:00"/>
    <d v="1899-12-30T09:55:00"/>
    <d v="1899-12-30T00:45:00"/>
    <d v="1899-12-30T00:00:00"/>
    <d v="1899-12-30T00:00:00"/>
    <x v="6"/>
    <x v="1"/>
  </r>
  <r>
    <d v="2016-02-16T00:00:00"/>
    <x v="1"/>
    <s v="JJ1255"/>
    <d v="1899-12-30T08:00:00"/>
    <d v="1899-12-30T15:15:00"/>
    <d v="1899-12-30T07:15:00"/>
    <d v="1899-12-30T00:00:00"/>
    <d v="1899-12-30T00:00:00"/>
    <x v="7"/>
    <x v="1"/>
  </r>
  <r>
    <d v="2016-02-16T00:00:00"/>
    <x v="2"/>
    <s v="GG369"/>
    <d v="1899-12-30T12:10:00"/>
    <d v="1899-12-30T14:20:00"/>
    <d v="1899-12-30T02:10:00"/>
    <d v="1899-12-30T00:00:00"/>
    <d v="1899-12-30T00:00:00"/>
    <x v="8"/>
    <x v="1"/>
  </r>
  <r>
    <d v="2016-02-17T00:00:00"/>
    <x v="2"/>
    <s v="GG369"/>
    <d v="1899-12-30T09:10:00"/>
    <d v="1899-12-30T09:50:00"/>
    <d v="1899-12-30T00:40:00"/>
    <d v="1899-12-30T00:00:00"/>
    <d v="1899-12-30T00:00:00"/>
    <x v="9"/>
    <x v="2"/>
  </r>
  <r>
    <d v="2016-02-17T00:00:00"/>
    <x v="0"/>
    <s v="AZ369"/>
    <d v="1899-12-30T09:10:00"/>
    <d v="1899-12-30T10:40:00"/>
    <d v="1899-12-30T01:30:00"/>
    <d v="1899-12-30T00:00:00"/>
    <d v="1899-12-30T00:00:00"/>
    <x v="5"/>
    <x v="2"/>
  </r>
  <r>
    <d v="2016-02-17T00:00:00"/>
    <x v="2"/>
    <s v="GG369"/>
    <d v="1899-12-30T10:55:00"/>
    <d v="1899-12-30T13:10:00"/>
    <d v="1899-12-30T02:15:00"/>
    <d v="1899-12-30T09:50:00"/>
    <d v="1899-12-30T01:05:00"/>
    <x v="10"/>
    <x v="2"/>
  </r>
  <r>
    <d v="2016-02-17T00:00:00"/>
    <x v="0"/>
    <s v="AZ369"/>
    <d v="1899-12-30T11:20:00"/>
    <d v="1899-12-30T12:30:00"/>
    <d v="1899-12-30T01:10:00"/>
    <d v="1899-12-30T10:40:00"/>
    <d v="1899-12-30T00:40:00"/>
    <x v="11"/>
    <x v="2"/>
  </r>
  <r>
    <d v="2016-02-17T00:00:00"/>
    <x v="1"/>
    <s v="JJ1255"/>
    <d v="1899-12-30T09:00:00"/>
    <d v="1899-12-30T12:15:00"/>
    <d v="1899-12-30T03:15:00"/>
    <d v="1899-12-30T00:00:00"/>
    <d v="1899-12-30T00:00:00"/>
    <x v="12"/>
    <x v="2"/>
  </r>
  <r>
    <d v="2016-02-17T00:00:00"/>
    <x v="0"/>
    <s v="AZ369"/>
    <d v="1899-12-30T13:30:00"/>
    <d v="1899-12-30T14:45:00"/>
    <d v="1899-12-30T01:15:00"/>
    <d v="1899-12-30T10:40:00"/>
    <d v="1899-12-30T02:50:00"/>
    <x v="13"/>
    <x v="2"/>
  </r>
  <r>
    <d v="2016-02-17T00:00:00"/>
    <x v="1"/>
    <s v="JJ1255"/>
    <d v="1899-12-30T13:40:00"/>
    <d v="1899-12-30T15:30:00"/>
    <d v="1899-12-30T01:50:00"/>
    <d v="1899-12-30T12:15:00"/>
    <d v="1899-12-30T01:25:00"/>
    <x v="12"/>
    <x v="2"/>
  </r>
  <r>
    <d v="2016-02-17T00:00:00"/>
    <x v="2"/>
    <s v="GG369"/>
    <d v="1899-12-30T16:50:00"/>
    <d v="1899-12-30T17:30:00"/>
    <d v="1899-12-30T00:40:00"/>
    <d v="1899-12-30T13:10:00"/>
    <d v="1899-12-30T03:40:00"/>
    <x v="14"/>
    <x v="2"/>
  </r>
  <r>
    <d v="2016-02-17T00:00:00"/>
    <x v="0"/>
    <s v="AZ369"/>
    <d v="1899-12-30T15:10:00"/>
    <d v="1899-12-30T16:10:00"/>
    <d v="1899-12-30T01:00:00"/>
    <d v="1899-12-30T12:30:00"/>
    <d v="1899-12-30T02:40:00"/>
    <x v="15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6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N3:R8" firstHeaderRow="1" firstDataRow="2" firstDataCol="1"/>
  <pivotFields count="10">
    <pivotField numFmtId="14" showAll="0"/>
    <pivotField axis="axisRow" showAll="0">
      <items count="4">
        <item x="0"/>
        <item x="1"/>
        <item x="2"/>
        <item t="default"/>
      </items>
    </pivotField>
    <pivotField showAll="0"/>
    <pivotField numFmtId="20" showAll="0"/>
    <pivotField numFmtId="20" showAll="0"/>
    <pivotField numFmtId="20" showAll="0"/>
    <pivotField numFmtId="20" showAll="0"/>
    <pivotField numFmtId="20" showAll="0"/>
    <pivotField dataField="1" numFmtId="20" showAll="0">
      <items count="17">
        <item x="9"/>
        <item x="6"/>
        <item x="0"/>
        <item x="5"/>
        <item x="11"/>
        <item x="3"/>
        <item x="8"/>
        <item x="12"/>
        <item x="10"/>
        <item x="15"/>
        <item x="13"/>
        <item x="14"/>
        <item x="1"/>
        <item x="4"/>
        <item x="2"/>
        <item x="7"/>
        <item t="default"/>
      </items>
    </pivotField>
    <pivotField axis="axisCol" showAll="0">
      <items count="4">
        <item x="0"/>
        <item x="1"/>
        <item x="2"/>
        <item t="default"/>
      </items>
    </pivotField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9"/>
  </colFields>
  <colItems count="4">
    <i>
      <x/>
    </i>
    <i>
      <x v="1"/>
    </i>
    <i>
      <x v="2"/>
    </i>
    <i t="grand">
      <x/>
    </i>
  </colItems>
  <dataFields count="1">
    <dataField name="Сумма по полю Отработаное время " fld="8" baseField="0" baseItem="0" numFmtId="16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tabSelected="1" workbookViewId="0">
      <selection activeCell="G8" sqref="G8"/>
    </sheetView>
  </sheetViews>
  <sheetFormatPr defaultRowHeight="15"/>
  <cols>
    <col min="1" max="1" width="13" customWidth="1"/>
    <col min="2" max="2" width="11" customWidth="1"/>
    <col min="4" max="4" width="11.5703125" customWidth="1"/>
    <col min="6" max="6" width="12.42578125" customWidth="1"/>
    <col min="7" max="7" width="12.85546875" customWidth="1"/>
    <col min="8" max="9" width="9.7109375" customWidth="1"/>
    <col min="14" max="14" width="35.42578125" customWidth="1"/>
    <col min="15" max="18" width="6.85546875" customWidth="1"/>
    <col min="19" max="20" width="12" customWidth="1"/>
    <col min="21" max="22" width="7" customWidth="1"/>
    <col min="23" max="23" width="9.140625" customWidth="1"/>
    <col min="24" max="30" width="12" customWidth="1"/>
    <col min="31" max="48" width="12" bestFit="1" customWidth="1"/>
  </cols>
  <sheetData>
    <row r="1" spans="1:18">
      <c r="B1" t="s">
        <v>0</v>
      </c>
    </row>
    <row r="2" spans="1:18">
      <c r="N2" t="s">
        <v>21</v>
      </c>
    </row>
    <row r="3" spans="1:18" ht="51" customHeight="1">
      <c r="A3" s="7" t="s">
        <v>18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19</v>
      </c>
      <c r="I3" s="6" t="s">
        <v>17</v>
      </c>
      <c r="J3" s="6" t="s">
        <v>16</v>
      </c>
      <c r="N3" s="5" t="s">
        <v>20</v>
      </c>
      <c r="O3" s="5" t="s">
        <v>7</v>
      </c>
    </row>
    <row r="4" spans="1:18">
      <c r="A4" s="1">
        <v>42415</v>
      </c>
      <c r="B4" t="s">
        <v>8</v>
      </c>
      <c r="C4" t="s">
        <v>9</v>
      </c>
      <c r="D4" s="2">
        <v>0.3888888888888889</v>
      </c>
      <c r="E4" s="2">
        <v>0.4236111111111111</v>
      </c>
      <c r="F4" s="2">
        <f>E4-D4</f>
        <v>3.472222222222221E-2</v>
      </c>
      <c r="G4" s="2">
        <f t="array" ref="G4">IFERROR(MAX(INDEX(E2:E3,MATCH(A4&amp;B4,A2:A3&amp;B2:B3,0))),0)</f>
        <v>0</v>
      </c>
      <c r="H4" s="2">
        <f t="shared" ref="H4:H6" si="0">IF(G4&gt;0,D4-G4,0)</f>
        <v>0</v>
      </c>
      <c r="I4" s="2">
        <f>H4+F4</f>
        <v>3.472222222222221E-2</v>
      </c>
      <c r="J4">
        <f>DAY(A4)</f>
        <v>15</v>
      </c>
      <c r="N4" s="5" t="s">
        <v>10</v>
      </c>
      <c r="O4">
        <v>15</v>
      </c>
      <c r="P4">
        <v>16</v>
      </c>
      <c r="Q4">
        <v>17</v>
      </c>
      <c r="R4" t="s">
        <v>11</v>
      </c>
    </row>
    <row r="5" spans="1:18">
      <c r="A5" s="1">
        <v>42415</v>
      </c>
      <c r="B5" t="s">
        <v>12</v>
      </c>
      <c r="C5" t="s">
        <v>13</v>
      </c>
      <c r="D5" s="2">
        <v>0.4375</v>
      </c>
      <c r="E5" s="2">
        <v>0.63541666666666663</v>
      </c>
      <c r="F5" s="2">
        <f t="shared" ref="F5:F21" si="1">E5-D5</f>
        <v>0.19791666666666663</v>
      </c>
      <c r="G5" s="2">
        <f t="array" ref="G5">IFERROR(MAX(INDEX(E3:E4,MATCH(A5&amp;B5,A3:A4&amp;B3:B4,0))),0)</f>
        <v>0</v>
      </c>
      <c r="H5" s="2">
        <f t="shared" si="0"/>
        <v>0</v>
      </c>
      <c r="I5" s="2">
        <f t="shared" ref="I5:I21" si="2">H5+F5</f>
        <v>0.19791666666666663</v>
      </c>
      <c r="J5">
        <f t="shared" ref="J5:J21" si="3">DAY(A5)</f>
        <v>15</v>
      </c>
      <c r="N5" s="3" t="s">
        <v>8</v>
      </c>
      <c r="O5" s="4">
        <v>0.31944444444444442</v>
      </c>
      <c r="P5" s="4">
        <v>3.125E-2</v>
      </c>
      <c r="Q5" s="4">
        <v>0.46180555555555558</v>
      </c>
      <c r="R5" s="4">
        <v>0.8125</v>
      </c>
    </row>
    <row r="6" spans="1:18">
      <c r="A6" s="1">
        <v>42415</v>
      </c>
      <c r="B6" t="s">
        <v>14</v>
      </c>
      <c r="C6" t="s">
        <v>15</v>
      </c>
      <c r="D6" s="2">
        <v>0.38541666666666669</v>
      </c>
      <c r="E6" s="2">
        <v>0.65277777777777779</v>
      </c>
      <c r="F6" s="2">
        <f t="shared" si="1"/>
        <v>0.2673611111111111</v>
      </c>
      <c r="G6" s="2">
        <f t="array" ref="G6">IFERROR(MAX(INDEX(E3:E5,MATCH(A6&amp;B6,A3:A5&amp;B3:B5,0))),0)</f>
        <v>0</v>
      </c>
      <c r="H6" s="2">
        <f t="shared" si="0"/>
        <v>0</v>
      </c>
      <c r="I6" s="2">
        <f t="shared" si="2"/>
        <v>0.2673611111111111</v>
      </c>
      <c r="J6">
        <f t="shared" si="3"/>
        <v>15</v>
      </c>
      <c r="N6" s="3" t="s">
        <v>12</v>
      </c>
      <c r="O6" s="4">
        <v>0.19791666666666666</v>
      </c>
      <c r="P6" s="4">
        <v>0.30208333333333331</v>
      </c>
      <c r="Q6" s="4">
        <v>0.27083333333333331</v>
      </c>
      <c r="R6" s="4">
        <v>0.77083333333333326</v>
      </c>
    </row>
    <row r="7" spans="1:18">
      <c r="A7" s="1">
        <v>42415</v>
      </c>
      <c r="B7" t="s">
        <v>8</v>
      </c>
      <c r="C7" t="s">
        <v>9</v>
      </c>
      <c r="D7" s="2">
        <v>0.43055555555555558</v>
      </c>
      <c r="E7" s="2">
        <v>0.50694444444444442</v>
      </c>
      <c r="F7" s="2">
        <f t="shared" si="1"/>
        <v>7.638888888888884E-2</v>
      </c>
      <c r="G7" s="2">
        <f t="array" ref="G7">IFERROR(MAX(INDEX(E3:E6,MATCH(A7&amp;B7,A3:A6&amp;B3:B6,0))),0)</f>
        <v>0.4236111111111111</v>
      </c>
      <c r="H7" s="2">
        <f>IF(G7&gt;0,D7-G7,0)</f>
        <v>6.9444444444444753E-3</v>
      </c>
      <c r="I7" s="2">
        <f t="shared" si="2"/>
        <v>8.3333333333333315E-2</v>
      </c>
      <c r="J7">
        <f t="shared" si="3"/>
        <v>15</v>
      </c>
      <c r="N7" s="3" t="s">
        <v>14</v>
      </c>
      <c r="O7" s="4">
        <v>0.3298611111111111</v>
      </c>
      <c r="P7" s="4">
        <v>9.0277777777777776E-2</v>
      </c>
      <c r="Q7" s="4">
        <v>0.34722222222222221</v>
      </c>
      <c r="R7" s="4">
        <v>0.76736111111111116</v>
      </c>
    </row>
    <row r="8" spans="1:18">
      <c r="A8" s="1">
        <v>42415</v>
      </c>
      <c r="B8" t="s">
        <v>8</v>
      </c>
      <c r="C8" t="s">
        <v>9</v>
      </c>
      <c r="D8" s="2">
        <v>0.54166666666666663</v>
      </c>
      <c r="E8" s="2">
        <v>0.625</v>
      </c>
      <c r="F8" s="2">
        <f t="shared" si="1"/>
        <v>8.333333333333337E-2</v>
      </c>
      <c r="G8" s="8">
        <f t="array" ref="G8">IFERROR(MAX(INDEX(E3:E7,MATCH(A8&amp;B8,A3:A7&amp;B3:B7,0))),0)</f>
        <v>0.4236111111111111</v>
      </c>
      <c r="H8" s="2">
        <f>IF(G8&gt;0,D8-G8,0)</f>
        <v>0.11805555555555552</v>
      </c>
      <c r="I8" s="2">
        <f t="shared" si="2"/>
        <v>0.2013888888888889</v>
      </c>
      <c r="J8">
        <f t="shared" si="3"/>
        <v>15</v>
      </c>
      <c r="N8" s="3" t="s">
        <v>11</v>
      </c>
      <c r="O8" s="4">
        <v>0.8472222222222221</v>
      </c>
      <c r="P8" s="4">
        <v>0.4236111111111111</v>
      </c>
      <c r="Q8" s="4">
        <v>1.0798611111111112</v>
      </c>
      <c r="R8" s="4">
        <v>2.3506944444444446</v>
      </c>
    </row>
    <row r="9" spans="1:18">
      <c r="A9" s="1">
        <v>42415</v>
      </c>
      <c r="B9" t="s">
        <v>14</v>
      </c>
      <c r="C9" t="s">
        <v>15</v>
      </c>
      <c r="D9" s="2">
        <v>0.69444444444444453</v>
      </c>
      <c r="E9" s="2">
        <v>0.71527777777777779</v>
      </c>
      <c r="F9" s="2">
        <f t="shared" si="1"/>
        <v>2.0833333333333259E-2</v>
      </c>
      <c r="G9" s="2">
        <f t="array" ref="G9">IFERROR(MAX(INDEX(E3:E8,MATCH(A9&amp;B9,A3:A8&amp;B3:B8,0))),0)</f>
        <v>0.65277777777777779</v>
      </c>
      <c r="H9" s="2">
        <f t="shared" ref="H8:H21" si="4">IF(G9&gt;0,D9-G9,0)</f>
        <v>4.1666666666666741E-2</v>
      </c>
      <c r="I9" s="2">
        <f t="shared" si="2"/>
        <v>6.25E-2</v>
      </c>
      <c r="J9">
        <f t="shared" si="3"/>
        <v>15</v>
      </c>
    </row>
    <row r="10" spans="1:18">
      <c r="A10" s="1">
        <v>42416</v>
      </c>
      <c r="B10" t="s">
        <v>8</v>
      </c>
      <c r="C10" t="s">
        <v>9</v>
      </c>
      <c r="D10" s="2">
        <v>0.38194444444444442</v>
      </c>
      <c r="E10" s="2">
        <v>0.41319444444444442</v>
      </c>
      <c r="F10" s="2">
        <f t="shared" si="1"/>
        <v>3.125E-2</v>
      </c>
      <c r="G10" s="2">
        <f t="array" ref="G10">IFERROR(MAX(INDEX(E4:E9,MATCH(A10&amp;B10&amp;9E+302,A4:A9&amp;B4:B9,0))),0)</f>
        <v>0</v>
      </c>
      <c r="H10" s="2">
        <f t="shared" si="4"/>
        <v>0</v>
      </c>
      <c r="I10" s="2">
        <f t="shared" si="2"/>
        <v>3.125E-2</v>
      </c>
      <c r="J10">
        <f t="shared" si="3"/>
        <v>16</v>
      </c>
    </row>
    <row r="11" spans="1:18">
      <c r="A11" s="1">
        <v>42416</v>
      </c>
      <c r="B11" t="s">
        <v>12</v>
      </c>
      <c r="C11" t="s">
        <v>13</v>
      </c>
      <c r="D11" s="2">
        <v>0.33333333333333331</v>
      </c>
      <c r="E11" s="2">
        <v>0.63541666666666663</v>
      </c>
      <c r="F11" s="2">
        <f t="shared" si="1"/>
        <v>0.30208333333333331</v>
      </c>
      <c r="G11" s="2">
        <f t="array" ref="G11">IFERROR(MAX(INDEX(E5:E10,MATCH(A11&amp;B11,A5:A10&amp;B5:B10,0))),0)</f>
        <v>0</v>
      </c>
      <c r="H11" s="2">
        <f t="shared" si="4"/>
        <v>0</v>
      </c>
      <c r="I11" s="2">
        <f t="shared" si="2"/>
        <v>0.30208333333333331</v>
      </c>
      <c r="J11">
        <f t="shared" si="3"/>
        <v>16</v>
      </c>
    </row>
    <row r="12" spans="1:18">
      <c r="A12" s="1">
        <v>42416</v>
      </c>
      <c r="B12" t="s">
        <v>14</v>
      </c>
      <c r="C12" t="s">
        <v>15</v>
      </c>
      <c r="D12" s="2">
        <v>0.50694444444444442</v>
      </c>
      <c r="E12" s="2">
        <v>0.59722222222222221</v>
      </c>
      <c r="F12" s="2">
        <f t="shared" si="1"/>
        <v>9.027777777777779E-2</v>
      </c>
      <c r="G12" s="2">
        <f t="array" ref="G12">IFERROR(MAX(INDEX(E6:E11,MATCH(A12&amp;B12,A6:A11&amp;B6:B11,0))),0)</f>
        <v>0</v>
      </c>
      <c r="H12" s="2">
        <f t="shared" si="4"/>
        <v>0</v>
      </c>
      <c r="I12" s="2">
        <f t="shared" si="2"/>
        <v>9.027777777777779E-2</v>
      </c>
      <c r="J12">
        <f t="shared" si="3"/>
        <v>16</v>
      </c>
    </row>
    <row r="13" spans="1:18">
      <c r="A13" s="1">
        <v>42417</v>
      </c>
      <c r="B13" t="s">
        <v>14</v>
      </c>
      <c r="C13" t="s">
        <v>15</v>
      </c>
      <c r="D13" s="2">
        <v>0.38194444444444442</v>
      </c>
      <c r="E13" s="2">
        <v>0.40972222222222227</v>
      </c>
      <c r="F13" s="2">
        <f t="shared" si="1"/>
        <v>2.7777777777777846E-2</v>
      </c>
      <c r="G13" s="2">
        <f t="array" ref="G13">IFERROR(MAX(INDEX(E7:E12,MATCH(A13&amp;B13,A7:A12&amp;B7:B12,0))),0)</f>
        <v>0</v>
      </c>
      <c r="H13" s="2">
        <f t="shared" si="4"/>
        <v>0</v>
      </c>
      <c r="I13" s="2">
        <f t="shared" si="2"/>
        <v>2.7777777777777846E-2</v>
      </c>
      <c r="J13">
        <f t="shared" si="3"/>
        <v>17</v>
      </c>
    </row>
    <row r="14" spans="1:18">
      <c r="A14" s="1">
        <v>42417</v>
      </c>
      <c r="B14" t="s">
        <v>8</v>
      </c>
      <c r="C14" t="s">
        <v>9</v>
      </c>
      <c r="D14" s="2">
        <v>0.38194444444444442</v>
      </c>
      <c r="E14" s="2">
        <v>0.44444444444444442</v>
      </c>
      <c r="F14" s="2">
        <f t="shared" si="1"/>
        <v>6.25E-2</v>
      </c>
      <c r="G14" s="2">
        <f t="array" ref="G14">IFERROR(MAX(INDEX(E8:E13,MATCH(A14&amp;B14,A8:A13&amp;B8:B13,0))),0)</f>
        <v>0</v>
      </c>
      <c r="H14" s="2">
        <f t="shared" si="4"/>
        <v>0</v>
      </c>
      <c r="I14" s="2">
        <f t="shared" si="2"/>
        <v>6.25E-2</v>
      </c>
      <c r="J14">
        <f t="shared" si="3"/>
        <v>17</v>
      </c>
    </row>
    <row r="15" spans="1:18">
      <c r="A15" s="1">
        <v>42417</v>
      </c>
      <c r="B15" t="s">
        <v>14</v>
      </c>
      <c r="C15" t="s">
        <v>15</v>
      </c>
      <c r="D15" s="2">
        <v>0.4548611111111111</v>
      </c>
      <c r="E15" s="2">
        <v>0.54861111111111105</v>
      </c>
      <c r="F15" s="2">
        <f t="shared" si="1"/>
        <v>9.3749999999999944E-2</v>
      </c>
      <c r="G15" s="2">
        <f t="array" ref="G15">IFERROR(MAX(INDEX(E9:E14,MATCH(A15&amp;B15,A9:A14&amp;B9:B14,0))),0)</f>
        <v>0.40972222222222227</v>
      </c>
      <c r="H15" s="2">
        <f t="shared" si="4"/>
        <v>4.513888888888884E-2</v>
      </c>
      <c r="I15" s="2">
        <f t="shared" si="2"/>
        <v>0.13888888888888878</v>
      </c>
      <c r="J15">
        <f t="shared" si="3"/>
        <v>17</v>
      </c>
    </row>
    <row r="16" spans="1:18">
      <c r="A16" s="1">
        <v>42417</v>
      </c>
      <c r="B16" t="s">
        <v>8</v>
      </c>
      <c r="C16" t="s">
        <v>9</v>
      </c>
      <c r="D16" s="2">
        <v>0.47222222222222227</v>
      </c>
      <c r="E16" s="2">
        <v>0.52083333333333337</v>
      </c>
      <c r="F16" s="2">
        <f t="shared" si="1"/>
        <v>4.8611111111111105E-2</v>
      </c>
      <c r="G16" s="2">
        <f t="array" ref="G16">IFERROR(MAX(INDEX(E10:E15,MATCH(A16&amp;B16,A10:A15&amp;B10:B15,0))),0)</f>
        <v>0.44444444444444442</v>
      </c>
      <c r="H16" s="2">
        <f t="shared" si="4"/>
        <v>2.7777777777777846E-2</v>
      </c>
      <c r="I16" s="2">
        <f t="shared" si="2"/>
        <v>7.6388888888888951E-2</v>
      </c>
      <c r="J16">
        <f t="shared" si="3"/>
        <v>17</v>
      </c>
    </row>
    <row r="17" spans="1:10">
      <c r="A17" s="1">
        <v>42417</v>
      </c>
      <c r="B17" t="s">
        <v>12</v>
      </c>
      <c r="C17" t="s">
        <v>13</v>
      </c>
      <c r="D17" s="2">
        <v>0.375</v>
      </c>
      <c r="E17" s="2">
        <v>0.51041666666666663</v>
      </c>
      <c r="F17" s="2">
        <f t="shared" si="1"/>
        <v>0.13541666666666663</v>
      </c>
      <c r="G17" s="2">
        <f t="array" ref="G17">IFERROR(MAX(INDEX(E11:E16,MATCH(A17&amp;B17,A11:A16&amp;B11:B16,0))),0)</f>
        <v>0</v>
      </c>
      <c r="H17" s="2">
        <f t="shared" si="4"/>
        <v>0</v>
      </c>
      <c r="I17" s="2">
        <f t="shared" si="2"/>
        <v>0.13541666666666663</v>
      </c>
      <c r="J17">
        <f t="shared" si="3"/>
        <v>17</v>
      </c>
    </row>
    <row r="18" spans="1:10">
      <c r="A18" s="1">
        <v>42417</v>
      </c>
      <c r="B18" t="s">
        <v>8</v>
      </c>
      <c r="C18" t="s">
        <v>9</v>
      </c>
      <c r="D18" s="2">
        <v>0.5625</v>
      </c>
      <c r="E18" s="2">
        <v>0.61458333333333337</v>
      </c>
      <c r="F18" s="2">
        <f t="shared" si="1"/>
        <v>5.208333333333337E-2</v>
      </c>
      <c r="G18" s="2">
        <f t="array" ref="G18">IFERROR(MAX(INDEX(E12:E17,MATCH(A18&amp;B18,A12:A17&amp;B12:B17,0))),0)</f>
        <v>0.44444444444444442</v>
      </c>
      <c r="H18" s="2">
        <f t="shared" si="4"/>
        <v>0.11805555555555558</v>
      </c>
      <c r="I18" s="2">
        <f t="shared" si="2"/>
        <v>0.17013888888888895</v>
      </c>
      <c r="J18">
        <f t="shared" si="3"/>
        <v>17</v>
      </c>
    </row>
    <row r="19" spans="1:10">
      <c r="A19" s="1">
        <v>42417</v>
      </c>
      <c r="B19" t="s">
        <v>12</v>
      </c>
      <c r="C19" t="s">
        <v>13</v>
      </c>
      <c r="D19" s="2">
        <v>0.56944444444444442</v>
      </c>
      <c r="E19" s="2">
        <v>0.64583333333333337</v>
      </c>
      <c r="F19" s="2">
        <f t="shared" si="1"/>
        <v>7.6388888888888951E-2</v>
      </c>
      <c r="G19" s="2">
        <f t="array" ref="G19">IFERROR(MAX(INDEX(E13:E18,MATCH(A19&amp;B19,A13:A18&amp;B13:B18,0))),0)</f>
        <v>0.51041666666666663</v>
      </c>
      <c r="H19" s="2">
        <f t="shared" si="4"/>
        <v>5.902777777777779E-2</v>
      </c>
      <c r="I19" s="2">
        <f t="shared" si="2"/>
        <v>0.13541666666666674</v>
      </c>
      <c r="J19">
        <f t="shared" si="3"/>
        <v>17</v>
      </c>
    </row>
    <row r="20" spans="1:10">
      <c r="A20" s="1">
        <v>42417</v>
      </c>
      <c r="B20" t="s">
        <v>14</v>
      </c>
      <c r="C20" t="s">
        <v>15</v>
      </c>
      <c r="D20" s="2">
        <v>0.70138888888888884</v>
      </c>
      <c r="E20" s="2">
        <v>0.72916666666666663</v>
      </c>
      <c r="F20" s="2">
        <f t="shared" si="1"/>
        <v>2.777777777777779E-2</v>
      </c>
      <c r="G20" s="2">
        <f t="array" ref="G20">IFERROR(MAX(INDEX(E14:E19,MATCH(A20&amp;B20,A14:A19&amp;B14:B19,0))),0)</f>
        <v>0.54861111111111105</v>
      </c>
      <c r="H20" s="2">
        <f t="shared" si="4"/>
        <v>0.15277777777777779</v>
      </c>
      <c r="I20" s="2">
        <f t="shared" si="2"/>
        <v>0.18055555555555558</v>
      </c>
      <c r="J20">
        <f t="shared" si="3"/>
        <v>17</v>
      </c>
    </row>
    <row r="21" spans="1:10">
      <c r="A21" s="1">
        <v>42417</v>
      </c>
      <c r="B21" t="s">
        <v>8</v>
      </c>
      <c r="C21" t="s">
        <v>9</v>
      </c>
      <c r="D21" s="2">
        <v>0.63194444444444442</v>
      </c>
      <c r="E21" s="2">
        <v>0.67361111111111116</v>
      </c>
      <c r="F21" s="2">
        <f t="shared" si="1"/>
        <v>4.1666666666666741E-2</v>
      </c>
      <c r="G21" s="2">
        <f t="array" ref="G21">IFERROR(MAX(INDEX(E15:E20,MATCH(A21&amp;B21,A15:A20&amp;B15:B20,0))),0)</f>
        <v>0.52083333333333337</v>
      </c>
      <c r="H21" s="2">
        <f t="shared" si="4"/>
        <v>0.11111111111111105</v>
      </c>
      <c r="I21" s="2">
        <f t="shared" si="2"/>
        <v>0.15277777777777779</v>
      </c>
      <c r="J21">
        <f t="shared" si="3"/>
        <v>17</v>
      </c>
    </row>
  </sheetData>
  <pageMargins left="0.7" right="0.7" top="0.75" bottom="0.75" header="0.3" footer="0.3"/>
  <pageSetup paperSize="9" orientation="portrait" horizontalDpi="4294967293" verticalDpi="0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dcterms:created xsi:type="dcterms:W3CDTF">2016-02-21T10:21:09Z</dcterms:created>
  <dcterms:modified xsi:type="dcterms:W3CDTF">2016-02-21T10:30:09Z</dcterms:modified>
</cp:coreProperties>
</file>