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390" windowWidth="20730" windowHeight="11760"/>
  </bookViews>
  <sheets>
    <sheet name="Лист2" sheetId="1" r:id="rId1"/>
  </sheets>
  <calcPr calcId="145621"/>
  <pivotCaches>
    <pivotCache cacheId="3" r:id="rId2"/>
  </pivotCaches>
</workbook>
</file>

<file path=xl/calcChain.xml><?xml version="1.0" encoding="utf-8"?>
<calcChain xmlns="http://schemas.openxmlformats.org/spreadsheetml/2006/main">
  <c r="J21" i="1" l="1"/>
  <c r="G21" i="1" a="1"/>
  <c r="G21" i="1" s="1"/>
  <c r="H21" i="1" s="1"/>
  <c r="I21" i="1" s="1"/>
  <c r="F21" i="1"/>
  <c r="J20" i="1"/>
  <c r="G20" i="1" a="1"/>
  <c r="G20" i="1" s="1"/>
  <c r="H20" i="1" s="1"/>
  <c r="I20" i="1" s="1"/>
  <c r="F20" i="1"/>
  <c r="J19" i="1"/>
  <c r="G19" i="1" a="1"/>
  <c r="G19" i="1" s="1"/>
  <c r="H19" i="1" s="1"/>
  <c r="F19" i="1"/>
  <c r="J18" i="1"/>
  <c r="G18" i="1" a="1"/>
  <c r="G18" i="1" s="1"/>
  <c r="H18" i="1" s="1"/>
  <c r="F18" i="1"/>
  <c r="J17" i="1"/>
  <c r="G17" i="1" a="1"/>
  <c r="G17" i="1" s="1"/>
  <c r="H17" i="1" s="1"/>
  <c r="F17" i="1"/>
  <c r="J16" i="1"/>
  <c r="G16" i="1" a="1"/>
  <c r="G16" i="1" s="1"/>
  <c r="H16" i="1" s="1"/>
  <c r="I16" i="1" s="1"/>
  <c r="F16" i="1"/>
  <c r="J15" i="1"/>
  <c r="G15" i="1" a="1"/>
  <c r="G15" i="1" s="1"/>
  <c r="H15" i="1" s="1"/>
  <c r="F15" i="1"/>
  <c r="J14" i="1"/>
  <c r="G14" i="1" a="1"/>
  <c r="G14" i="1" s="1"/>
  <c r="H14" i="1" s="1"/>
  <c r="I14" i="1" s="1"/>
  <c r="F14" i="1"/>
  <c r="J13" i="1"/>
  <c r="G13" i="1" a="1"/>
  <c r="G13" i="1" s="1"/>
  <c r="H13" i="1" s="1"/>
  <c r="F13" i="1"/>
  <c r="J12" i="1"/>
  <c r="G12" i="1" a="1"/>
  <c r="G12" i="1" s="1"/>
  <c r="H12" i="1" s="1"/>
  <c r="I12" i="1" s="1"/>
  <c r="F12" i="1"/>
  <c r="J11" i="1"/>
  <c r="G11" i="1" a="1"/>
  <c r="G11" i="1" s="1"/>
  <c r="H11" i="1" s="1"/>
  <c r="F11" i="1"/>
  <c r="J10" i="1"/>
  <c r="G10" i="1" a="1"/>
  <c r="G10" i="1" s="1"/>
  <c r="H10" i="1" s="1"/>
  <c r="I10" i="1" s="1"/>
  <c r="F10" i="1"/>
  <c r="J9" i="1"/>
  <c r="G9" i="1" a="1"/>
  <c r="G9" i="1" s="1"/>
  <c r="H9" i="1" s="1"/>
  <c r="F9" i="1"/>
  <c r="J8" i="1"/>
  <c r="G8" i="1" a="1"/>
  <c r="G8" i="1" s="1"/>
  <c r="H8" i="1" s="1"/>
  <c r="F8" i="1"/>
  <c r="J7" i="1"/>
  <c r="G7" i="1" a="1"/>
  <c r="G7" i="1" s="1"/>
  <c r="H7" i="1" s="1"/>
  <c r="F7" i="1"/>
  <c r="J6" i="1"/>
  <c r="G6" i="1" a="1"/>
  <c r="G6" i="1" s="1"/>
  <c r="H6" i="1" s="1"/>
  <c r="I6" i="1" s="1"/>
  <c r="F6" i="1"/>
  <c r="J5" i="1"/>
  <c r="G5" i="1" a="1"/>
  <c r="G5" i="1" s="1"/>
  <c r="H5" i="1" s="1"/>
  <c r="F5" i="1"/>
  <c r="J4" i="1"/>
  <c r="G4" i="1" a="1"/>
  <c r="G4" i="1" s="1"/>
  <c r="H4" i="1" s="1"/>
  <c r="F4" i="1"/>
  <c r="I19" i="1" l="1"/>
  <c r="I11" i="1"/>
  <c r="I4" i="1"/>
  <c r="I8" i="1"/>
  <c r="I13" i="1"/>
  <c r="I18" i="1"/>
  <c r="I15" i="1"/>
  <c r="I9" i="1"/>
  <c r="I17" i="1"/>
  <c r="I5" i="1"/>
  <c r="I7" i="1"/>
</calcChain>
</file>

<file path=xl/comments1.xml><?xml version="1.0" encoding="utf-8"?>
<comments xmlns="http://schemas.openxmlformats.org/spreadsheetml/2006/main">
  <authors>
    <author>Master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с учетом перерывов между поездками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не нашел максимальное число</t>
        </r>
      </text>
    </comment>
  </commentList>
</comments>
</file>

<file path=xl/sharedStrings.xml><?xml version="1.0" encoding="utf-8"?>
<sst xmlns="http://schemas.openxmlformats.org/spreadsheetml/2006/main" count="63" uniqueCount="22">
  <si>
    <t>поиск по двум условиям снизу вверх</t>
  </si>
  <si>
    <t>Водитель</t>
  </si>
  <si>
    <t>Номер машины</t>
  </si>
  <si>
    <t>Время отправления</t>
  </si>
  <si>
    <t>Время прибытия</t>
  </si>
  <si>
    <t>Время в пути</t>
  </si>
  <si>
    <t>Х</t>
  </si>
  <si>
    <t>Berzins</t>
  </si>
  <si>
    <t>AZ369</t>
  </si>
  <si>
    <t>Gailis</t>
  </si>
  <si>
    <t>JJ1255</t>
  </si>
  <si>
    <t>Kuznecovs</t>
  </si>
  <si>
    <t>GG369</t>
  </si>
  <si>
    <t>день месяца</t>
  </si>
  <si>
    <t xml:space="preserve">Отработаное время </t>
  </si>
  <si>
    <t>Дата</t>
  </si>
  <si>
    <t>Время ожидпния заказа</t>
  </si>
  <si>
    <t xml:space="preserve">Сумма по полю Отработаное время </t>
  </si>
  <si>
    <t xml:space="preserve">Рабочий График </t>
  </si>
  <si>
    <t>Значения</t>
  </si>
  <si>
    <t>Сумма по полю Время ожидпния заказа</t>
  </si>
  <si>
    <t>Сумма по полю Время в пути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</si>
</sst>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0" fontId="0" fillId="2" borderId="0" xfId="0" applyNumberFormat="1" applyFill="1"/>
    <xf numFmtId="0" fontId="3" fillId="0" borderId="0" xfId="0" applyFont="1"/>
    <xf numFmtId="14" fontId="0" fillId="2" borderId="0" xfId="0" applyNumberFormat="1" applyFill="1"/>
    <xf numFmtId="0" fontId="0" fillId="2" borderId="0" xfId="0" applyFill="1"/>
    <xf numFmtId="0" fontId="4" fillId="0" borderId="0" xfId="0" pivotButton="1" applyFont="1"/>
    <xf numFmtId="0" fontId="4" fillId="0" borderId="1" xfId="0" applyFont="1" applyBorder="1"/>
    <xf numFmtId="164" fontId="4" fillId="0" borderId="1" xfId="0" applyNumberFormat="1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64" formatCode="h:mm;@"/>
    </dxf>
    <dxf>
      <alignment wrapText="1" readingOrder="0"/>
    </dxf>
    <dxf>
      <alignment wrapText="1" readingOrder="0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ter" refreshedDate="42421.519426157407" createdVersion="3" refreshedVersion="3" minRefreshableVersion="3" recordCount="18">
  <cacheSource type="worksheet">
    <worksheetSource ref="A3:J21" sheet="Лист2"/>
  </cacheSource>
  <cacheFields count="10">
    <cacheField name="Дата" numFmtId="14">
      <sharedItems containsSemiMixedTypes="0" containsNonDate="0" containsDate="1" containsString="0" minDate="2016-02-15T00:00:00" maxDate="2016-02-18T00:00:00" count="3">
        <d v="2016-02-15T00:00:00"/>
        <d v="2016-02-16T00:00:00"/>
        <d v="2016-02-17T00:00:00"/>
      </sharedItems>
    </cacheField>
    <cacheField name="Водитель" numFmtId="0">
      <sharedItems count="3">
        <s v="Berzins"/>
        <s v="Gailis"/>
        <s v="Kuznecovs"/>
      </sharedItems>
    </cacheField>
    <cacheField name="Номер машины" numFmtId="0">
      <sharedItems/>
    </cacheField>
    <cacheField name="Время отправления" numFmtId="20">
      <sharedItems containsSemiMixedTypes="0" containsNonDate="0" containsDate="1" containsString="0" minDate="1899-12-30T08:00:00" maxDate="1899-12-30T16:50:00"/>
    </cacheField>
    <cacheField name="Время прибытия" numFmtId="20">
      <sharedItems containsSemiMixedTypes="0" containsNonDate="0" containsDate="1" containsString="0" minDate="1899-12-30T09:50:00" maxDate="1899-12-30T17:30:00"/>
    </cacheField>
    <cacheField name="Время в пути" numFmtId="20">
      <sharedItems containsSemiMixedTypes="0" containsNonDate="0" containsDate="1" containsString="0" minDate="1899-12-30T00:30:00" maxDate="1899-12-30T07:15:00" count="16">
        <d v="1899-12-30T00:50:00"/>
        <d v="1899-12-30T04:45:00"/>
        <d v="1899-12-30T06:25:00"/>
        <d v="1899-12-30T01:50:00"/>
        <d v="1899-12-30T02:00:00"/>
        <d v="1899-12-30T00:30:00"/>
        <d v="1899-12-30T00:45:00"/>
        <d v="1899-12-30T07:15:00"/>
        <d v="1899-12-30T02:10:00"/>
        <d v="1899-12-30T00:40:00"/>
        <d v="1899-12-30T01:30:00"/>
        <d v="1899-12-30T02:15:00"/>
        <d v="1899-12-30T01:10:00"/>
        <d v="1899-12-30T03:15:00"/>
        <d v="1899-12-30T01:15:00"/>
        <d v="1899-12-30T01:00:00"/>
      </sharedItems>
    </cacheField>
    <cacheField name="Х" numFmtId="20">
      <sharedItems containsSemiMixedTypes="0" containsNonDate="0" containsDate="1" containsString="0" minDate="1899-12-30T00:00:00" maxDate="1899-12-31T00:00:00"/>
    </cacheField>
    <cacheField name="Время ожидпния заказа" numFmtId="20">
      <sharedItems containsSemiMixedTypes="0" containsNonDate="0" containsDate="1" containsString="0" minDate="1899-12-30T00:00:00" maxDate="1899-12-31T00:00:00" count="9">
        <d v="1899-12-30T00:00:00"/>
        <d v="1899-12-30T00:10:00"/>
        <d v="1899-12-30T02:50:00"/>
        <d v="1899-12-30T01:00:00"/>
        <d v="1899-12-30T01:05:00"/>
        <d v="1899-12-30T00:40:00"/>
        <d v="1899-12-30T01:25:00"/>
        <d v="1899-12-30T03:40:00"/>
        <d v="1899-12-30T02:40:00"/>
      </sharedItems>
    </cacheField>
    <cacheField name="Отработаное время " numFmtId="20">
      <sharedItems containsSemiMixedTypes="0" containsNonDate="0" containsDate="1" containsString="0" minDate="1899-12-30T00:40:00" maxDate="1899-12-30T07:15:00" count="16">
        <d v="1899-12-30T00:50:00"/>
        <d v="1899-12-30T04:45:00"/>
        <d v="1899-12-30T06:25:00"/>
        <d v="1899-12-30T02:00:00"/>
        <d v="1899-12-30T04:50:00"/>
        <d v="1899-12-30T01:30:00"/>
        <d v="1899-12-30T00:45:00"/>
        <d v="1899-12-30T07:15:00"/>
        <d v="1899-12-30T02:10:00"/>
        <d v="1899-12-30T00:40:00"/>
        <d v="1899-12-30T03:20:00"/>
        <d v="1899-12-30T01:50:00"/>
        <d v="1899-12-30T03:15:00"/>
        <d v="1899-12-30T04:05:00"/>
        <d v="1899-12-30T04:20:00"/>
        <d v="1899-12-30T03:40:00"/>
      </sharedItems>
    </cacheField>
    <cacheField name="день месяца" numFmtId="0">
      <sharedItems containsSemiMixedTypes="0" containsString="0" containsNumber="1" containsInteger="1" minValue="15" maxValue="17" count="3">
        <n v="15"/>
        <n v="16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s v="AZ369"/>
    <d v="1899-12-30T09:20:00"/>
    <d v="1899-12-30T10:10:00"/>
    <x v="0"/>
    <d v="1899-12-30T00:00:00"/>
    <x v="0"/>
    <x v="0"/>
    <x v="0"/>
  </r>
  <r>
    <x v="0"/>
    <x v="1"/>
    <s v="JJ1255"/>
    <d v="1899-12-30T10:30:00"/>
    <d v="1899-12-30T15:15:00"/>
    <x v="1"/>
    <d v="1899-12-30T00:00:00"/>
    <x v="0"/>
    <x v="1"/>
    <x v="0"/>
  </r>
  <r>
    <x v="0"/>
    <x v="2"/>
    <s v="GG369"/>
    <d v="1899-12-30T09:15:00"/>
    <d v="1899-12-30T15:40:00"/>
    <x v="2"/>
    <d v="1899-12-30T00:00:00"/>
    <x v="0"/>
    <x v="2"/>
    <x v="0"/>
  </r>
  <r>
    <x v="0"/>
    <x v="0"/>
    <s v="AZ369"/>
    <d v="1899-12-30T10:20:00"/>
    <d v="1899-12-30T12:10:00"/>
    <x v="3"/>
    <d v="1899-12-30T10:10:00"/>
    <x v="1"/>
    <x v="3"/>
    <x v="0"/>
  </r>
  <r>
    <x v="0"/>
    <x v="0"/>
    <s v="AZ369"/>
    <d v="1899-12-30T13:00:00"/>
    <d v="1899-12-30T15:00:00"/>
    <x v="4"/>
    <d v="1899-12-30T10:10:00"/>
    <x v="2"/>
    <x v="4"/>
    <x v="0"/>
  </r>
  <r>
    <x v="0"/>
    <x v="2"/>
    <s v="GG369"/>
    <d v="1899-12-30T16:40:00"/>
    <d v="1899-12-30T17:10:00"/>
    <x v="5"/>
    <d v="1899-12-30T15:40:00"/>
    <x v="3"/>
    <x v="5"/>
    <x v="0"/>
  </r>
  <r>
    <x v="1"/>
    <x v="0"/>
    <s v="AZ369"/>
    <d v="1899-12-30T09:10:00"/>
    <d v="1899-12-30T09:55:00"/>
    <x v="6"/>
    <d v="1899-12-30T00:00:00"/>
    <x v="0"/>
    <x v="6"/>
    <x v="1"/>
  </r>
  <r>
    <x v="1"/>
    <x v="1"/>
    <s v="JJ1255"/>
    <d v="1899-12-30T08:00:00"/>
    <d v="1899-12-30T15:15:00"/>
    <x v="7"/>
    <d v="1899-12-30T00:00:00"/>
    <x v="0"/>
    <x v="7"/>
    <x v="1"/>
  </r>
  <r>
    <x v="1"/>
    <x v="2"/>
    <s v="GG369"/>
    <d v="1899-12-30T12:10:00"/>
    <d v="1899-12-30T14:20:00"/>
    <x v="8"/>
    <d v="1899-12-30T00:00:00"/>
    <x v="0"/>
    <x v="8"/>
    <x v="1"/>
  </r>
  <r>
    <x v="2"/>
    <x v="2"/>
    <s v="GG369"/>
    <d v="1899-12-30T09:10:00"/>
    <d v="1899-12-30T09:50:00"/>
    <x v="9"/>
    <d v="1899-12-30T00:00:00"/>
    <x v="0"/>
    <x v="9"/>
    <x v="2"/>
  </r>
  <r>
    <x v="2"/>
    <x v="0"/>
    <s v="AZ369"/>
    <d v="1899-12-30T09:10:00"/>
    <d v="1899-12-30T10:40:00"/>
    <x v="10"/>
    <d v="1899-12-30T00:00:00"/>
    <x v="0"/>
    <x v="5"/>
    <x v="2"/>
  </r>
  <r>
    <x v="2"/>
    <x v="2"/>
    <s v="GG369"/>
    <d v="1899-12-30T10:55:00"/>
    <d v="1899-12-30T13:10:00"/>
    <x v="11"/>
    <d v="1899-12-30T09:50:00"/>
    <x v="4"/>
    <x v="10"/>
    <x v="2"/>
  </r>
  <r>
    <x v="2"/>
    <x v="0"/>
    <s v="AZ369"/>
    <d v="1899-12-30T11:20:00"/>
    <d v="1899-12-30T12:30:00"/>
    <x v="12"/>
    <d v="1899-12-30T10:40:00"/>
    <x v="5"/>
    <x v="11"/>
    <x v="2"/>
  </r>
  <r>
    <x v="2"/>
    <x v="1"/>
    <s v="JJ1255"/>
    <d v="1899-12-30T09:00:00"/>
    <d v="1899-12-30T12:15:00"/>
    <x v="13"/>
    <d v="1899-12-30T00:00:00"/>
    <x v="0"/>
    <x v="12"/>
    <x v="2"/>
  </r>
  <r>
    <x v="2"/>
    <x v="0"/>
    <s v="AZ369"/>
    <d v="1899-12-30T13:30:00"/>
    <d v="1899-12-30T14:45:00"/>
    <x v="14"/>
    <d v="1899-12-30T10:40:00"/>
    <x v="2"/>
    <x v="13"/>
    <x v="2"/>
  </r>
  <r>
    <x v="2"/>
    <x v="1"/>
    <s v="JJ1255"/>
    <d v="1899-12-30T13:40:00"/>
    <d v="1899-12-30T15:30:00"/>
    <x v="3"/>
    <d v="1899-12-30T12:15:00"/>
    <x v="6"/>
    <x v="12"/>
    <x v="2"/>
  </r>
  <r>
    <x v="2"/>
    <x v="2"/>
    <s v="GG369"/>
    <d v="1899-12-30T16:50:00"/>
    <d v="1899-12-30T17:30:00"/>
    <x v="9"/>
    <d v="1899-12-30T13:10:00"/>
    <x v="7"/>
    <x v="14"/>
    <x v="2"/>
  </r>
  <r>
    <x v="2"/>
    <x v="0"/>
    <s v="AZ369"/>
    <d v="1899-12-30T15:10:00"/>
    <d v="1899-12-30T16:10:00"/>
    <x v="15"/>
    <d v="1899-12-30T12:30:00"/>
    <x v="8"/>
    <x v="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compact="0" compactData="0" multipleFieldFilters="0">
  <location ref="N3:R13" firstHeaderRow="1" firstDataRow="2" firstDataCol="2"/>
  <pivotFields count="10">
    <pivotField axis="axisRow" compact="0" numFmtId="14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compact="0" numFmtId="20" outline="0" showAll="0"/>
    <pivotField compact="0" numFmtId="20" outline="0" showAll="0"/>
    <pivotField dataField="1" compact="0" numFmtId="20" outline="0" showAll="0">
      <items count="17">
        <item x="5"/>
        <item x="9"/>
        <item x="6"/>
        <item x="0"/>
        <item x="15"/>
        <item x="12"/>
        <item x="14"/>
        <item x="10"/>
        <item x="3"/>
        <item x="4"/>
        <item x="8"/>
        <item x="11"/>
        <item x="13"/>
        <item x="1"/>
        <item x="2"/>
        <item x="7"/>
        <item t="default"/>
      </items>
    </pivotField>
    <pivotField compact="0" numFmtId="20" outline="0" showAll="0"/>
    <pivotField dataField="1" compact="0" numFmtId="20" outline="0" showAll="0">
      <items count="10">
        <item x="0"/>
        <item x="1"/>
        <item x="5"/>
        <item x="3"/>
        <item x="4"/>
        <item x="6"/>
        <item x="8"/>
        <item x="2"/>
        <item x="7"/>
        <item t="default"/>
      </items>
    </pivotField>
    <pivotField dataField="1" compact="0" numFmtId="20" outline="0" showAll="0">
      <items count="17">
        <item x="9"/>
        <item x="6"/>
        <item x="0"/>
        <item x="5"/>
        <item x="11"/>
        <item x="3"/>
        <item x="8"/>
        <item x="12"/>
        <item x="10"/>
        <item x="15"/>
        <item x="13"/>
        <item x="14"/>
        <item x="1"/>
        <item x="4"/>
        <item x="2"/>
        <item x="7"/>
        <item t="default"/>
      </items>
    </pivotField>
    <pivotField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Время ожидпния заказа" fld="7" baseField="0" baseItem="0"/>
    <dataField name="Сумма по полю Отработаное время " fld="8" baseField="0" baseItem="0" numFmtId="164"/>
    <dataField name="Сумма по полю Время в пути" fld="5" baseField="0" baseItem="0"/>
  </dataFields>
  <formats count="15">
    <format dxfId="28">
      <pivotArea outline="0" collapsedLevelsAreSubtotals="1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0" count="1">
            <x v="0"/>
          </reference>
        </references>
      </pivotArea>
    </format>
    <format dxfId="2">
      <pivotArea dataOnly="0" labelOnly="1" outline="0" fieldPosition="0">
        <references count="1">
          <reference field="0" count="1">
            <x v="1"/>
          </reference>
        </references>
      </pivotArea>
    </format>
    <format dxfId="1">
      <pivotArea dataOnly="0" labelOnly="1" outline="0" fieldPosition="0">
        <references count="1">
          <reference field="0" count="1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X6" sqref="X6"/>
    </sheetView>
  </sheetViews>
  <sheetFormatPr defaultRowHeight="15" x14ac:dyDescent="0.25"/>
  <cols>
    <col min="1" max="1" width="13" customWidth="1"/>
    <col min="2" max="2" width="11" customWidth="1"/>
    <col min="4" max="4" width="11.5703125" customWidth="1"/>
    <col min="6" max="6" width="12.42578125" customWidth="1"/>
    <col min="7" max="7" width="12.85546875" customWidth="1"/>
    <col min="8" max="9" width="9.7109375" customWidth="1"/>
    <col min="11" max="12" width="2.140625" customWidth="1"/>
    <col min="14" max="14" width="17.28515625" customWidth="1"/>
    <col min="15" max="15" width="12.140625" customWidth="1"/>
    <col min="16" max="16" width="12.42578125" customWidth="1"/>
    <col min="17" max="17" width="13.140625" customWidth="1"/>
    <col min="18" max="18" width="12.42578125" customWidth="1"/>
    <col min="19" max="20" width="12" customWidth="1"/>
    <col min="21" max="22" width="7" customWidth="1"/>
    <col min="23" max="23" width="9.140625" customWidth="1"/>
    <col min="24" max="30" width="12" customWidth="1"/>
    <col min="31" max="48" width="12" bestFit="1" customWidth="1"/>
  </cols>
  <sheetData>
    <row r="1" spans="1:18" x14ac:dyDescent="0.25">
      <c r="B1" t="s">
        <v>0</v>
      </c>
    </row>
    <row r="2" spans="1:18" x14ac:dyDescent="0.25">
      <c r="N2" t="s">
        <v>18</v>
      </c>
    </row>
    <row r="3" spans="1:18" ht="51" customHeight="1" x14ac:dyDescent="0.25">
      <c r="A3" s="5" t="s">
        <v>15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16</v>
      </c>
      <c r="I3" s="4" t="s">
        <v>14</v>
      </c>
      <c r="J3" s="4" t="s">
        <v>13</v>
      </c>
      <c r="P3" s="3" t="s">
        <v>19</v>
      </c>
    </row>
    <row r="4" spans="1:18" ht="60" x14ac:dyDescent="0.25">
      <c r="A4" s="1">
        <v>42415</v>
      </c>
      <c r="B4" t="s">
        <v>7</v>
      </c>
      <c r="C4" t="s">
        <v>8</v>
      </c>
      <c r="D4" s="2">
        <v>0.3888888888888889</v>
      </c>
      <c r="E4" s="2">
        <v>0.4236111111111111</v>
      </c>
      <c r="F4" s="2">
        <f>E4-D4</f>
        <v>3.472222222222221E-2</v>
      </c>
      <c r="G4" s="2">
        <f t="array" ref="G4">IFERROR(MAX(INDEX(E2:E3,MATCH(A4&amp;B4,A2:A3&amp;B2:B3,0))),0)</f>
        <v>0</v>
      </c>
      <c r="H4" s="2">
        <f t="shared" ref="H4:H6" si="0">IF(G4&gt;0,D4-G4,0)</f>
        <v>0</v>
      </c>
      <c r="I4" s="2">
        <f>H4+F4</f>
        <v>3.472222222222221E-2</v>
      </c>
      <c r="J4">
        <f>DAY(A4)</f>
        <v>15</v>
      </c>
      <c r="N4" s="10" t="s">
        <v>15</v>
      </c>
      <c r="O4" s="10" t="s">
        <v>1</v>
      </c>
      <c r="P4" s="16" t="s">
        <v>20</v>
      </c>
      <c r="Q4" s="16" t="s">
        <v>17</v>
      </c>
      <c r="R4" s="16" t="s">
        <v>21</v>
      </c>
    </row>
    <row r="5" spans="1:18" x14ac:dyDescent="0.25">
      <c r="A5" s="1">
        <v>42415</v>
      </c>
      <c r="B5" t="s">
        <v>9</v>
      </c>
      <c r="C5" t="s">
        <v>10</v>
      </c>
      <c r="D5" s="2">
        <v>0.4375</v>
      </c>
      <c r="E5" s="2">
        <v>0.63541666666666663</v>
      </c>
      <c r="F5" s="2">
        <f t="shared" ref="F5:F21" si="1">E5-D5</f>
        <v>0.19791666666666663</v>
      </c>
      <c r="G5" s="2">
        <f t="array" ref="G5">IFERROR(MAX(INDEX(E3:E4,MATCH(A5&amp;B5,A3:A4&amp;B3:B4,0))),0)</f>
        <v>0</v>
      </c>
      <c r="H5" s="2">
        <f t="shared" si="0"/>
        <v>0</v>
      </c>
      <c r="I5" s="2">
        <f t="shared" ref="I5:I21" si="2">H5+F5</f>
        <v>0.19791666666666663</v>
      </c>
      <c r="J5">
        <f t="shared" ref="J5:J21" si="3">DAY(A5)</f>
        <v>15</v>
      </c>
      <c r="N5" s="13">
        <v>42415</v>
      </c>
      <c r="O5" s="11" t="s">
        <v>7</v>
      </c>
      <c r="P5" s="12">
        <v>0.125</v>
      </c>
      <c r="Q5" s="12">
        <v>0.31944444444444442</v>
      </c>
      <c r="R5" s="12">
        <v>0.19444444444444445</v>
      </c>
    </row>
    <row r="6" spans="1:18" x14ac:dyDescent="0.25">
      <c r="A6" s="1">
        <v>42415</v>
      </c>
      <c r="B6" t="s">
        <v>11</v>
      </c>
      <c r="C6" t="s">
        <v>12</v>
      </c>
      <c r="D6" s="2">
        <v>0.38541666666666669</v>
      </c>
      <c r="E6" s="2">
        <v>0.65277777777777779</v>
      </c>
      <c r="F6" s="2">
        <f t="shared" si="1"/>
        <v>0.2673611111111111</v>
      </c>
      <c r="G6" s="2">
        <f t="array" ref="G6">IFERROR(MAX(INDEX(E3:E5,MATCH(A6&amp;B6,A3:A5&amp;B3:B5,0))),0)</f>
        <v>0</v>
      </c>
      <c r="H6" s="2">
        <f t="shared" si="0"/>
        <v>0</v>
      </c>
      <c r="I6" s="2">
        <f t="shared" si="2"/>
        <v>0.2673611111111111</v>
      </c>
      <c r="J6">
        <f t="shared" si="3"/>
        <v>15</v>
      </c>
      <c r="N6" s="14"/>
      <c r="O6" s="11" t="s">
        <v>9</v>
      </c>
      <c r="P6" s="12">
        <v>0</v>
      </c>
      <c r="Q6" s="12">
        <v>0.19791666666666666</v>
      </c>
      <c r="R6" s="12">
        <v>0.19791666666666666</v>
      </c>
    </row>
    <row r="7" spans="1:18" x14ac:dyDescent="0.25">
      <c r="A7" s="1">
        <v>42415</v>
      </c>
      <c r="B7" t="s">
        <v>7</v>
      </c>
      <c r="C7" t="s">
        <v>8</v>
      </c>
      <c r="D7" s="2">
        <v>0.43055555555555558</v>
      </c>
      <c r="E7" s="2">
        <v>0.50694444444444442</v>
      </c>
      <c r="F7" s="2">
        <f t="shared" si="1"/>
        <v>7.638888888888884E-2</v>
      </c>
      <c r="G7" s="2">
        <f t="array" ref="G7">IFERROR(MAX(INDEX(E3:E6,MATCH(A7&amp;B7,A3:A6&amp;B3:B6,0))),0)</f>
        <v>0.4236111111111111</v>
      </c>
      <c r="H7" s="2">
        <f>IF(G7&gt;0,D7-G7,0)</f>
        <v>6.9444444444444753E-3</v>
      </c>
      <c r="I7" s="2">
        <f t="shared" si="2"/>
        <v>8.3333333333333315E-2</v>
      </c>
      <c r="J7">
        <f t="shared" si="3"/>
        <v>15</v>
      </c>
      <c r="N7" s="15"/>
      <c r="O7" s="11" t="s">
        <v>11</v>
      </c>
      <c r="P7" s="12">
        <v>4.1666666666666664E-2</v>
      </c>
      <c r="Q7" s="12">
        <v>0.3298611111111111</v>
      </c>
      <c r="R7" s="12">
        <v>0.28819444444444442</v>
      </c>
    </row>
    <row r="8" spans="1:18" x14ac:dyDescent="0.25">
      <c r="A8" s="1">
        <v>42415</v>
      </c>
      <c r="B8" t="s">
        <v>7</v>
      </c>
      <c r="C8" t="s">
        <v>8</v>
      </c>
      <c r="D8" s="2">
        <v>0.54166666666666663</v>
      </c>
      <c r="E8" s="2">
        <v>0.625</v>
      </c>
      <c r="F8" s="2">
        <f t="shared" si="1"/>
        <v>8.333333333333337E-2</v>
      </c>
      <c r="G8" s="6">
        <f t="array" ref="G8">IFERROR(MAX(INDEX(E3:E7,MATCH(A8&amp;B8,A3:A7&amp;B3:B7,0))),0)</f>
        <v>0.4236111111111111</v>
      </c>
      <c r="H8" s="2">
        <f>IF(G8&gt;0,D8-G8,0)</f>
        <v>0.11805555555555552</v>
      </c>
      <c r="I8" s="2">
        <f t="shared" si="2"/>
        <v>0.2013888888888889</v>
      </c>
      <c r="J8">
        <f t="shared" si="3"/>
        <v>15</v>
      </c>
      <c r="N8" s="13">
        <v>42416</v>
      </c>
      <c r="O8" s="11" t="s">
        <v>7</v>
      </c>
      <c r="P8" s="12">
        <v>0</v>
      </c>
      <c r="Q8" s="12">
        <v>3.125E-2</v>
      </c>
      <c r="R8" s="12">
        <v>3.125E-2</v>
      </c>
    </row>
    <row r="9" spans="1:18" x14ac:dyDescent="0.25">
      <c r="A9" s="1">
        <v>42415</v>
      </c>
      <c r="B9" t="s">
        <v>11</v>
      </c>
      <c r="C9" t="s">
        <v>12</v>
      </c>
      <c r="D9" s="2">
        <v>0.69444444444444453</v>
      </c>
      <c r="E9" s="2">
        <v>0.71527777777777779</v>
      </c>
      <c r="F9" s="2">
        <f t="shared" si="1"/>
        <v>2.0833333333333259E-2</v>
      </c>
      <c r="G9" s="2">
        <f t="array" ref="G9">IFERROR(MAX(INDEX(E3:E8,MATCH(A9&amp;B9,A3:A8&amp;B3:B8,0))),0)</f>
        <v>0.65277777777777779</v>
      </c>
      <c r="H9" s="2">
        <f t="shared" ref="H9:H21" si="4">IF(G9&gt;0,D9-G9,0)</f>
        <v>4.1666666666666741E-2</v>
      </c>
      <c r="I9" s="2">
        <f t="shared" si="2"/>
        <v>6.25E-2</v>
      </c>
      <c r="J9">
        <f t="shared" si="3"/>
        <v>15</v>
      </c>
      <c r="N9" s="14"/>
      <c r="O9" s="11" t="s">
        <v>9</v>
      </c>
      <c r="P9" s="12">
        <v>0</v>
      </c>
      <c r="Q9" s="12">
        <v>0.30208333333333331</v>
      </c>
      <c r="R9" s="12">
        <v>0.30208333333333331</v>
      </c>
    </row>
    <row r="10" spans="1:18" x14ac:dyDescent="0.25">
      <c r="A10" s="1">
        <v>42416</v>
      </c>
      <c r="B10" t="s">
        <v>7</v>
      </c>
      <c r="C10" t="s">
        <v>8</v>
      </c>
      <c r="D10" s="2">
        <v>0.38194444444444442</v>
      </c>
      <c r="E10" s="2">
        <v>0.41319444444444442</v>
      </c>
      <c r="F10" s="2">
        <f t="shared" si="1"/>
        <v>3.125E-2</v>
      </c>
      <c r="G10" s="2">
        <f t="array" ref="G10">IFERROR(MAX(INDEX(E4:E9,MATCH(A10&amp;B10&amp;9E+302,A4:A9&amp;B4:B9,0))),0)</f>
        <v>0</v>
      </c>
      <c r="H10" s="2">
        <f t="shared" si="4"/>
        <v>0</v>
      </c>
      <c r="I10" s="2">
        <f t="shared" si="2"/>
        <v>3.125E-2</v>
      </c>
      <c r="J10">
        <f t="shared" si="3"/>
        <v>16</v>
      </c>
      <c r="N10" s="15"/>
      <c r="O10" s="11" t="s">
        <v>11</v>
      </c>
      <c r="P10" s="12">
        <v>0</v>
      </c>
      <c r="Q10" s="12">
        <v>9.0277777777777776E-2</v>
      </c>
      <c r="R10" s="12">
        <v>9.0277777777777776E-2</v>
      </c>
    </row>
    <row r="11" spans="1:18" x14ac:dyDescent="0.25">
      <c r="A11" s="1">
        <v>42416</v>
      </c>
      <c r="B11" t="s">
        <v>9</v>
      </c>
      <c r="C11" t="s">
        <v>10</v>
      </c>
      <c r="D11" s="2">
        <v>0.33333333333333331</v>
      </c>
      <c r="E11" s="2">
        <v>0.63541666666666663</v>
      </c>
      <c r="F11" s="2">
        <f t="shared" si="1"/>
        <v>0.30208333333333331</v>
      </c>
      <c r="G11" s="2">
        <f t="array" ref="G11">IFERROR(MAX(INDEX(E5:E10,MATCH(A11&amp;B11,A5:A10&amp;B5:B10,0))),0)</f>
        <v>0</v>
      </c>
      <c r="H11" s="2">
        <f t="shared" si="4"/>
        <v>0</v>
      </c>
      <c r="I11" s="2">
        <f t="shared" si="2"/>
        <v>0.30208333333333331</v>
      </c>
      <c r="J11">
        <f t="shared" si="3"/>
        <v>16</v>
      </c>
      <c r="N11" s="13">
        <v>42417</v>
      </c>
      <c r="O11" s="11" t="s">
        <v>7</v>
      </c>
      <c r="P11" s="12">
        <v>0.25694444444444442</v>
      </c>
      <c r="Q11" s="12">
        <v>0.46180555555555558</v>
      </c>
      <c r="R11" s="12">
        <v>0.2048611111111111</v>
      </c>
    </row>
    <row r="12" spans="1:18" x14ac:dyDescent="0.25">
      <c r="A12" s="1">
        <v>42416</v>
      </c>
      <c r="B12" t="s">
        <v>11</v>
      </c>
      <c r="C12" t="s">
        <v>12</v>
      </c>
      <c r="D12" s="2">
        <v>0.50694444444444442</v>
      </c>
      <c r="E12" s="2">
        <v>0.59722222222222221</v>
      </c>
      <c r="F12" s="2">
        <f t="shared" si="1"/>
        <v>9.027777777777779E-2</v>
      </c>
      <c r="G12" s="2">
        <f t="array" ref="G12">IFERROR(MAX(INDEX(E6:E11,MATCH(A12&amp;B12,A6:A11&amp;B6:B11,0))),0)</f>
        <v>0</v>
      </c>
      <c r="H12" s="2">
        <f t="shared" si="4"/>
        <v>0</v>
      </c>
      <c r="I12" s="2">
        <f t="shared" si="2"/>
        <v>9.027777777777779E-2</v>
      </c>
      <c r="J12">
        <f t="shared" si="3"/>
        <v>16</v>
      </c>
      <c r="M12" s="7"/>
      <c r="N12" s="14"/>
      <c r="O12" s="11" t="s">
        <v>9</v>
      </c>
      <c r="P12" s="12">
        <v>5.9027777777777783E-2</v>
      </c>
      <c r="Q12" s="12">
        <v>0.27083333333333331</v>
      </c>
      <c r="R12" s="12">
        <v>0.21180555555555555</v>
      </c>
    </row>
    <row r="13" spans="1:18" x14ac:dyDescent="0.25">
      <c r="A13" s="1">
        <v>42417</v>
      </c>
      <c r="B13" t="s">
        <v>11</v>
      </c>
      <c r="C13" t="s">
        <v>12</v>
      </c>
      <c r="D13" s="2">
        <v>0.38194444444444442</v>
      </c>
      <c r="E13" s="2">
        <v>0.40972222222222227</v>
      </c>
      <c r="F13" s="2">
        <f t="shared" si="1"/>
        <v>2.7777777777777846E-2</v>
      </c>
      <c r="G13" s="2">
        <f t="array" ref="G13">IFERROR(MAX(INDEX(E7:E12,MATCH(A13&amp;B13,A7:A12&amp;B7:B12,0))),0)</f>
        <v>0</v>
      </c>
      <c r="H13" s="2">
        <f t="shared" si="4"/>
        <v>0</v>
      </c>
      <c r="I13" s="2">
        <f t="shared" si="2"/>
        <v>2.7777777777777846E-2</v>
      </c>
      <c r="J13">
        <f t="shared" si="3"/>
        <v>17</v>
      </c>
      <c r="M13" s="7"/>
      <c r="N13" s="15"/>
      <c r="O13" s="11" t="s">
        <v>11</v>
      </c>
      <c r="P13" s="12">
        <v>0.19791666666666666</v>
      </c>
      <c r="Q13" s="12">
        <v>0.34722222222222221</v>
      </c>
      <c r="R13" s="12">
        <v>0.14930555555555555</v>
      </c>
    </row>
    <row r="14" spans="1:18" x14ac:dyDescent="0.25">
      <c r="A14" s="8">
        <v>42417</v>
      </c>
      <c r="B14" s="9" t="s">
        <v>7</v>
      </c>
      <c r="C14" s="9" t="s">
        <v>8</v>
      </c>
      <c r="D14" s="6">
        <v>0.38194444444444442</v>
      </c>
      <c r="E14" s="6">
        <v>0.44444444444444442</v>
      </c>
      <c r="F14" s="6">
        <f t="shared" si="1"/>
        <v>6.25E-2</v>
      </c>
      <c r="G14" s="6">
        <f t="array" ref="G14">IFERROR(MAX(INDEX(E8:E13,MATCH(A14&amp;B14,A8:A13&amp;B8:B13,0))),0)</f>
        <v>0</v>
      </c>
      <c r="H14" s="6">
        <f t="shared" si="4"/>
        <v>0</v>
      </c>
      <c r="I14" s="6">
        <f t="shared" si="2"/>
        <v>6.25E-2</v>
      </c>
      <c r="J14" s="9">
        <f t="shared" si="3"/>
        <v>17</v>
      </c>
      <c r="M14" s="7"/>
    </row>
    <row r="15" spans="1:18" x14ac:dyDescent="0.25">
      <c r="A15" s="1">
        <v>42417</v>
      </c>
      <c r="B15" t="s">
        <v>11</v>
      </c>
      <c r="C15" t="s">
        <v>12</v>
      </c>
      <c r="D15" s="2">
        <v>0.4548611111111111</v>
      </c>
      <c r="E15" s="2">
        <v>0.54861111111111105</v>
      </c>
      <c r="F15" s="2">
        <f t="shared" si="1"/>
        <v>9.3749999999999944E-2</v>
      </c>
      <c r="G15" s="2">
        <f t="array" ref="G15">IFERROR(MAX(INDEX(E9:E14,MATCH(A15&amp;B15,A9:A14&amp;B9:B14,0))),0)</f>
        <v>0.40972222222222227</v>
      </c>
      <c r="H15" s="2">
        <f t="shared" si="4"/>
        <v>4.513888888888884E-2</v>
      </c>
      <c r="I15" s="2">
        <f t="shared" si="2"/>
        <v>0.13888888888888878</v>
      </c>
      <c r="J15">
        <f t="shared" si="3"/>
        <v>17</v>
      </c>
      <c r="M15" s="7"/>
    </row>
    <row r="16" spans="1:18" x14ac:dyDescent="0.25">
      <c r="A16" s="8">
        <v>42417</v>
      </c>
      <c r="B16" s="9" t="s">
        <v>7</v>
      </c>
      <c r="C16" s="9" t="s">
        <v>8</v>
      </c>
      <c r="D16" s="6">
        <v>0.47222222222222227</v>
      </c>
      <c r="E16" s="6">
        <v>0.52083333333333337</v>
      </c>
      <c r="F16" s="6">
        <f t="shared" si="1"/>
        <v>4.8611111111111105E-2</v>
      </c>
      <c r="G16" s="6">
        <f t="array" ref="G16">IFERROR(MAX(INDEX(E10:E15,MATCH(A16&amp;B16,A10:A15&amp;B10:B15,0))),0)</f>
        <v>0.44444444444444442</v>
      </c>
      <c r="H16" s="6">
        <f t="shared" si="4"/>
        <v>2.7777777777777846E-2</v>
      </c>
      <c r="I16" s="6">
        <f t="shared" si="2"/>
        <v>7.6388888888888951E-2</v>
      </c>
      <c r="J16" s="9">
        <f t="shared" si="3"/>
        <v>17</v>
      </c>
    </row>
    <row r="17" spans="1:10" x14ac:dyDescent="0.25">
      <c r="A17" s="1">
        <v>42417</v>
      </c>
      <c r="B17" t="s">
        <v>9</v>
      </c>
      <c r="C17" t="s">
        <v>10</v>
      </c>
      <c r="D17" s="2">
        <v>0.375</v>
      </c>
      <c r="E17" s="2">
        <v>0.51041666666666663</v>
      </c>
      <c r="F17" s="2">
        <f t="shared" si="1"/>
        <v>0.13541666666666663</v>
      </c>
      <c r="G17" s="2">
        <f t="array" ref="G17">IFERROR(MAX(INDEX(E11:E16,MATCH(A17&amp;B17,A11:A16&amp;B11:B16,0))),0)</f>
        <v>0</v>
      </c>
      <c r="H17" s="2">
        <f t="shared" si="4"/>
        <v>0</v>
      </c>
      <c r="I17" s="2">
        <f t="shared" si="2"/>
        <v>0.13541666666666663</v>
      </c>
      <c r="J17">
        <f t="shared" si="3"/>
        <v>17</v>
      </c>
    </row>
    <row r="18" spans="1:10" x14ac:dyDescent="0.25">
      <c r="A18" s="8">
        <v>42417</v>
      </c>
      <c r="B18" s="9" t="s">
        <v>7</v>
      </c>
      <c r="C18" s="9" t="s">
        <v>8</v>
      </c>
      <c r="D18" s="6">
        <v>0.5625</v>
      </c>
      <c r="E18" s="6">
        <v>0.61458333333333337</v>
      </c>
      <c r="F18" s="6">
        <f t="shared" si="1"/>
        <v>5.208333333333337E-2</v>
      </c>
      <c r="G18" s="6">
        <f t="array" ref="G18">IFERROR(MAX(INDEX(E12:E17,MATCH(A18&amp;B18,A12:A17&amp;B12:B17,0))),0)</f>
        <v>0.44444444444444442</v>
      </c>
      <c r="H18" s="6">
        <f t="shared" si="4"/>
        <v>0.11805555555555558</v>
      </c>
      <c r="I18" s="6">
        <f t="shared" si="2"/>
        <v>0.17013888888888895</v>
      </c>
      <c r="J18" s="9">
        <f t="shared" si="3"/>
        <v>17</v>
      </c>
    </row>
    <row r="19" spans="1:10" x14ac:dyDescent="0.25">
      <c r="A19" s="1">
        <v>42417</v>
      </c>
      <c r="B19" t="s">
        <v>9</v>
      </c>
      <c r="C19" t="s">
        <v>10</v>
      </c>
      <c r="D19" s="2">
        <v>0.56944444444444442</v>
      </c>
      <c r="E19" s="2">
        <v>0.64583333333333337</v>
      </c>
      <c r="F19" s="2">
        <f t="shared" si="1"/>
        <v>7.6388888888888951E-2</v>
      </c>
      <c r="G19" s="2">
        <f t="array" ref="G19">IFERROR(MAX(INDEX(E13:E18,MATCH(A19&amp;B19,A13:A18&amp;B13:B18,0))),0)</f>
        <v>0.51041666666666663</v>
      </c>
      <c r="H19" s="2">
        <f t="shared" si="4"/>
        <v>5.902777777777779E-2</v>
      </c>
      <c r="I19" s="2">
        <f t="shared" si="2"/>
        <v>0.13541666666666674</v>
      </c>
      <c r="J19">
        <f t="shared" si="3"/>
        <v>17</v>
      </c>
    </row>
    <row r="20" spans="1:10" x14ac:dyDescent="0.25">
      <c r="A20" s="1">
        <v>42417</v>
      </c>
      <c r="B20" t="s">
        <v>11</v>
      </c>
      <c r="C20" t="s">
        <v>12</v>
      </c>
      <c r="D20" s="2">
        <v>0.70138888888888884</v>
      </c>
      <c r="E20" s="2">
        <v>0.72916666666666663</v>
      </c>
      <c r="F20" s="2">
        <f t="shared" si="1"/>
        <v>2.777777777777779E-2</v>
      </c>
      <c r="G20" s="2">
        <f t="array" ref="G20">IFERROR(MAX(INDEX(E14:E19,MATCH(A20&amp;B20,A14:A19&amp;B14:B19,0))),0)</f>
        <v>0.54861111111111105</v>
      </c>
      <c r="H20" s="2">
        <f t="shared" si="4"/>
        <v>0.15277777777777779</v>
      </c>
      <c r="I20" s="2">
        <f t="shared" si="2"/>
        <v>0.18055555555555558</v>
      </c>
      <c r="J20">
        <f t="shared" si="3"/>
        <v>17</v>
      </c>
    </row>
    <row r="21" spans="1:10" x14ac:dyDescent="0.25">
      <c r="A21" s="8">
        <v>42417</v>
      </c>
      <c r="B21" s="9" t="s">
        <v>7</v>
      </c>
      <c r="C21" s="9" t="s">
        <v>8</v>
      </c>
      <c r="D21" s="6">
        <v>0.63194444444444442</v>
      </c>
      <c r="E21" s="6">
        <v>0.67361111111111116</v>
      </c>
      <c r="F21" s="6">
        <f t="shared" si="1"/>
        <v>4.1666666666666741E-2</v>
      </c>
      <c r="G21" s="6">
        <f t="array" ref="G21">IFERROR(MAX(INDEX(E15:E20,MATCH(A21&amp;B21,A15:A20&amp;B15:B20,0))),0)</f>
        <v>0.52083333333333337</v>
      </c>
      <c r="H21" s="6">
        <f t="shared" si="4"/>
        <v>0.11111111111111105</v>
      </c>
      <c r="I21" s="6">
        <f t="shared" si="2"/>
        <v>0.15277777777777779</v>
      </c>
      <c r="J21" s="9">
        <f t="shared" si="3"/>
        <v>17</v>
      </c>
    </row>
  </sheetData>
  <pageMargins left="0.7" right="0.7" top="0.75" bottom="0.75" header="0.3" footer="0.3"/>
  <pageSetup paperSize="9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Мария</cp:lastModifiedBy>
  <dcterms:created xsi:type="dcterms:W3CDTF">2016-02-21T10:21:09Z</dcterms:created>
  <dcterms:modified xsi:type="dcterms:W3CDTF">2016-02-21T12:05:12Z</dcterms:modified>
</cp:coreProperties>
</file>