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updateLinks="never" codeName="ЭтаКнига" defaultThemeVersion="124226"/>
  <bookViews>
    <workbookView xWindow="0" yWindow="0" windowWidth="15480" windowHeight="11640" tabRatio="800" activeTab="1"/>
  </bookViews>
  <sheets>
    <sheet name="отпуска" sheetId="9" r:id="rId1"/>
    <sheet name="График" sheetId="1" r:id="rId2"/>
    <sheet name="Черновик" sheetId="8" state="hidden" r:id="rId3"/>
  </sheets>
  <definedNames>
    <definedName name="_xlnm.Print_Titles" localSheetId="1">График!$4:$7</definedName>
    <definedName name="_xlnm.Print_Area" localSheetId="1">График!$B$4:$AO$37</definedName>
    <definedName name="Смена1">График!$I$14:$AM$14,График!$I$20:$AM$20,График!$I$23:$AM$23,График!#REF!,График!#REF!,График!#REF!,График!#REF!,График!#REF!</definedName>
  </definedNames>
  <calcPr calcId="125725" refMode="R1C1"/>
</workbook>
</file>

<file path=xl/calcChain.xml><?xml version="1.0" encoding="utf-8"?>
<calcChain xmlns="http://schemas.openxmlformats.org/spreadsheetml/2006/main">
  <c r="I78" i="9"/>
  <c r="G78"/>
  <c r="I77"/>
  <c r="G77"/>
  <c r="I76"/>
  <c r="G76"/>
  <c r="I74"/>
  <c r="G74"/>
  <c r="I73"/>
  <c r="G73"/>
  <c r="I71"/>
  <c r="G71"/>
  <c r="I69"/>
  <c r="G69"/>
  <c r="I67"/>
  <c r="G67"/>
  <c r="I66"/>
  <c r="G66"/>
  <c r="I65"/>
  <c r="G65"/>
  <c r="I64"/>
  <c r="G64"/>
  <c r="I63"/>
  <c r="G63"/>
  <c r="I62"/>
  <c r="G62"/>
  <c r="I61"/>
  <c r="G61"/>
  <c r="I59"/>
  <c r="G59"/>
  <c r="I58"/>
  <c r="G58"/>
  <c r="I57"/>
  <c r="G57"/>
  <c r="I55"/>
  <c r="G55"/>
  <c r="I54"/>
  <c r="G54"/>
  <c r="I52"/>
  <c r="G52"/>
  <c r="I50"/>
  <c r="G50"/>
  <c r="I48"/>
  <c r="G48"/>
  <c r="I47"/>
  <c r="G47"/>
  <c r="I46"/>
  <c r="G46"/>
  <c r="I45"/>
  <c r="G45"/>
  <c r="I44"/>
  <c r="G44"/>
  <c r="I43"/>
  <c r="G43"/>
  <c r="I42"/>
  <c r="G42"/>
  <c r="I40"/>
  <c r="G40"/>
  <c r="I39"/>
  <c r="G39"/>
  <c r="I38"/>
  <c r="G38"/>
  <c r="I36"/>
  <c r="G36"/>
  <c r="I35"/>
  <c r="G35"/>
  <c r="I33"/>
  <c r="G33"/>
  <c r="I31"/>
  <c r="G31"/>
  <c r="I29"/>
  <c r="G29"/>
  <c r="I28"/>
  <c r="G28"/>
  <c r="I27"/>
  <c r="G27"/>
  <c r="I26"/>
  <c r="G26"/>
  <c r="I25"/>
  <c r="G25"/>
  <c r="I24"/>
  <c r="G24"/>
  <c r="I23"/>
  <c r="G23"/>
  <c r="AI26" i="8" l="1"/>
  <c r="AI27"/>
  <c r="AI30"/>
  <c r="AI19"/>
  <c r="E14" l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D17"/>
  <c r="D16"/>
  <c r="D15"/>
  <c r="D14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I6" i="1" l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J5" l="1"/>
  <c r="AN25" i="8"/>
  <c r="AM25"/>
  <c r="AL25"/>
  <c r="AK25"/>
  <c r="AJ25"/>
  <c r="AN24"/>
  <c r="AM24"/>
  <c r="AL24"/>
  <c r="AK24"/>
  <c r="AJ24"/>
  <c r="AN23"/>
  <c r="AM23"/>
  <c r="AL23"/>
  <c r="AK23"/>
  <c r="AJ23"/>
  <c r="AN22"/>
  <c r="AM22"/>
  <c r="AL22"/>
  <c r="AK22"/>
  <c r="AJ22"/>
  <c r="AN21"/>
  <c r="AM21"/>
  <c r="AL21"/>
  <c r="AK21"/>
  <c r="AJ21"/>
  <c r="AN20"/>
  <c r="AM20"/>
  <c r="AL20"/>
  <c r="AK20"/>
  <c r="AJ20"/>
  <c r="AN19"/>
  <c r="AM19"/>
  <c r="AL19"/>
  <c r="AK19"/>
  <c r="AJ19"/>
  <c r="AN12"/>
  <c r="AM12"/>
  <c r="AL12"/>
  <c r="AK12"/>
  <c r="AJ12"/>
  <c r="AN11"/>
  <c r="AM11"/>
  <c r="AL11"/>
  <c r="AK11"/>
  <c r="AJ11"/>
  <c r="AN10"/>
  <c r="AM10"/>
  <c r="AL10"/>
  <c r="AK10"/>
  <c r="AJ10"/>
  <c r="AN9"/>
  <c r="AM9"/>
  <c r="AL9"/>
  <c r="AK9"/>
  <c r="AJ9"/>
  <c r="AN8"/>
  <c r="AM8"/>
  <c r="AL8"/>
  <c r="AK8"/>
  <c r="AJ8"/>
  <c r="AN7"/>
  <c r="AM7"/>
  <c r="AL7"/>
  <c r="AK7"/>
  <c r="AJ7"/>
  <c r="AI12" l="1"/>
  <c r="AI11"/>
  <c r="AI10"/>
  <c r="AI9"/>
  <c r="AI8"/>
  <c r="AI7"/>
  <c r="D4"/>
  <c r="AI25"/>
  <c r="AI24"/>
  <c r="AI23"/>
  <c r="AI22"/>
  <c r="AI21"/>
  <c r="AI20"/>
  <c r="AN20" i="1" l="1"/>
  <c r="AN32" l="1"/>
  <c r="AN14" l="1"/>
  <c r="AN17"/>
  <c r="AN23"/>
  <c r="AN26"/>
  <c r="AN29"/>
  <c r="AN35"/>
  <c r="AN11"/>
  <c r="AN8" l="1"/>
  <c r="BE3" l="1"/>
  <c r="Y5"/>
</calcChain>
</file>

<file path=xl/sharedStrings.xml><?xml version="1.0" encoding="utf-8"?>
<sst xmlns="http://schemas.openxmlformats.org/spreadsheetml/2006/main" count="564" uniqueCount="72">
  <si>
    <t>Дней</t>
  </si>
  <si>
    <t>Строк</t>
  </si>
  <si>
    <t>Табельный номер</t>
  </si>
  <si>
    <t>Граф. раб.</t>
  </si>
  <si>
    <t>Сотрудник</t>
  </si>
  <si>
    <t>Должность</t>
  </si>
  <si>
    <t>Бригада</t>
  </si>
  <si>
    <t>Часы</t>
  </si>
  <si>
    <t>Итого смен</t>
  </si>
  <si>
    <t>Смена</t>
  </si>
  <si>
    <t>В</t>
  </si>
  <si>
    <t>ОТ</t>
  </si>
  <si>
    <t>ИТР</t>
  </si>
  <si>
    <t>Ф, И, О,</t>
  </si>
  <si>
    <t xml:space="preserve">I смена </t>
  </si>
  <si>
    <t xml:space="preserve">II смена </t>
  </si>
  <si>
    <t>IIсмена</t>
  </si>
  <si>
    <t xml:space="preserve">III смена </t>
  </si>
  <si>
    <t xml:space="preserve">iv смена </t>
  </si>
  <si>
    <t>выходные</t>
  </si>
  <si>
    <t>III смена</t>
  </si>
  <si>
    <t>IV смена</t>
  </si>
  <si>
    <t>начальник</t>
  </si>
  <si>
    <t>заместитель</t>
  </si>
  <si>
    <t>механик</t>
  </si>
  <si>
    <t>электромеханик</t>
  </si>
  <si>
    <t>ИТОГО</t>
  </si>
  <si>
    <t>С графиком ознакомлен</t>
  </si>
  <si>
    <t>ИТР1</t>
  </si>
  <si>
    <t>ИТР2</t>
  </si>
  <si>
    <t>мастер 1</t>
  </si>
  <si>
    <t>мастер 2</t>
  </si>
  <si>
    <t>мастер 3</t>
  </si>
  <si>
    <t>мастер 4</t>
  </si>
  <si>
    <t>мастер 5</t>
  </si>
  <si>
    <t>мастер 6</t>
  </si>
  <si>
    <t>рабочий 1</t>
  </si>
  <si>
    <t>рабочий 2</t>
  </si>
  <si>
    <t>профессия 1</t>
  </si>
  <si>
    <t>Этот столбец будет использован для расчетов сколько людей и какой профессии выйдут в смену</t>
  </si>
  <si>
    <t>бригада 1</t>
  </si>
  <si>
    <t>бригада 2</t>
  </si>
  <si>
    <t>бригада 3</t>
  </si>
  <si>
    <t>бригада 4</t>
  </si>
  <si>
    <t>бригада 5</t>
  </si>
  <si>
    <t>бригада 6</t>
  </si>
  <si>
    <t>ИТР нужны по 1 человеку в группе или диапазоне</t>
  </si>
  <si>
    <t>Нужны группы (диапазоны) по этому столбцу</t>
  </si>
  <si>
    <t>применено условное форматирование для цветных ячеек + будут добавляться пустые строки для разделения руководителей от рабочих и рабочих по бригадам</t>
  </si>
  <si>
    <t>Структурное подразделение</t>
  </si>
  <si>
    <t>Должность (специальность, профессия) по штатному расписанию</t>
  </si>
  <si>
    <t>Фамилия, имя, отчество</t>
  </si>
  <si>
    <t>Ознакомление</t>
  </si>
  <si>
    <t>дата</t>
  </si>
  <si>
    <t>перенесение отпуска</t>
  </si>
  <si>
    <t>запланиро- ванная</t>
  </si>
  <si>
    <t>фактическая</t>
  </si>
  <si>
    <t>основание (документ)</t>
  </si>
  <si>
    <t>дата предполагаемого отпуска</t>
  </si>
  <si>
    <t>ЯНВАРЬ</t>
  </si>
  <si>
    <t>05.01.2016</t>
  </si>
  <si>
    <t>15.01.2016</t>
  </si>
  <si>
    <t>рабочий 3</t>
  </si>
  <si>
    <t>рабочий 4</t>
  </si>
  <si>
    <t>рабочий 5</t>
  </si>
  <si>
    <t>рабочий 6</t>
  </si>
  <si>
    <t>рабочий 7</t>
  </si>
  <si>
    <t>кол-во дней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</si>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</sst>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6">
    <numFmt numFmtId="164" formatCode="0000000000"/>
    <numFmt numFmtId="165" formatCode="mmmm\ yyyy"/>
    <numFmt numFmtId="166" formatCode="[$-419]mmmm\ yyyy;@"/>
    <numFmt numFmtId="167" formatCode="d"/>
    <numFmt numFmtId="168" formatCode="0000000"/>
    <numFmt numFmtId="169" formatCode="00000000"/>
  </numFmts>
  <fonts count="42">
    <font>
      <sz val="8"/>
      <name val="Arial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theme="0" tint="-0.34998626667073579"/>
      <name val="Arial"/>
      <family val="2"/>
      <charset val="204"/>
    </font>
    <font>
      <b/>
      <sz val="14"/>
      <name val="Arial"/>
      <family val="2"/>
      <charset val="204"/>
    </font>
    <font>
      <sz val="12"/>
      <color indexed="9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sz val="8"/>
      <color theme="0"/>
      <name val="Arial"/>
      <family val="2"/>
      <charset val="204"/>
    </font>
    <font>
      <b/>
      <sz val="12"/>
      <color rgb="FFFF0000"/>
      <name val="Arial Cyr"/>
      <charset val="204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2"/>
      <color rgb="FFFFFF00"/>
      <name val="Arial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9"/>
      <name val="Verdana"/>
      <family val="2"/>
      <charset val="204"/>
    </font>
    <font>
      <sz val="6"/>
      <name val="Verdana"/>
      <family val="2"/>
      <charset val="204"/>
    </font>
    <font>
      <b/>
      <sz val="8"/>
      <name val="Verdana"/>
      <family val="2"/>
      <charset val="204"/>
    </font>
    <font>
      <b/>
      <sz val="12"/>
      <name val="Verdana"/>
      <family val="2"/>
      <charset val="204"/>
    </font>
    <font>
      <sz val="14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ill="1"/>
    <xf numFmtId="0" fontId="9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/>
    <xf numFmtId="0" fontId="15" fillId="0" borderId="0" xfId="0" applyFont="1" applyAlignment="1">
      <alignment horizontal="left"/>
    </xf>
    <xf numFmtId="0" fontId="0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7" fillId="0" borderId="0" xfId="0" applyFont="1" applyFill="1"/>
    <xf numFmtId="0" fontId="19" fillId="0" borderId="7" xfId="0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20" fillId="0" borderId="0" xfId="0" applyFont="1" applyFill="1"/>
    <xf numFmtId="0" fontId="18" fillId="0" borderId="7" xfId="0" applyFont="1" applyFill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/>
    <xf numFmtId="0" fontId="6" fillId="0" borderId="7" xfId="0" applyFont="1" applyFill="1" applyBorder="1" applyAlignment="1">
      <alignment horizontal="center" vertical="center"/>
    </xf>
    <xf numFmtId="0" fontId="24" fillId="0" borderId="0" xfId="0" applyFont="1"/>
    <xf numFmtId="0" fontId="1" fillId="0" borderId="2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9" fillId="0" borderId="7" xfId="0" applyFont="1" applyFill="1" applyBorder="1"/>
    <xf numFmtId="0" fontId="33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 inden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5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left"/>
    </xf>
    <xf numFmtId="0" fontId="38" fillId="0" borderId="0" xfId="0" applyFont="1" applyAlignment="1">
      <alignment horizontal="center" vertical="top"/>
    </xf>
    <xf numFmtId="0" fontId="36" fillId="0" borderId="62" xfId="0" applyFont="1" applyBorder="1" applyAlignment="1">
      <alignment horizontal="center" vertical="center" wrapText="1"/>
    </xf>
    <xf numFmtId="1" fontId="36" fillId="0" borderId="62" xfId="0" applyNumberFormat="1" applyFont="1" applyBorder="1" applyAlignment="1">
      <alignment horizontal="center" vertical="center"/>
    </xf>
    <xf numFmtId="1" fontId="35" fillId="0" borderId="62" xfId="0" applyNumberFormat="1" applyFont="1" applyBorder="1" applyAlignment="1">
      <alignment horizontal="center" vertical="center"/>
    </xf>
    <xf numFmtId="1" fontId="36" fillId="0" borderId="42" xfId="0" applyNumberFormat="1" applyFont="1" applyBorder="1" applyAlignment="1">
      <alignment horizontal="center" vertical="center"/>
    </xf>
    <xf numFmtId="0" fontId="35" fillId="0" borderId="62" xfId="0" applyFont="1" applyBorder="1" applyAlignment="1">
      <alignment horizontal="left" vertical="center" wrapText="1"/>
    </xf>
    <xf numFmtId="0" fontId="35" fillId="0" borderId="58" xfId="0" applyFont="1" applyBorder="1" applyAlignment="1">
      <alignment horizontal="left" vertical="center" wrapText="1"/>
    </xf>
    <xf numFmtId="164" fontId="35" fillId="0" borderId="58" xfId="0" applyNumberFormat="1" applyFont="1" applyBorder="1" applyAlignment="1">
      <alignment horizontal="right" vertical="center" wrapText="1"/>
    </xf>
    <xf numFmtId="1" fontId="35" fillId="0" borderId="58" xfId="0" applyNumberFormat="1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14" fontId="35" fillId="0" borderId="62" xfId="0" applyNumberFormat="1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" fontId="41" fillId="0" borderId="58" xfId="0" applyNumberFormat="1" applyFont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 vertical="center"/>
    </xf>
    <xf numFmtId="1" fontId="41" fillId="0" borderId="40" xfId="0" applyNumberFormat="1" applyFont="1" applyBorder="1" applyAlignment="1">
      <alignment horizontal="center" vertical="center"/>
    </xf>
    <xf numFmtId="1" fontId="36" fillId="0" borderId="62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36" fillId="0" borderId="58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168" fontId="36" fillId="0" borderId="56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left" wrapText="1" indent="1"/>
    </xf>
    <xf numFmtId="169" fontId="36" fillId="0" borderId="57" xfId="0" applyNumberFormat="1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0" fontId="35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 vertical="top"/>
    </xf>
    <xf numFmtId="0" fontId="35" fillId="0" borderId="20" xfId="0" applyFont="1" applyBorder="1" applyAlignment="1">
      <alignment horizontal="left" wrapText="1"/>
    </xf>
    <xf numFmtId="0" fontId="36" fillId="0" borderId="2" xfId="0" applyFont="1" applyBorder="1" applyAlignment="1">
      <alignment horizontal="center" vertical="center" wrapText="1"/>
    </xf>
    <xf numFmtId="1" fontId="36" fillId="0" borderId="62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167" fontId="1" fillId="0" borderId="48" xfId="0" applyNumberFormat="1" applyFont="1" applyFill="1" applyBorder="1" applyAlignment="1">
      <alignment horizontal="center"/>
    </xf>
    <xf numFmtId="167" fontId="1" fillId="0" borderId="49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166" fontId="12" fillId="0" borderId="8" xfId="0" applyNumberFormat="1" applyFont="1" applyFill="1" applyBorder="1" applyAlignment="1">
      <alignment horizontal="center"/>
    </xf>
    <xf numFmtId="166" fontId="12" fillId="0" borderId="9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65" fontId="1" fillId="0" borderId="9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167" fontId="1" fillId="0" borderId="46" xfId="0" applyNumberFormat="1" applyFont="1" applyFill="1" applyBorder="1" applyAlignment="1">
      <alignment horizontal="center"/>
    </xf>
    <xf numFmtId="167" fontId="1" fillId="0" borderId="5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1" fillId="0" borderId="3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7" fontId="9" fillId="0" borderId="7" xfId="0" applyNumberFormat="1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4" fontId="35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4" fontId="36" fillId="0" borderId="0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center" vertical="center"/>
    </xf>
    <xf numFmtId="14" fontId="36" fillId="0" borderId="58" xfId="0" applyNumberFormat="1" applyFont="1" applyBorder="1" applyAlignment="1">
      <alignment horizontal="center" vertical="center" wrapText="1"/>
    </xf>
    <xf numFmtId="14" fontId="36" fillId="0" borderId="60" xfId="0" applyNumberFormat="1" applyFont="1" applyBorder="1" applyAlignment="1">
      <alignment horizontal="center" vertical="center"/>
    </xf>
    <xf numFmtId="14" fontId="36" fillId="0" borderId="62" xfId="0" applyNumberFormat="1" applyFont="1" applyBorder="1" applyAlignment="1">
      <alignment horizontal="center" vertical="center" wrapText="1"/>
    </xf>
    <xf numFmtId="14" fontId="41" fillId="0" borderId="3" xfId="0" applyNumberFormat="1" applyFont="1" applyBorder="1" applyAlignment="1">
      <alignment horizontal="center" vertical="center"/>
    </xf>
    <xf numFmtId="14" fontId="0" fillId="0" borderId="0" xfId="0" applyNumberFormat="1"/>
  </cellXfs>
  <cellStyles count="1">
    <cellStyle name="Обычный" xfId="0" builtinId="0"/>
  </cellStyles>
  <dxfs count="6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rgb="FF31EF7E"/>
        </patternFill>
      </fill>
    </dxf>
    <dxf>
      <fill>
        <patternFill>
          <bgColor rgb="FFDD8B9F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A4C4A2"/>
      <color rgb="FF6666FF"/>
      <color rgb="FFCC9900"/>
      <color rgb="FFCC6600"/>
      <color rgb="FFFFCC00"/>
      <color rgb="FFCCFFFF"/>
      <color rgb="FFFFCC99"/>
      <color rgb="FFFF66CC"/>
      <color rgb="FF66FF33"/>
      <color rgb="FF31EF7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N78"/>
  <sheetViews>
    <sheetView topLeftCell="A31" workbookViewId="0">
      <selection activeCell="E47" sqref="E47"/>
    </sheetView>
  </sheetViews>
  <sheetFormatPr defaultRowHeight="11.25"/>
  <cols>
    <col min="1" max="1" width="21.5" customWidth="1"/>
    <col min="2" max="2" width="20.83203125" customWidth="1"/>
    <col min="3" max="3" width="19" customWidth="1"/>
    <col min="4" max="4" width="15.1640625" customWidth="1"/>
    <col min="5" max="5" width="15" customWidth="1"/>
    <col min="6" max="6" width="14" style="223" customWidth="1"/>
    <col min="7" max="7" width="47" customWidth="1"/>
    <col min="8" max="8" width="1.33203125" customWidth="1"/>
    <col min="9" max="9" width="16.1640625" customWidth="1"/>
    <col min="10" max="10" width="20.33203125" customWidth="1"/>
    <col min="11" max="11" width="9.5" customWidth="1"/>
    <col min="12" max="12" width="12.33203125" customWidth="1"/>
  </cols>
  <sheetData>
    <row r="1" spans="1:12" ht="12">
      <c r="A1" s="76"/>
      <c r="B1" s="76"/>
      <c r="C1" s="76"/>
      <c r="D1" s="76"/>
      <c r="E1" s="77"/>
      <c r="F1" s="215"/>
      <c r="G1" s="76"/>
      <c r="H1" s="76"/>
      <c r="I1" s="76"/>
      <c r="J1" s="76"/>
      <c r="K1" s="76"/>
      <c r="L1" s="78"/>
    </row>
    <row r="2" spans="1:12">
      <c r="A2" s="79"/>
      <c r="B2" s="79"/>
      <c r="C2" s="79"/>
      <c r="D2" s="79"/>
      <c r="E2" s="80"/>
      <c r="F2" s="216"/>
      <c r="G2" s="79"/>
      <c r="H2" s="79"/>
      <c r="I2" s="79"/>
      <c r="J2" s="79"/>
      <c r="K2" s="79"/>
      <c r="L2" s="78"/>
    </row>
    <row r="3" spans="1:12">
      <c r="A3" s="79"/>
      <c r="B3" s="79"/>
      <c r="C3" s="79"/>
      <c r="D3" s="79"/>
      <c r="E3" s="80"/>
      <c r="F3" s="216"/>
      <c r="G3" s="79"/>
      <c r="H3" s="79"/>
      <c r="I3" s="79"/>
      <c r="J3" s="79"/>
      <c r="K3" s="79"/>
      <c r="L3" s="78"/>
    </row>
    <row r="4" spans="1:12">
      <c r="A4" s="79"/>
      <c r="B4" s="79"/>
      <c r="C4" s="79"/>
      <c r="D4" s="79"/>
      <c r="E4" s="80"/>
      <c r="F4" s="216"/>
      <c r="G4" s="79"/>
      <c r="H4" s="79"/>
      <c r="I4" s="79"/>
      <c r="J4" s="79"/>
      <c r="K4" s="79"/>
      <c r="L4" s="79"/>
    </row>
    <row r="5" spans="1:12" ht="12" thickBot="1">
      <c r="A5" s="79"/>
      <c r="B5" s="79"/>
      <c r="C5" s="79"/>
      <c r="D5" s="79"/>
      <c r="E5" s="80"/>
      <c r="F5" s="216"/>
      <c r="G5" s="79"/>
      <c r="H5" s="79"/>
      <c r="I5" s="79"/>
      <c r="J5" s="79"/>
      <c r="K5" s="113"/>
      <c r="L5" s="113"/>
    </row>
    <row r="6" spans="1:12" ht="12">
      <c r="A6" s="79"/>
      <c r="B6" s="79"/>
      <c r="C6" s="79"/>
      <c r="D6" s="79"/>
      <c r="E6" s="80"/>
      <c r="F6" s="216"/>
      <c r="G6" s="79"/>
      <c r="H6" s="79"/>
      <c r="I6" s="79"/>
      <c r="J6" s="81"/>
      <c r="K6" s="114"/>
      <c r="L6" s="114"/>
    </row>
    <row r="7" spans="1:12" ht="12.75" thickBot="1">
      <c r="A7" s="115"/>
      <c r="B7" s="115"/>
      <c r="C7" s="115"/>
      <c r="D7" s="115"/>
      <c r="E7" s="115"/>
      <c r="F7" s="115"/>
      <c r="G7" s="115"/>
      <c r="H7" s="115"/>
      <c r="I7" s="115"/>
      <c r="J7" s="81"/>
      <c r="K7" s="116"/>
      <c r="L7" s="116"/>
    </row>
    <row r="8" spans="1:12">
      <c r="A8" s="117"/>
      <c r="B8" s="117"/>
      <c r="C8" s="117"/>
      <c r="D8" s="117"/>
      <c r="E8" s="117"/>
      <c r="F8" s="117"/>
      <c r="G8" s="117"/>
      <c r="H8" s="117"/>
      <c r="I8" s="117"/>
      <c r="J8" s="79"/>
      <c r="K8" s="79"/>
      <c r="L8" s="79"/>
    </row>
    <row r="9" spans="1:12">
      <c r="A9" s="79"/>
      <c r="B9" s="79"/>
      <c r="C9" s="79"/>
      <c r="D9" s="79"/>
      <c r="E9" s="80"/>
      <c r="F9" s="216"/>
      <c r="G9" s="79"/>
      <c r="H9" s="79"/>
      <c r="I9" s="79"/>
      <c r="J9" s="79"/>
      <c r="K9" s="79"/>
      <c r="L9" s="79"/>
    </row>
    <row r="10" spans="1:12">
      <c r="A10" s="79"/>
      <c r="B10" s="79"/>
      <c r="C10" s="79"/>
      <c r="D10" s="79"/>
      <c r="E10" s="82"/>
      <c r="F10" s="217"/>
      <c r="G10" s="83"/>
      <c r="H10" s="79"/>
      <c r="I10" s="84"/>
      <c r="J10" s="79"/>
      <c r="K10" s="79"/>
      <c r="L10" s="79"/>
    </row>
    <row r="11" spans="1:12" ht="12">
      <c r="A11" s="79"/>
      <c r="B11" s="79"/>
      <c r="C11" s="79"/>
      <c r="D11" s="79"/>
      <c r="E11" s="85"/>
      <c r="F11" s="218"/>
      <c r="G11" s="85"/>
      <c r="H11" s="85"/>
      <c r="I11" s="76"/>
      <c r="J11" s="118"/>
      <c r="K11" s="118"/>
      <c r="L11" s="118"/>
    </row>
    <row r="12" spans="1:12" ht="12" thickBot="1">
      <c r="A12" s="86"/>
      <c r="B12" s="79"/>
      <c r="C12" s="79"/>
      <c r="D12" s="79"/>
      <c r="E12" s="87"/>
      <c r="F12" s="219"/>
      <c r="G12" s="88"/>
      <c r="H12" s="85"/>
      <c r="I12" s="79"/>
      <c r="J12" s="119"/>
      <c r="K12" s="119"/>
      <c r="L12" s="89"/>
    </row>
    <row r="13" spans="1:12" ht="15.75" thickBot="1">
      <c r="A13" s="79"/>
      <c r="B13" s="79"/>
      <c r="C13" s="90"/>
      <c r="D13" s="79"/>
      <c r="E13" s="91"/>
      <c r="F13" s="220"/>
      <c r="G13" s="92"/>
      <c r="H13" s="85"/>
      <c r="I13" s="93"/>
      <c r="J13" s="93"/>
      <c r="K13" s="120"/>
      <c r="L13" s="120"/>
    </row>
    <row r="14" spans="1:12">
      <c r="A14" s="79"/>
      <c r="B14" s="79"/>
      <c r="C14" s="79"/>
      <c r="D14" s="79"/>
      <c r="E14" s="80"/>
      <c r="F14" s="216"/>
      <c r="G14" s="79"/>
      <c r="H14" s="79"/>
      <c r="I14" s="94"/>
      <c r="J14" s="79"/>
      <c r="K14" s="117"/>
      <c r="L14" s="117"/>
    </row>
    <row r="15" spans="1:12">
      <c r="A15" s="79"/>
      <c r="B15" s="79"/>
      <c r="C15" s="79"/>
      <c r="D15" s="79"/>
      <c r="E15" s="80"/>
      <c r="F15" s="216"/>
      <c r="G15" s="79"/>
      <c r="H15" s="79"/>
      <c r="I15" s="79"/>
      <c r="J15" s="79"/>
      <c r="K15" s="79"/>
      <c r="L15" s="79"/>
    </row>
    <row r="16" spans="1:12">
      <c r="A16" s="79"/>
      <c r="B16" s="79"/>
      <c r="C16" s="79"/>
      <c r="D16" s="79"/>
      <c r="E16" s="80"/>
      <c r="F16" s="216"/>
      <c r="G16" s="79"/>
      <c r="H16" s="79"/>
      <c r="I16" s="79"/>
      <c r="J16" s="79"/>
      <c r="K16" s="79"/>
      <c r="L16" s="79"/>
    </row>
    <row r="17" spans="1:40">
      <c r="A17" s="79"/>
      <c r="B17" s="79"/>
      <c r="C17" s="79"/>
      <c r="D17" s="79"/>
      <c r="E17" s="80"/>
      <c r="F17" s="216"/>
      <c r="G17" s="79"/>
      <c r="H17" s="79"/>
      <c r="I17" s="79"/>
      <c r="J17" s="79"/>
      <c r="K17" s="79"/>
      <c r="L17" s="79"/>
    </row>
    <row r="18" spans="1:40">
      <c r="A18" s="111" t="s">
        <v>49</v>
      </c>
      <c r="B18" s="111" t="s">
        <v>50</v>
      </c>
      <c r="C18" s="111" t="s">
        <v>51</v>
      </c>
      <c r="D18" s="111" t="s">
        <v>2</v>
      </c>
      <c r="E18" s="111"/>
      <c r="F18" s="111"/>
      <c r="G18" s="111"/>
      <c r="H18" s="111"/>
      <c r="I18" s="111"/>
      <c r="J18" s="111"/>
      <c r="K18" s="111"/>
      <c r="L18" s="121" t="s">
        <v>52</v>
      </c>
    </row>
    <row r="19" spans="1:40">
      <c r="A19" s="111"/>
      <c r="B19" s="111"/>
      <c r="C19" s="111"/>
      <c r="D19" s="111"/>
      <c r="E19" s="112" t="s">
        <v>67</v>
      </c>
      <c r="F19" s="112" t="s">
        <v>53</v>
      </c>
      <c r="G19" s="112"/>
      <c r="H19" s="112"/>
      <c r="I19" s="112" t="s">
        <v>54</v>
      </c>
      <c r="J19" s="112"/>
      <c r="K19" s="112"/>
      <c r="L19" s="121"/>
    </row>
    <row r="20" spans="1:40" ht="21">
      <c r="A20" s="111"/>
      <c r="B20" s="111"/>
      <c r="C20" s="111"/>
      <c r="D20" s="111"/>
      <c r="E20" s="112"/>
      <c r="F20" s="221" t="s">
        <v>55</v>
      </c>
      <c r="G20" s="112" t="s">
        <v>56</v>
      </c>
      <c r="H20" s="112"/>
      <c r="I20" s="95" t="s">
        <v>57</v>
      </c>
      <c r="J20" s="112" t="s">
        <v>58</v>
      </c>
      <c r="K20" s="112"/>
      <c r="L20" s="121"/>
    </row>
    <row r="21" spans="1:40">
      <c r="A21" s="96">
        <v>1</v>
      </c>
      <c r="B21" s="96">
        <v>2</v>
      </c>
      <c r="C21" s="97">
        <v>3</v>
      </c>
      <c r="D21" s="96">
        <v>4</v>
      </c>
      <c r="E21" s="96"/>
      <c r="F21" s="109">
        <v>6</v>
      </c>
      <c r="G21" s="122">
        <v>7</v>
      </c>
      <c r="H21" s="122"/>
      <c r="I21" s="96">
        <v>8</v>
      </c>
      <c r="J21" s="122">
        <v>9</v>
      </c>
      <c r="K21" s="122"/>
      <c r="L21" s="98">
        <v>10</v>
      </c>
    </row>
    <row r="22" spans="1:40" ht="18">
      <c r="A22" s="106" t="s">
        <v>59</v>
      </c>
      <c r="B22" s="107"/>
      <c r="C22" s="107"/>
      <c r="D22" s="107"/>
      <c r="E22" s="107"/>
      <c r="F22" s="222"/>
      <c r="G22" s="107"/>
      <c r="H22" s="107"/>
      <c r="I22" s="107"/>
      <c r="J22" s="107"/>
      <c r="K22" s="107"/>
      <c r="L22" s="108"/>
    </row>
    <row r="23" spans="1:40">
      <c r="A23" s="99"/>
      <c r="B23" s="99"/>
      <c r="C23" s="100" t="s">
        <v>36</v>
      </c>
      <c r="D23" s="101">
        <v>16884</v>
      </c>
      <c r="E23" s="102">
        <v>15</v>
      </c>
      <c r="F23" s="104">
        <v>42009</v>
      </c>
      <c r="G23" s="105">
        <f>IF(E23&gt;EOMONTH(F23,0)-EOMONTH(F23,-1)-DAY(F23)+1,EOMONTH(F23,0)-EOMONTH(F23,-1)-DAY(F23)+1,E23)</f>
        <v>15</v>
      </c>
      <c r="H23" s="105"/>
      <c r="I23" s="105" t="str">
        <f>IF(E23-G23&gt;0,E23-G23,"")</f>
        <v/>
      </c>
      <c r="J23" s="105"/>
      <c r="K23" s="105"/>
      <c r="L23" s="103"/>
    </row>
    <row r="24" spans="1:40">
      <c r="A24" s="99"/>
      <c r="B24" s="99"/>
      <c r="C24" s="100" t="s">
        <v>37</v>
      </c>
      <c r="D24" s="101">
        <v>6991</v>
      </c>
      <c r="E24" s="102">
        <v>15</v>
      </c>
      <c r="F24" s="104">
        <v>42010</v>
      </c>
      <c r="G24" s="105">
        <f>IF(E24&gt;EOMONTH(F24,0)-EOMONTH(F24,-1)-DAY(F24)+1,EOMONTH(F24,0)-EOMONTH(F24,-1)-DAY(F24)+1,E24)</f>
        <v>15</v>
      </c>
      <c r="H24" s="105"/>
      <c r="I24" s="105" t="str">
        <f>IF(E24-G24&gt;0,E24-G24,"")</f>
        <v/>
      </c>
      <c r="J24" s="105"/>
      <c r="K24" s="105"/>
      <c r="L24" s="103"/>
    </row>
    <row r="25" spans="1:40">
      <c r="A25" s="99"/>
      <c r="B25" s="99"/>
      <c r="C25" s="100" t="s">
        <v>62</v>
      </c>
      <c r="D25" s="101">
        <v>7455</v>
      </c>
      <c r="E25" s="102">
        <v>15</v>
      </c>
      <c r="F25" s="104">
        <v>42011</v>
      </c>
      <c r="G25" s="105">
        <f>IF(E25&gt;EOMONTH(F25,0)-EOMONTH(F25,-1)-DAY(F25)+1,EOMONTH(F25,0)-EOMONTH(F25,-1)-DAY(F25)+1,E25)</f>
        <v>15</v>
      </c>
      <c r="H25" s="105"/>
      <c r="I25" s="105" t="str">
        <f>IF(E25-G25&gt;0,E25-G25,"")</f>
        <v/>
      </c>
      <c r="J25" s="105"/>
      <c r="K25" s="105"/>
      <c r="L25" s="103"/>
      <c r="M25" t="s">
        <v>11</v>
      </c>
      <c r="N25" t="s">
        <v>11</v>
      </c>
      <c r="O25" t="s">
        <v>11</v>
      </c>
      <c r="P25" t="s">
        <v>11</v>
      </c>
      <c r="Q25" t="s">
        <v>11</v>
      </c>
      <c r="R25" t="s">
        <v>11</v>
      </c>
      <c r="S25" t="s">
        <v>11</v>
      </c>
      <c r="T25" t="s">
        <v>11</v>
      </c>
      <c r="U25" t="s">
        <v>11</v>
      </c>
      <c r="V25" t="s">
        <v>11</v>
      </c>
      <c r="W25" t="s">
        <v>11</v>
      </c>
      <c r="X25" t="s">
        <v>11</v>
      </c>
      <c r="Y25" t="s">
        <v>11</v>
      </c>
      <c r="Z25" t="s">
        <v>11</v>
      </c>
      <c r="AA25" t="s">
        <v>11</v>
      </c>
      <c r="AB25" t="s">
        <v>11</v>
      </c>
      <c r="AC25" t="s">
        <v>11</v>
      </c>
      <c r="AD25" t="s">
        <v>11</v>
      </c>
      <c r="AE25" t="s">
        <v>11</v>
      </c>
      <c r="AF25" t="s">
        <v>11</v>
      </c>
      <c r="AG25" t="s">
        <v>11</v>
      </c>
      <c r="AH25" t="s">
        <v>11</v>
      </c>
      <c r="AI25" t="s">
        <v>11</v>
      </c>
      <c r="AJ25" t="s">
        <v>11</v>
      </c>
      <c r="AK25" t="s">
        <v>11</v>
      </c>
      <c r="AL25" t="s">
        <v>11</v>
      </c>
      <c r="AM25" t="s">
        <v>11</v>
      </c>
      <c r="AN25" t="s">
        <v>11</v>
      </c>
    </row>
    <row r="26" spans="1:40">
      <c r="A26" s="99"/>
      <c r="B26" s="99"/>
      <c r="C26" s="100" t="s">
        <v>63</v>
      </c>
      <c r="D26" s="101">
        <v>16655</v>
      </c>
      <c r="E26" s="102">
        <v>15</v>
      </c>
      <c r="F26" s="104">
        <v>42012</v>
      </c>
      <c r="G26" s="105">
        <f>IF(E26&gt;EOMONTH(F26,0)-EOMONTH(F26,-1)-DAY(F26)+1,EOMONTH(F26,0)-EOMONTH(F26,-1)-DAY(F26)+1,E26)</f>
        <v>15</v>
      </c>
      <c r="H26" s="105"/>
      <c r="I26" s="105" t="str">
        <f>IF(E26-G26&gt;0,E26-G26,"")</f>
        <v/>
      </c>
      <c r="J26" s="105"/>
      <c r="K26" s="105"/>
      <c r="L26" s="103"/>
    </row>
    <row r="27" spans="1:40">
      <c r="A27" s="99"/>
      <c r="B27" s="99"/>
      <c r="C27" s="100" t="s">
        <v>64</v>
      </c>
      <c r="D27" s="101">
        <v>3033</v>
      </c>
      <c r="E27" s="102">
        <v>15</v>
      </c>
      <c r="F27" s="104">
        <v>42013</v>
      </c>
      <c r="G27" s="105">
        <f>IF(E27&gt;EOMONTH(F27,0)-EOMONTH(F27,-1)-DAY(F27)+1,EOMONTH(F27,0)-EOMONTH(F27,-1)-DAY(F27)+1,E27)</f>
        <v>15</v>
      </c>
      <c r="H27" s="105"/>
      <c r="I27" s="105" t="str">
        <f>IF(E27-G27&gt;0,E27-G27,"")</f>
        <v/>
      </c>
      <c r="J27" s="105"/>
      <c r="K27" s="105"/>
      <c r="L27" s="103"/>
    </row>
    <row r="28" spans="1:40">
      <c r="A28" s="99"/>
      <c r="B28" s="99"/>
      <c r="C28" s="100" t="s">
        <v>65</v>
      </c>
      <c r="D28" s="101">
        <v>4578</v>
      </c>
      <c r="E28" s="102">
        <v>15</v>
      </c>
      <c r="F28" s="104">
        <v>42014</v>
      </c>
      <c r="G28" s="105">
        <f>IF(E28&gt;EOMONTH(F28,0)-EOMONTH(F28,-1)-DAY(F28)+1,EOMONTH(F28,0)-EOMONTH(F28,-1)-DAY(F28)+1,E28)</f>
        <v>15</v>
      </c>
      <c r="H28" s="105"/>
      <c r="I28" s="105" t="str">
        <f>IF(E28-G28&gt;0,E28-G28,"")</f>
        <v/>
      </c>
      <c r="J28" s="105"/>
      <c r="K28" s="105"/>
      <c r="L28" s="103"/>
    </row>
    <row r="29" spans="1:40">
      <c r="A29" s="99"/>
      <c r="B29" s="99"/>
      <c r="C29" s="100" t="s">
        <v>66</v>
      </c>
      <c r="D29" s="101">
        <v>16813</v>
      </c>
      <c r="E29" s="102">
        <v>15</v>
      </c>
      <c r="F29" s="104">
        <v>42015</v>
      </c>
      <c r="G29" s="105">
        <f>IF(E29&gt;EOMONTH(F29,0)-EOMONTH(F29,-1)-DAY(F29)+1,EOMONTH(F29,0)-EOMONTH(F29,-1)-DAY(F29)+1,E29)</f>
        <v>15</v>
      </c>
      <c r="H29" s="105"/>
      <c r="I29" s="105" t="str">
        <f>IF(E29-G29&gt;0,E29-G29,"")</f>
        <v/>
      </c>
      <c r="J29" s="105"/>
      <c r="K29" s="105"/>
      <c r="L29" s="103"/>
    </row>
    <row r="30" spans="1:40" ht="18">
      <c r="A30" s="106" t="s">
        <v>68</v>
      </c>
      <c r="B30" s="107"/>
      <c r="C30" s="107"/>
      <c r="D30" s="107"/>
      <c r="E30" s="107"/>
      <c r="F30" s="222"/>
      <c r="G30" s="107"/>
      <c r="H30" s="107"/>
      <c r="I30" s="107"/>
      <c r="J30" s="107"/>
      <c r="K30" s="107"/>
      <c r="L30" s="108"/>
    </row>
    <row r="31" spans="1:40">
      <c r="A31" s="99"/>
      <c r="B31" s="99"/>
      <c r="C31" s="100" t="s">
        <v>36</v>
      </c>
      <c r="D31" s="101">
        <v>16884</v>
      </c>
      <c r="E31" s="102">
        <v>15</v>
      </c>
      <c r="F31" s="104">
        <v>42221</v>
      </c>
      <c r="G31" s="105">
        <f>IF(E31&gt;EOMONTH(F31,0)-EOMONTH(F31,-1)-DAY(F31)+1,EOMONTH(F31,0)-EOMONTH(F31,-1)-DAY(F31)+1,E31)</f>
        <v>15</v>
      </c>
      <c r="H31" s="105"/>
      <c r="I31" s="105" t="str">
        <f>IF(E31-G31&gt;0,E31-G31,"")</f>
        <v/>
      </c>
      <c r="J31" s="105"/>
      <c r="K31" s="105"/>
      <c r="L31" s="103"/>
    </row>
    <row r="32" spans="1:40" ht="18">
      <c r="A32" s="106" t="s">
        <v>69</v>
      </c>
      <c r="B32" s="107"/>
      <c r="C32" s="107"/>
      <c r="D32" s="107"/>
      <c r="E32" s="107"/>
      <c r="F32" s="222"/>
      <c r="G32" s="107"/>
      <c r="H32" s="107"/>
      <c r="I32" s="107"/>
      <c r="J32" s="107"/>
      <c r="K32" s="107"/>
      <c r="L32" s="108"/>
    </row>
    <row r="33" spans="1:40">
      <c r="A33" s="99"/>
      <c r="B33" s="99"/>
      <c r="C33" s="100" t="s">
        <v>37</v>
      </c>
      <c r="D33" s="101">
        <v>6991</v>
      </c>
      <c r="E33" s="102">
        <v>15</v>
      </c>
      <c r="F33" s="104">
        <v>42252</v>
      </c>
      <c r="G33" s="105">
        <f>IF(E33&gt;EOMONTH(F33,0)-EOMONTH(F33,-1)-DAY(F33)+1,EOMONTH(F33,0)-EOMONTH(F33,-1)-DAY(F33)+1,E33)</f>
        <v>15</v>
      </c>
      <c r="H33" s="105"/>
      <c r="I33" s="105" t="str">
        <f>IF(E33-G33&gt;0,E33-G33,"")</f>
        <v/>
      </c>
      <c r="J33" s="105"/>
      <c r="K33" s="105"/>
      <c r="L33" s="103"/>
    </row>
    <row r="34" spans="1:40" ht="18">
      <c r="A34" s="106" t="s">
        <v>70</v>
      </c>
      <c r="B34" s="107"/>
      <c r="C34" s="107"/>
      <c r="D34" s="107"/>
      <c r="E34" s="107"/>
      <c r="F34" s="222"/>
      <c r="G34" s="107"/>
      <c r="H34" s="107"/>
      <c r="I34" s="107"/>
      <c r="J34" s="107"/>
      <c r="K34" s="107"/>
      <c r="L34" s="108"/>
    </row>
    <row r="35" spans="1:40">
      <c r="A35" s="99"/>
      <c r="B35" s="99"/>
      <c r="C35" s="100" t="s">
        <v>62</v>
      </c>
      <c r="D35" s="101">
        <v>7455</v>
      </c>
      <c r="E35" s="102">
        <v>15</v>
      </c>
      <c r="F35" s="104">
        <v>42282</v>
      </c>
      <c r="G35" s="105">
        <f>IF(E35&gt;EOMONTH(F35,0)-EOMONTH(F35,-1)-DAY(F35)+1,EOMONTH(F35,0)-EOMONTH(F35,-1)-DAY(F35)+1,E35)</f>
        <v>15</v>
      </c>
      <c r="H35" s="105"/>
      <c r="I35" s="105" t="str">
        <f>IF(E35-G35&gt;0,E35-G35,"")</f>
        <v/>
      </c>
      <c r="J35" s="105"/>
      <c r="K35" s="105"/>
      <c r="L35" s="103"/>
    </row>
    <row r="36" spans="1:40">
      <c r="A36" s="99"/>
      <c r="B36" s="99"/>
      <c r="C36" s="100" t="s">
        <v>63</v>
      </c>
      <c r="D36" s="101">
        <v>16655</v>
      </c>
      <c r="E36" s="102">
        <v>15</v>
      </c>
      <c r="F36" s="104">
        <v>42283</v>
      </c>
      <c r="G36" s="105">
        <f>IF(E36&gt;EOMONTH(F36,0)-EOMONTH(F36,-1)-DAY(F36)+1,EOMONTH(F36,0)-EOMONTH(F36,-1)-DAY(F36)+1,E36)</f>
        <v>15</v>
      </c>
      <c r="H36" s="105"/>
      <c r="I36" s="105" t="str">
        <f>IF(E36-G36&gt;0,E36-G36,"")</f>
        <v/>
      </c>
      <c r="J36" s="105"/>
      <c r="K36" s="105"/>
      <c r="L36" s="103"/>
    </row>
    <row r="37" spans="1:40" ht="18">
      <c r="A37" s="106" t="s">
        <v>71</v>
      </c>
      <c r="B37" s="107"/>
      <c r="C37" s="107"/>
      <c r="D37" s="107"/>
      <c r="E37" s="107"/>
      <c r="F37" s="222"/>
      <c r="G37" s="107"/>
      <c r="H37" s="107"/>
      <c r="I37" s="107"/>
      <c r="J37" s="107"/>
      <c r="K37" s="107"/>
      <c r="L37" s="108"/>
    </row>
    <row r="38" spans="1:40">
      <c r="A38" s="99"/>
      <c r="B38" s="99"/>
      <c r="C38" s="100" t="s">
        <v>64</v>
      </c>
      <c r="D38" s="101">
        <v>3033</v>
      </c>
      <c r="E38" s="102">
        <v>15</v>
      </c>
      <c r="F38" s="104">
        <v>42313</v>
      </c>
      <c r="G38" s="105">
        <f>IF(E38&gt;EOMONTH(F38,0)-EOMONTH(F38,-1)-DAY(F38)+1,EOMONTH(F38,0)-EOMONTH(F38,-1)-DAY(F38)+1,E38)</f>
        <v>15</v>
      </c>
      <c r="H38" s="105"/>
      <c r="I38" s="105" t="str">
        <f>IF(E38-G38&gt;0,E38-G38,"")</f>
        <v/>
      </c>
      <c r="J38" s="105"/>
      <c r="K38" s="105"/>
      <c r="L38" s="103"/>
    </row>
    <row r="39" spans="1:40">
      <c r="A39" s="99"/>
      <c r="B39" s="99"/>
      <c r="C39" s="100" t="s">
        <v>65</v>
      </c>
      <c r="D39" s="101">
        <v>4578</v>
      </c>
      <c r="E39" s="102">
        <v>15</v>
      </c>
      <c r="F39" s="104">
        <v>42314</v>
      </c>
      <c r="G39" s="105">
        <f>IF(E39&gt;EOMONTH(F39,0)-EOMONTH(F39,-1)-DAY(F39)+1,EOMONTH(F39,0)-EOMONTH(F39,-1)-DAY(F39)+1,E39)</f>
        <v>15</v>
      </c>
      <c r="H39" s="105"/>
      <c r="I39" s="105" t="str">
        <f>IF(E39-G39&gt;0,E39-G39,"")</f>
        <v/>
      </c>
      <c r="J39" s="105"/>
      <c r="K39" s="105"/>
      <c r="L39" s="103"/>
    </row>
    <row r="40" spans="1:40">
      <c r="A40" s="99"/>
      <c r="B40" s="99"/>
      <c r="C40" s="100" t="s">
        <v>66</v>
      </c>
      <c r="D40" s="101">
        <v>16813</v>
      </c>
      <c r="E40" s="102">
        <v>15</v>
      </c>
      <c r="F40" s="104">
        <v>42315</v>
      </c>
      <c r="G40" s="105">
        <f>IF(E40&gt;EOMONTH(F40,0)-EOMONTH(F40,-1)-DAY(F40)+1,EOMONTH(F40,0)-EOMONTH(F40,-1)-DAY(F40)+1,E40)</f>
        <v>15</v>
      </c>
      <c r="H40" s="105"/>
      <c r="I40" s="105" t="str">
        <f>IF(E40-G40&gt;0,E40-G40,"")</f>
        <v/>
      </c>
      <c r="J40" s="105"/>
      <c r="K40" s="105"/>
      <c r="L40" s="103"/>
    </row>
    <row r="41" spans="1:40" ht="18">
      <c r="A41" s="106" t="s">
        <v>59</v>
      </c>
      <c r="B41" s="107"/>
      <c r="C41" s="107"/>
      <c r="D41" s="107"/>
      <c r="E41" s="107"/>
      <c r="F41" s="222"/>
      <c r="G41" s="107"/>
      <c r="H41" s="107"/>
      <c r="I41" s="107"/>
      <c r="J41" s="107"/>
      <c r="K41" s="107"/>
      <c r="L41" s="108"/>
    </row>
    <row r="42" spans="1:40">
      <c r="A42" s="99"/>
      <c r="B42" s="99"/>
      <c r="C42" s="100" t="s">
        <v>36</v>
      </c>
      <c r="D42" s="101">
        <v>16884</v>
      </c>
      <c r="E42" s="102">
        <v>120</v>
      </c>
      <c r="F42" s="104">
        <v>42384</v>
      </c>
      <c r="G42" s="105">
        <f>IF(E42&gt;EOMONTH(F42,0)-EOMONTH(F42,-1)-DAY(F42)+1,EOMONTH(F42,0)-EOMONTH(F42,-1)-DAY(F42)+1,E42)</f>
        <v>17</v>
      </c>
      <c r="H42" s="105"/>
      <c r="I42" s="105">
        <f>IF(E42-G42&gt;0,E42-G42,"")</f>
        <v>103</v>
      </c>
      <c r="J42" s="105"/>
      <c r="K42" s="105"/>
      <c r="L42" s="103"/>
    </row>
    <row r="43" spans="1:40">
      <c r="A43" s="99"/>
      <c r="B43" s="99"/>
      <c r="C43" s="100" t="s">
        <v>37</v>
      </c>
      <c r="D43" s="101">
        <v>6991</v>
      </c>
      <c r="E43" s="102">
        <v>28</v>
      </c>
      <c r="F43" s="104" t="s">
        <v>60</v>
      </c>
      <c r="G43" s="105">
        <f>IF(E43&gt;EOMONTH(F43,0)-EOMONTH(F43,-1)-DAY(F43)+1,EOMONTH(F43,0)-EOMONTH(F43,-1)-DAY(F43)+1,E43)</f>
        <v>27</v>
      </c>
      <c r="H43" s="105"/>
      <c r="I43" s="105">
        <f>IF(E43-G43&gt;0,E43-G43,"")</f>
        <v>1</v>
      </c>
      <c r="J43" s="105"/>
      <c r="K43" s="105"/>
      <c r="L43" s="103"/>
    </row>
    <row r="44" spans="1:40">
      <c r="A44" s="99"/>
      <c r="B44" s="99"/>
      <c r="C44" s="100" t="s">
        <v>62</v>
      </c>
      <c r="D44" s="101">
        <v>7455</v>
      </c>
      <c r="E44" s="102">
        <v>28</v>
      </c>
      <c r="F44" s="104" t="s">
        <v>61</v>
      </c>
      <c r="G44" s="105">
        <f>IF(E44&gt;EOMONTH(F44,0)-EOMONTH(F44,-1)-DAY(F44)+1,EOMONTH(F44,0)-EOMONTH(F44,-1)-DAY(F44)+1,E44)</f>
        <v>17</v>
      </c>
      <c r="H44" s="105"/>
      <c r="I44" s="105">
        <f>IF(E44-G44&gt;0,E44-G44,"")</f>
        <v>11</v>
      </c>
      <c r="J44" s="105"/>
      <c r="K44" s="105"/>
      <c r="L44" s="103"/>
      <c r="M44" t="s">
        <v>11</v>
      </c>
      <c r="N44" t="s">
        <v>11</v>
      </c>
      <c r="O44" t="s">
        <v>11</v>
      </c>
      <c r="P44" t="s">
        <v>11</v>
      </c>
      <c r="Q44" t="s">
        <v>11</v>
      </c>
      <c r="R44" t="s">
        <v>11</v>
      </c>
      <c r="S44" t="s">
        <v>11</v>
      </c>
      <c r="T44" t="s">
        <v>11</v>
      </c>
      <c r="U44" t="s">
        <v>11</v>
      </c>
      <c r="V44" t="s">
        <v>11</v>
      </c>
      <c r="W44" t="s">
        <v>11</v>
      </c>
      <c r="X44" t="s">
        <v>11</v>
      </c>
      <c r="Y44" t="s">
        <v>11</v>
      </c>
      <c r="Z44" t="s">
        <v>11</v>
      </c>
      <c r="AA44" t="s">
        <v>11</v>
      </c>
      <c r="AB44" t="s">
        <v>11</v>
      </c>
      <c r="AC44" t="s">
        <v>11</v>
      </c>
      <c r="AD44" t="s">
        <v>11</v>
      </c>
      <c r="AE44" t="s">
        <v>11</v>
      </c>
      <c r="AF44" t="s">
        <v>11</v>
      </c>
      <c r="AG44" t="s">
        <v>11</v>
      </c>
      <c r="AH44" t="s">
        <v>11</v>
      </c>
      <c r="AI44" t="s">
        <v>11</v>
      </c>
      <c r="AJ44" t="s">
        <v>11</v>
      </c>
      <c r="AK44" t="s">
        <v>11</v>
      </c>
      <c r="AL44" t="s">
        <v>11</v>
      </c>
      <c r="AM44" t="s">
        <v>11</v>
      </c>
      <c r="AN44" t="s">
        <v>11</v>
      </c>
    </row>
    <row r="45" spans="1:40">
      <c r="A45" s="99"/>
      <c r="B45" s="99"/>
      <c r="C45" s="100" t="s">
        <v>63</v>
      </c>
      <c r="D45" s="101">
        <v>16655</v>
      </c>
      <c r="E45" s="102">
        <v>28</v>
      </c>
      <c r="F45" s="104" t="s">
        <v>61</v>
      </c>
      <c r="G45" s="105">
        <f>IF(E45&gt;EOMONTH(F45,0)-EOMONTH(F45,-1)-DAY(F45)+1,EOMONTH(F45,0)-EOMONTH(F45,-1)-DAY(F45)+1,E45)</f>
        <v>17</v>
      </c>
      <c r="H45" s="105"/>
      <c r="I45" s="105">
        <f>IF(E45-G45&gt;0,E45-G45,"")</f>
        <v>11</v>
      </c>
      <c r="J45" s="105"/>
      <c r="K45" s="105"/>
      <c r="L45" s="103"/>
    </row>
    <row r="46" spans="1:40">
      <c r="A46" s="99"/>
      <c r="B46" s="99"/>
      <c r="C46" s="100" t="s">
        <v>64</v>
      </c>
      <c r="D46" s="101">
        <v>3033</v>
      </c>
      <c r="E46" s="102">
        <v>28</v>
      </c>
      <c r="F46" s="104" t="s">
        <v>61</v>
      </c>
      <c r="G46" s="105">
        <f>IF(E46&gt;EOMONTH(F46,0)-EOMONTH(F46,-1)-DAY(F46)+1,EOMONTH(F46,0)-EOMONTH(F46,-1)-DAY(F46)+1,E46)</f>
        <v>17</v>
      </c>
      <c r="H46" s="105"/>
      <c r="I46" s="105">
        <f>IF(E46-G46&gt;0,E46-G46,"")</f>
        <v>11</v>
      </c>
      <c r="J46" s="105"/>
      <c r="K46" s="105"/>
      <c r="L46" s="103"/>
    </row>
    <row r="47" spans="1:40">
      <c r="A47" s="99"/>
      <c r="B47" s="99"/>
      <c r="C47" s="100" t="s">
        <v>65</v>
      </c>
      <c r="D47" s="101">
        <v>4578</v>
      </c>
      <c r="E47" s="102">
        <v>66</v>
      </c>
      <c r="F47" s="104">
        <v>42384</v>
      </c>
      <c r="G47" s="105">
        <f>IF(E47&gt;EOMONTH(F47,0)-EOMONTH(F47,-1)-DAY(F47)+1,EOMONTH(F47,0)-EOMONTH(F47,-1)-DAY(F47)+1,E47)</f>
        <v>17</v>
      </c>
      <c r="H47" s="105"/>
      <c r="I47" s="105">
        <f>IF(E47-G47&gt;0,E47-G47,"")</f>
        <v>49</v>
      </c>
      <c r="J47" s="105"/>
      <c r="K47" s="105"/>
      <c r="L47" s="103"/>
    </row>
    <row r="48" spans="1:40">
      <c r="A48" s="99"/>
      <c r="B48" s="99"/>
      <c r="C48" s="100" t="s">
        <v>66</v>
      </c>
      <c r="D48" s="101">
        <v>16813</v>
      </c>
      <c r="E48" s="102">
        <v>14</v>
      </c>
      <c r="F48" s="104">
        <v>42394</v>
      </c>
      <c r="G48" s="105">
        <f>IF(E48&gt;EOMONTH(F48,0)-EOMONTH(F48,-1)-DAY(F48)+1,EOMONTH(F48,0)-EOMONTH(F48,-1)-DAY(F48)+1,E48)</f>
        <v>7</v>
      </c>
      <c r="H48" s="105"/>
      <c r="I48" s="105">
        <f>IF(E48-G48&gt;0,E48-G48,"")</f>
        <v>7</v>
      </c>
      <c r="J48" s="105"/>
      <c r="K48" s="105"/>
      <c r="L48" s="103"/>
    </row>
    <row r="49" spans="1:40" ht="18">
      <c r="A49" s="106" t="s">
        <v>68</v>
      </c>
      <c r="B49" s="107"/>
      <c r="C49" s="107"/>
      <c r="D49" s="107"/>
      <c r="E49" s="107"/>
      <c r="F49" s="222"/>
      <c r="G49" s="107"/>
      <c r="H49" s="107"/>
      <c r="I49" s="107"/>
      <c r="J49" s="107"/>
      <c r="K49" s="107"/>
      <c r="L49" s="108"/>
    </row>
    <row r="50" spans="1:40">
      <c r="A50" s="99"/>
      <c r="B50" s="99"/>
      <c r="C50" s="100" t="s">
        <v>36</v>
      </c>
      <c r="D50" s="101">
        <v>16884</v>
      </c>
      <c r="E50" s="102">
        <v>28</v>
      </c>
      <c r="F50" s="104">
        <v>42607</v>
      </c>
      <c r="G50" s="105">
        <f>IF(E50&gt;EOMONTH(F50,0)-EOMONTH(F50,-1)-DAY(F50)+1,EOMONTH(F50,0)-EOMONTH(F50,-1)-DAY(F50)+1,E50)</f>
        <v>7</v>
      </c>
      <c r="H50" s="105"/>
      <c r="I50" s="105">
        <f>IF(E50-G50&gt;0,E50-G50,"")</f>
        <v>21</v>
      </c>
      <c r="J50" s="105"/>
      <c r="K50" s="105"/>
      <c r="L50" s="103"/>
    </row>
    <row r="51" spans="1:40" ht="18">
      <c r="A51" s="106" t="s">
        <v>69</v>
      </c>
      <c r="B51" s="107"/>
      <c r="C51" s="107"/>
      <c r="D51" s="107"/>
      <c r="E51" s="107"/>
      <c r="F51" s="222"/>
      <c r="G51" s="107"/>
      <c r="H51" s="107"/>
      <c r="I51" s="107"/>
      <c r="J51" s="107"/>
      <c r="K51" s="107"/>
      <c r="L51" s="108"/>
    </row>
    <row r="52" spans="1:40">
      <c r="A52" s="99"/>
      <c r="B52" s="99"/>
      <c r="C52" s="100" t="s">
        <v>37</v>
      </c>
      <c r="D52" s="101">
        <v>6991</v>
      </c>
      <c r="E52" s="102">
        <v>28</v>
      </c>
      <c r="F52" s="104">
        <v>42628</v>
      </c>
      <c r="G52" s="105">
        <f>IF(E52&gt;EOMONTH(F52,0)-EOMONTH(F52,-1)-DAY(F52)+1,EOMONTH(F52,0)-EOMONTH(F52,-1)-DAY(F52)+1,E52)</f>
        <v>16</v>
      </c>
      <c r="H52" s="105"/>
      <c r="I52" s="105">
        <f>IF(E52-G52&gt;0,E52-G52,"")</f>
        <v>12</v>
      </c>
      <c r="J52" s="105"/>
      <c r="K52" s="105"/>
      <c r="L52" s="103"/>
    </row>
    <row r="53" spans="1:40" ht="18">
      <c r="A53" s="106" t="s">
        <v>70</v>
      </c>
      <c r="B53" s="107"/>
      <c r="C53" s="107"/>
      <c r="D53" s="107"/>
      <c r="E53" s="107"/>
      <c r="F53" s="222"/>
      <c r="G53" s="107"/>
      <c r="H53" s="107"/>
      <c r="I53" s="107"/>
      <c r="J53" s="107"/>
      <c r="K53" s="107"/>
      <c r="L53" s="108"/>
    </row>
    <row r="54" spans="1:40">
      <c r="A54" s="99"/>
      <c r="B54" s="99"/>
      <c r="C54" s="100" t="s">
        <v>62</v>
      </c>
      <c r="D54" s="101">
        <v>7455</v>
      </c>
      <c r="E54" s="102">
        <v>28</v>
      </c>
      <c r="F54" s="104">
        <v>42658</v>
      </c>
      <c r="G54" s="105">
        <f>IF(E54&gt;EOMONTH(F54,0)-EOMONTH(F54,-1)-DAY(F54)+1,EOMONTH(F54,0)-EOMONTH(F54,-1)-DAY(F54)+1,E54)</f>
        <v>17</v>
      </c>
      <c r="H54" s="105"/>
      <c r="I54" s="105">
        <f>IF(E54-G54&gt;0,E54-G54,"")</f>
        <v>11</v>
      </c>
      <c r="J54" s="105"/>
      <c r="K54" s="105"/>
      <c r="L54" s="103"/>
    </row>
    <row r="55" spans="1:40">
      <c r="A55" s="99"/>
      <c r="B55" s="99"/>
      <c r="C55" s="100" t="s">
        <v>63</v>
      </c>
      <c r="D55" s="101">
        <v>16655</v>
      </c>
      <c r="E55" s="102">
        <v>28</v>
      </c>
      <c r="F55" s="104">
        <v>42658</v>
      </c>
      <c r="G55" s="105">
        <f>IF(E55&gt;EOMONTH(F55,0)-EOMONTH(F55,-1)-DAY(F55)+1,EOMONTH(F55,0)-EOMONTH(F55,-1)-DAY(F55)+1,E55)</f>
        <v>17</v>
      </c>
      <c r="H55" s="105"/>
      <c r="I55" s="105">
        <f>IF(E55-G55&gt;0,E55-G55,"")</f>
        <v>11</v>
      </c>
      <c r="J55" s="105"/>
      <c r="K55" s="105"/>
      <c r="L55" s="103"/>
    </row>
    <row r="56" spans="1:40" ht="18">
      <c r="A56" s="106" t="s">
        <v>71</v>
      </c>
      <c r="B56" s="107"/>
      <c r="C56" s="107"/>
      <c r="D56" s="107"/>
      <c r="E56" s="107"/>
      <c r="F56" s="222"/>
      <c r="G56" s="107"/>
      <c r="H56" s="107"/>
      <c r="I56" s="107"/>
      <c r="J56" s="107"/>
      <c r="K56" s="107"/>
      <c r="L56" s="108"/>
    </row>
    <row r="57" spans="1:40">
      <c r="A57" s="99"/>
      <c r="B57" s="99"/>
      <c r="C57" s="100" t="s">
        <v>64</v>
      </c>
      <c r="D57" s="101">
        <v>3033</v>
      </c>
      <c r="E57" s="102">
        <v>28</v>
      </c>
      <c r="F57" s="104">
        <v>42689</v>
      </c>
      <c r="G57" s="105">
        <f>IF(E57&gt;EOMONTH(F57,0)-EOMONTH(F57,-1)-DAY(F57)+1,EOMONTH(F57,0)-EOMONTH(F57,-1)-DAY(F57)+1,E57)</f>
        <v>16</v>
      </c>
      <c r="H57" s="105"/>
      <c r="I57" s="105">
        <f>IF(E57-G57&gt;0,E57-G57,"")</f>
        <v>12</v>
      </c>
      <c r="J57" s="105"/>
      <c r="K57" s="105"/>
      <c r="L57" s="103"/>
    </row>
    <row r="58" spans="1:40">
      <c r="A58" s="99"/>
      <c r="B58" s="99"/>
      <c r="C58" s="100" t="s">
        <v>65</v>
      </c>
      <c r="D58" s="101">
        <v>4578</v>
      </c>
      <c r="E58" s="102">
        <v>35</v>
      </c>
      <c r="F58" s="104">
        <v>42689</v>
      </c>
      <c r="G58" s="105">
        <f>IF(E58&gt;EOMONTH(F58,0)-EOMONTH(F58,-1)-DAY(F58)+1,EOMONTH(F58,0)-EOMONTH(F58,-1)-DAY(F58)+1,E58)</f>
        <v>16</v>
      </c>
      <c r="H58" s="105"/>
      <c r="I58" s="105">
        <f>IF(E58-G58&gt;0,E58-G58,"")</f>
        <v>19</v>
      </c>
      <c r="J58" s="105"/>
      <c r="K58" s="105"/>
      <c r="L58" s="103"/>
    </row>
    <row r="59" spans="1:40">
      <c r="A59" s="99"/>
      <c r="B59" s="99"/>
      <c r="C59" s="100" t="s">
        <v>66</v>
      </c>
      <c r="D59" s="101">
        <v>16813</v>
      </c>
      <c r="E59" s="102">
        <v>14</v>
      </c>
      <c r="F59" s="104">
        <v>42689</v>
      </c>
      <c r="G59" s="105">
        <f>IF(E59&gt;EOMONTH(F59,0)-EOMONTH(F59,-1)-DAY(F59)+1,EOMONTH(F59,0)-EOMONTH(F59,-1)-DAY(F59)+1,E59)</f>
        <v>14</v>
      </c>
      <c r="H59" s="105"/>
      <c r="I59" s="105" t="str">
        <f>IF(E59-G59&gt;0,E59-G59,"")</f>
        <v/>
      </c>
      <c r="J59" s="105"/>
      <c r="K59" s="105"/>
      <c r="L59" s="103"/>
    </row>
    <row r="60" spans="1:40" ht="18">
      <c r="A60" s="106" t="s">
        <v>59</v>
      </c>
      <c r="B60" s="107"/>
      <c r="C60" s="107"/>
      <c r="D60" s="107"/>
      <c r="E60" s="107"/>
      <c r="F60" s="222"/>
      <c r="G60" s="107"/>
      <c r="H60" s="107"/>
      <c r="I60" s="107"/>
      <c r="J60" s="107"/>
      <c r="K60" s="107"/>
      <c r="L60" s="108"/>
    </row>
    <row r="61" spans="1:40">
      <c r="A61" s="99"/>
      <c r="B61" s="99"/>
      <c r="C61" s="100" t="s">
        <v>36</v>
      </c>
      <c r="D61" s="101">
        <v>16884</v>
      </c>
      <c r="E61" s="102">
        <v>15</v>
      </c>
      <c r="F61" s="104">
        <v>42740</v>
      </c>
      <c r="G61" s="105">
        <f>IF(E61&gt;EOMONTH(F61,0)-EOMONTH(F61,-1)-DAY(F61)+1,EOMONTH(F61,0)-EOMONTH(F61,-1)-DAY(F61)+1,E61)</f>
        <v>15</v>
      </c>
      <c r="H61" s="105"/>
      <c r="I61" s="105" t="str">
        <f>IF(E61-G61&gt;0,E61-G61,"")</f>
        <v/>
      </c>
      <c r="J61" s="105"/>
      <c r="K61" s="105"/>
      <c r="L61" s="103"/>
    </row>
    <row r="62" spans="1:40">
      <c r="A62" s="99"/>
      <c r="B62" s="99"/>
      <c r="C62" s="100" t="s">
        <v>37</v>
      </c>
      <c r="D62" s="101">
        <v>6991</v>
      </c>
      <c r="E62" s="102">
        <v>15</v>
      </c>
      <c r="F62" s="104">
        <v>42741</v>
      </c>
      <c r="G62" s="105">
        <f>IF(E62&gt;EOMONTH(F62,0)-EOMONTH(F62,-1)-DAY(F62)+1,EOMONTH(F62,0)-EOMONTH(F62,-1)-DAY(F62)+1,E62)</f>
        <v>15</v>
      </c>
      <c r="H62" s="105"/>
      <c r="I62" s="105" t="str">
        <f>IF(E62-G62&gt;0,E62-G62,"")</f>
        <v/>
      </c>
      <c r="J62" s="105"/>
      <c r="K62" s="105"/>
      <c r="L62" s="103"/>
    </row>
    <row r="63" spans="1:40">
      <c r="A63" s="99"/>
      <c r="B63" s="99"/>
      <c r="C63" s="100" t="s">
        <v>62</v>
      </c>
      <c r="D63" s="101">
        <v>7455</v>
      </c>
      <c r="E63" s="102">
        <v>15</v>
      </c>
      <c r="F63" s="104">
        <v>42742</v>
      </c>
      <c r="G63" s="105">
        <f>IF(E63&gt;EOMONTH(F63,0)-EOMONTH(F63,-1)-DAY(F63)+1,EOMONTH(F63,0)-EOMONTH(F63,-1)-DAY(F63)+1,E63)</f>
        <v>15</v>
      </c>
      <c r="H63" s="105"/>
      <c r="I63" s="105" t="str">
        <f>IF(E63-G63&gt;0,E63-G63,"")</f>
        <v/>
      </c>
      <c r="J63" s="105"/>
      <c r="K63" s="105"/>
      <c r="L63" s="103"/>
      <c r="M63" t="s">
        <v>11</v>
      </c>
      <c r="N63" t="s">
        <v>11</v>
      </c>
      <c r="O63" t="s">
        <v>11</v>
      </c>
      <c r="P63" t="s">
        <v>11</v>
      </c>
      <c r="Q63" t="s">
        <v>11</v>
      </c>
      <c r="R63" t="s">
        <v>11</v>
      </c>
      <c r="S63" t="s">
        <v>11</v>
      </c>
      <c r="T63" t="s">
        <v>11</v>
      </c>
      <c r="U63" t="s">
        <v>11</v>
      </c>
      <c r="V63" t="s">
        <v>11</v>
      </c>
      <c r="W63" t="s">
        <v>11</v>
      </c>
      <c r="X63" t="s">
        <v>11</v>
      </c>
      <c r="Y63" t="s">
        <v>11</v>
      </c>
      <c r="Z63" t="s">
        <v>11</v>
      </c>
      <c r="AA63" t="s">
        <v>11</v>
      </c>
      <c r="AB63" t="s">
        <v>11</v>
      </c>
      <c r="AC63" t="s">
        <v>11</v>
      </c>
      <c r="AD63" t="s">
        <v>11</v>
      </c>
      <c r="AE63" t="s">
        <v>11</v>
      </c>
      <c r="AF63" t="s">
        <v>11</v>
      </c>
      <c r="AG63" t="s">
        <v>11</v>
      </c>
      <c r="AH63" t="s">
        <v>11</v>
      </c>
      <c r="AI63" t="s">
        <v>11</v>
      </c>
      <c r="AJ63" t="s">
        <v>11</v>
      </c>
      <c r="AK63" t="s">
        <v>11</v>
      </c>
      <c r="AL63" t="s">
        <v>11</v>
      </c>
      <c r="AM63" t="s">
        <v>11</v>
      </c>
      <c r="AN63" t="s">
        <v>11</v>
      </c>
    </row>
    <row r="64" spans="1:40">
      <c r="A64" s="99"/>
      <c r="B64" s="99"/>
      <c r="C64" s="100" t="s">
        <v>63</v>
      </c>
      <c r="D64" s="101">
        <v>16655</v>
      </c>
      <c r="E64" s="102">
        <v>15</v>
      </c>
      <c r="F64" s="104">
        <v>42743</v>
      </c>
      <c r="G64" s="105">
        <f>IF(E64&gt;EOMONTH(F64,0)-EOMONTH(F64,-1)-DAY(F64)+1,EOMONTH(F64,0)-EOMONTH(F64,-1)-DAY(F64)+1,E64)</f>
        <v>15</v>
      </c>
      <c r="H64" s="105"/>
      <c r="I64" s="105" t="str">
        <f>IF(E64-G64&gt;0,E64-G64,"")</f>
        <v/>
      </c>
      <c r="J64" s="105"/>
      <c r="K64" s="105"/>
      <c r="L64" s="103"/>
    </row>
    <row r="65" spans="1:12">
      <c r="A65" s="99"/>
      <c r="B65" s="99"/>
      <c r="C65" s="100" t="s">
        <v>64</v>
      </c>
      <c r="D65" s="101">
        <v>3033</v>
      </c>
      <c r="E65" s="102">
        <v>15</v>
      </c>
      <c r="F65" s="104">
        <v>42744</v>
      </c>
      <c r="G65" s="105">
        <f>IF(E65&gt;EOMONTH(F65,0)-EOMONTH(F65,-1)-DAY(F65)+1,EOMONTH(F65,0)-EOMONTH(F65,-1)-DAY(F65)+1,E65)</f>
        <v>15</v>
      </c>
      <c r="H65" s="105"/>
      <c r="I65" s="105" t="str">
        <f>IF(E65-G65&gt;0,E65-G65,"")</f>
        <v/>
      </c>
      <c r="J65" s="105"/>
      <c r="K65" s="105"/>
      <c r="L65" s="103"/>
    </row>
    <row r="66" spans="1:12">
      <c r="A66" s="99"/>
      <c r="B66" s="99"/>
      <c r="C66" s="100" t="s">
        <v>65</v>
      </c>
      <c r="D66" s="101">
        <v>4578</v>
      </c>
      <c r="E66" s="102">
        <v>15</v>
      </c>
      <c r="F66" s="104">
        <v>42745</v>
      </c>
      <c r="G66" s="105">
        <f>IF(E66&gt;EOMONTH(F66,0)-EOMONTH(F66,-1)-DAY(F66)+1,EOMONTH(F66,0)-EOMONTH(F66,-1)-DAY(F66)+1,E66)</f>
        <v>15</v>
      </c>
      <c r="H66" s="105"/>
      <c r="I66" s="105" t="str">
        <f>IF(E66-G66&gt;0,E66-G66,"")</f>
        <v/>
      </c>
      <c r="J66" s="105"/>
      <c r="K66" s="105"/>
      <c r="L66" s="103"/>
    </row>
    <row r="67" spans="1:12">
      <c r="A67" s="99"/>
      <c r="B67" s="99"/>
      <c r="C67" s="100" t="s">
        <v>66</v>
      </c>
      <c r="D67" s="101">
        <v>16813</v>
      </c>
      <c r="E67" s="102">
        <v>15</v>
      </c>
      <c r="F67" s="104">
        <v>42746</v>
      </c>
      <c r="G67" s="105">
        <f>IF(E67&gt;EOMONTH(F67,0)-EOMONTH(F67,-1)-DAY(F67)+1,EOMONTH(F67,0)-EOMONTH(F67,-1)-DAY(F67)+1,E67)</f>
        <v>15</v>
      </c>
      <c r="H67" s="105"/>
      <c r="I67" s="105" t="str">
        <f>IF(E67-G67&gt;0,E67-G67,"")</f>
        <v/>
      </c>
      <c r="J67" s="105"/>
      <c r="K67" s="105"/>
      <c r="L67" s="103"/>
    </row>
    <row r="68" spans="1:12" ht="18">
      <c r="A68" s="106" t="s">
        <v>68</v>
      </c>
      <c r="B68" s="107"/>
      <c r="C68" s="107"/>
      <c r="D68" s="107"/>
      <c r="E68" s="107"/>
      <c r="F68" s="222"/>
      <c r="G68" s="107"/>
      <c r="H68" s="107"/>
      <c r="I68" s="107"/>
      <c r="J68" s="107"/>
      <c r="K68" s="107"/>
      <c r="L68" s="108"/>
    </row>
    <row r="69" spans="1:12">
      <c r="A69" s="99"/>
      <c r="B69" s="99"/>
      <c r="C69" s="100" t="s">
        <v>36</v>
      </c>
      <c r="D69" s="101">
        <v>16884</v>
      </c>
      <c r="E69" s="102">
        <v>15</v>
      </c>
      <c r="F69" s="104">
        <v>42972</v>
      </c>
      <c r="G69" s="105">
        <f>IF(E69&gt;EOMONTH(F69,0)-EOMONTH(F69,-1)-DAY(F69)+1,EOMONTH(F69,0)-EOMONTH(F69,-1)-DAY(F69)+1,E69)</f>
        <v>7</v>
      </c>
      <c r="H69" s="105"/>
      <c r="I69" s="105">
        <f>IF(E69-G69&gt;0,E69-G69,"")</f>
        <v>8</v>
      </c>
      <c r="J69" s="105"/>
      <c r="K69" s="105"/>
      <c r="L69" s="103"/>
    </row>
    <row r="70" spans="1:12" ht="18">
      <c r="A70" s="106" t="s">
        <v>69</v>
      </c>
      <c r="B70" s="107"/>
      <c r="C70" s="107"/>
      <c r="D70" s="107"/>
      <c r="E70" s="107"/>
      <c r="F70" s="222"/>
      <c r="G70" s="107"/>
      <c r="H70" s="107"/>
      <c r="I70" s="107"/>
      <c r="J70" s="107"/>
      <c r="K70" s="107"/>
      <c r="L70" s="108"/>
    </row>
    <row r="71" spans="1:12">
      <c r="A71" s="99"/>
      <c r="B71" s="99"/>
      <c r="C71" s="100" t="s">
        <v>37</v>
      </c>
      <c r="D71" s="101">
        <v>6991</v>
      </c>
      <c r="E71" s="102">
        <v>15</v>
      </c>
      <c r="F71" s="104">
        <v>42993</v>
      </c>
      <c r="G71" s="105">
        <f>IF(E71&gt;EOMONTH(F71,0)-EOMONTH(F71,-1)-DAY(F71)+1,EOMONTH(F71,0)-EOMONTH(F71,-1)-DAY(F71)+1,E71)</f>
        <v>15</v>
      </c>
      <c r="H71" s="105"/>
      <c r="I71" s="105" t="str">
        <f>IF(E71-G71&gt;0,E71-G71,"")</f>
        <v/>
      </c>
      <c r="J71" s="105"/>
      <c r="K71" s="105"/>
      <c r="L71" s="103"/>
    </row>
    <row r="72" spans="1:12" ht="18">
      <c r="A72" s="106" t="s">
        <v>70</v>
      </c>
      <c r="B72" s="107"/>
      <c r="C72" s="107"/>
      <c r="D72" s="107"/>
      <c r="E72" s="107"/>
      <c r="F72" s="222"/>
      <c r="G72" s="107"/>
      <c r="H72" s="107"/>
      <c r="I72" s="107"/>
      <c r="J72" s="107"/>
      <c r="K72" s="107"/>
      <c r="L72" s="108"/>
    </row>
    <row r="73" spans="1:12">
      <c r="A73" s="99"/>
      <c r="B73" s="99"/>
      <c r="C73" s="100" t="s">
        <v>62</v>
      </c>
      <c r="D73" s="101">
        <v>7455</v>
      </c>
      <c r="E73" s="102">
        <v>15</v>
      </c>
      <c r="F73" s="104">
        <v>43023</v>
      </c>
      <c r="G73" s="105">
        <f>IF(E73&gt;EOMONTH(F73,0)-EOMONTH(F73,-1)-DAY(F73)+1,EOMONTH(F73,0)-EOMONTH(F73,-1)-DAY(F73)+1,E73)</f>
        <v>15</v>
      </c>
      <c r="H73" s="105"/>
      <c r="I73" s="105" t="str">
        <f>IF(E73-G73&gt;0,E73-G73,"")</f>
        <v/>
      </c>
      <c r="J73" s="105"/>
      <c r="K73" s="105"/>
      <c r="L73" s="103"/>
    </row>
    <row r="74" spans="1:12">
      <c r="A74" s="99"/>
      <c r="B74" s="99"/>
      <c r="C74" s="100" t="s">
        <v>63</v>
      </c>
      <c r="D74" s="101">
        <v>16655</v>
      </c>
      <c r="E74" s="102">
        <v>15</v>
      </c>
      <c r="F74" s="104">
        <v>43024</v>
      </c>
      <c r="G74" s="105">
        <f>IF(E74&gt;EOMONTH(F74,0)-EOMONTH(F74,-1)-DAY(F74)+1,EOMONTH(F74,0)-EOMONTH(F74,-1)-DAY(F74)+1,E74)</f>
        <v>15</v>
      </c>
      <c r="H74" s="105"/>
      <c r="I74" s="105" t="str">
        <f>IF(E74-G74&gt;0,E74-G74,"")</f>
        <v/>
      </c>
      <c r="J74" s="105"/>
      <c r="K74" s="105"/>
      <c r="L74" s="103"/>
    </row>
    <row r="75" spans="1:12" ht="18">
      <c r="A75" s="106" t="s">
        <v>71</v>
      </c>
      <c r="B75" s="107"/>
      <c r="C75" s="107"/>
      <c r="D75" s="107"/>
      <c r="E75" s="107"/>
      <c r="F75" s="222"/>
      <c r="G75" s="107"/>
      <c r="H75" s="107"/>
      <c r="I75" s="107"/>
      <c r="J75" s="107"/>
      <c r="K75" s="107"/>
      <c r="L75" s="108"/>
    </row>
    <row r="76" spans="1:12">
      <c r="A76" s="99"/>
      <c r="B76" s="99"/>
      <c r="C76" s="100" t="s">
        <v>64</v>
      </c>
      <c r="D76" s="101">
        <v>3033</v>
      </c>
      <c r="E76" s="102">
        <v>15</v>
      </c>
      <c r="F76" s="104">
        <v>43054</v>
      </c>
      <c r="G76" s="105">
        <f>IF(E76&gt;EOMONTH(F76,0)-EOMONTH(F76,-1)-DAY(F76)+1,EOMONTH(F76,0)-EOMONTH(F76,-1)-DAY(F76)+1,E76)</f>
        <v>15</v>
      </c>
      <c r="H76" s="105"/>
      <c r="I76" s="105" t="str">
        <f>IF(E76-G76&gt;0,E76-G76,"")</f>
        <v/>
      </c>
      <c r="J76" s="105"/>
      <c r="K76" s="105"/>
      <c r="L76" s="103"/>
    </row>
    <row r="77" spans="1:12">
      <c r="A77" s="99"/>
      <c r="B77" s="99"/>
      <c r="C77" s="100" t="s">
        <v>65</v>
      </c>
      <c r="D77" s="101">
        <v>4578</v>
      </c>
      <c r="E77" s="102">
        <v>15</v>
      </c>
      <c r="F77" s="104">
        <v>43055</v>
      </c>
      <c r="G77" s="105">
        <f>IF(E77&gt;EOMONTH(F77,0)-EOMONTH(F77,-1)-DAY(F77)+1,EOMONTH(F77,0)-EOMONTH(F77,-1)-DAY(F77)+1,E77)</f>
        <v>15</v>
      </c>
      <c r="H77" s="105"/>
      <c r="I77" s="105" t="str">
        <f>IF(E77-G77&gt;0,E77-G77,"")</f>
        <v/>
      </c>
      <c r="J77" s="105"/>
      <c r="K77" s="105"/>
      <c r="L77" s="103"/>
    </row>
    <row r="78" spans="1:12">
      <c r="A78" s="99"/>
      <c r="B78" s="99"/>
      <c r="C78" s="100" t="s">
        <v>66</v>
      </c>
      <c r="D78" s="101">
        <v>16813</v>
      </c>
      <c r="E78" s="102">
        <v>15</v>
      </c>
      <c r="F78" s="104">
        <v>43056</v>
      </c>
      <c r="G78" s="105">
        <f>IF(E78&gt;EOMONTH(F78,0)-EOMONTH(F78,-1)-DAY(F78)+1,EOMONTH(F78,0)-EOMONTH(F78,-1)-DAY(F78)+1,E78)</f>
        <v>14</v>
      </c>
      <c r="H78" s="105"/>
      <c r="I78" s="105">
        <f>IF(E78-G78&gt;0,E78-G78,"")</f>
        <v>1</v>
      </c>
      <c r="J78" s="105"/>
      <c r="K78" s="105"/>
      <c r="L78" s="103"/>
    </row>
  </sheetData>
  <mergeCells count="22">
    <mergeCell ref="J11:L11"/>
    <mergeCell ref="J12:K12"/>
    <mergeCell ref="K13:L13"/>
    <mergeCell ref="K14:L14"/>
    <mergeCell ref="L18:L20"/>
    <mergeCell ref="G21:H21"/>
    <mergeCell ref="J21:K21"/>
    <mergeCell ref="K5:L5"/>
    <mergeCell ref="K6:L6"/>
    <mergeCell ref="A7:I7"/>
    <mergeCell ref="K7:L7"/>
    <mergeCell ref="A8:I8"/>
    <mergeCell ref="A18:A20"/>
    <mergeCell ref="B18:B20"/>
    <mergeCell ref="C18:C20"/>
    <mergeCell ref="D18:D20"/>
    <mergeCell ref="E18:K18"/>
    <mergeCell ref="E19:E20"/>
    <mergeCell ref="F19:H19"/>
    <mergeCell ref="I19:K19"/>
    <mergeCell ref="G20:H20"/>
    <mergeCell ref="J20:K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  <pageSetUpPr autoPageBreaks="0"/>
  </sheetPr>
  <dimension ref="A1:BE55"/>
  <sheetViews>
    <sheetView tabSelected="1" view="pageBreakPreview" topLeftCell="F1" zoomScale="85" zoomScaleNormal="100" zoomScaleSheetLayoutView="85" workbookViewId="0">
      <pane ySplit="7" topLeftCell="A26" activePane="bottomLeft" state="frozen"/>
      <selection pane="bottomLeft" activeCell="Q1" sqref="Q1:V1"/>
    </sheetView>
  </sheetViews>
  <sheetFormatPr defaultColWidth="10.1640625" defaultRowHeight="11.45" customHeight="1"/>
  <cols>
    <col min="1" max="1" width="10.83203125" style="1" customWidth="1"/>
    <col min="2" max="2" width="13.83203125" style="7" customWidth="1"/>
    <col min="3" max="3" width="8.33203125" style="7" customWidth="1"/>
    <col min="4" max="4" width="7.1640625" style="7" customWidth="1"/>
    <col min="5" max="5" width="22.33203125" style="7" customWidth="1"/>
    <col min="6" max="6" width="16.83203125" style="67" customWidth="1"/>
    <col min="7" max="7" width="12" style="7" customWidth="1"/>
    <col min="8" max="8" width="13.83203125" style="7" customWidth="1"/>
    <col min="9" max="9" width="3.83203125" style="7" customWidth="1"/>
    <col min="10" max="16" width="4" style="7" customWidth="1"/>
    <col min="17" max="22" width="4.1640625" style="7" customWidth="1"/>
    <col min="23" max="36" width="4" style="7" customWidth="1"/>
    <col min="37" max="37" width="4.1640625" style="7" customWidth="1"/>
    <col min="38" max="38" width="3.83203125" style="7" customWidth="1"/>
    <col min="39" max="39" width="4" style="7" customWidth="1"/>
    <col min="40" max="40" width="9" style="7" customWidth="1"/>
    <col min="41" max="41" width="17.5" style="7" customWidth="1"/>
    <col min="42" max="42" width="29.33203125" hidden="1" customWidth="1"/>
    <col min="43" max="43" width="17.5" hidden="1" customWidth="1"/>
    <col min="44" max="45" width="0" hidden="1" customWidth="1"/>
    <col min="57" max="57" width="0" hidden="1" customWidth="1"/>
  </cols>
  <sheetData>
    <row r="1" spans="1:57" ht="18.75" customHeight="1" thickBot="1">
      <c r="A1" s="30"/>
      <c r="Q1" s="159">
        <v>42278</v>
      </c>
      <c r="R1" s="160"/>
      <c r="S1" s="160"/>
      <c r="T1" s="160"/>
      <c r="U1" s="160"/>
      <c r="V1" s="161"/>
    </row>
    <row r="2" spans="1:57" ht="18.75" customHeight="1">
      <c r="AP2" s="178"/>
      <c r="AQ2" s="178"/>
      <c r="AR2" s="178"/>
      <c r="AS2" s="178"/>
      <c r="AT2" s="178"/>
      <c r="AU2" s="178"/>
    </row>
    <row r="3" spans="1:57" ht="18.75" customHeight="1" thickBot="1">
      <c r="B3" s="177" t="s">
        <v>48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75"/>
      <c r="AR3" s="75"/>
      <c r="AS3" s="75"/>
      <c r="BE3" s="2">
        <f>J5</f>
        <v>42278</v>
      </c>
    </row>
    <row r="4" spans="1:57" ht="15.95" customHeight="1" thickBot="1">
      <c r="B4" s="162"/>
      <c r="C4" s="164"/>
      <c r="D4" s="166"/>
      <c r="E4" s="164"/>
      <c r="F4" s="167"/>
      <c r="G4" s="166"/>
      <c r="H4" s="164"/>
      <c r="I4" s="17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1"/>
      <c r="W4" s="184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  <c r="AN4" s="169"/>
      <c r="AO4" s="170"/>
      <c r="AP4" s="194" t="s">
        <v>39</v>
      </c>
      <c r="AR4" s="59"/>
    </row>
    <row r="5" spans="1:57" ht="15.75" customHeight="1" thickBot="1">
      <c r="B5" s="163"/>
      <c r="C5" s="165"/>
      <c r="D5" s="166"/>
      <c r="E5" s="165"/>
      <c r="F5" s="168"/>
      <c r="G5" s="166"/>
      <c r="H5" s="165"/>
      <c r="I5" s="8"/>
      <c r="J5" s="173">
        <f>Q1</f>
        <v>42278</v>
      </c>
      <c r="K5" s="173"/>
      <c r="L5" s="173"/>
      <c r="M5" s="173"/>
      <c r="N5" s="173"/>
      <c r="O5" s="173"/>
      <c r="P5" s="173"/>
      <c r="Q5" s="173"/>
      <c r="R5" s="174"/>
      <c r="S5" s="175"/>
      <c r="T5" s="175"/>
      <c r="U5" s="175"/>
      <c r="V5" s="29"/>
      <c r="W5" s="182" t="s">
        <v>0</v>
      </c>
      <c r="X5" s="183"/>
      <c r="Y5" s="9">
        <f>DAY(EOMONTH(J5,0))</f>
        <v>31</v>
      </c>
      <c r="Z5" s="10"/>
      <c r="AA5" s="175" t="s">
        <v>1</v>
      </c>
      <c r="AB5" s="175"/>
      <c r="AC5" s="175"/>
      <c r="AD5" s="175"/>
      <c r="AE5" s="175"/>
      <c r="AF5" s="176">
        <v>1</v>
      </c>
      <c r="AG5" s="176"/>
      <c r="AH5" s="11"/>
      <c r="AI5" s="12"/>
      <c r="AJ5" s="12"/>
      <c r="AK5" s="12"/>
      <c r="AL5" s="12"/>
      <c r="AM5" s="13"/>
      <c r="AN5" s="171"/>
      <c r="AO5" s="172"/>
      <c r="AP5" s="195"/>
      <c r="AR5" s="59"/>
    </row>
    <row r="6" spans="1:57" s="1" customFormat="1" ht="18" customHeight="1">
      <c r="B6" s="128" t="s">
        <v>2</v>
      </c>
      <c r="C6" s="128" t="s">
        <v>2</v>
      </c>
      <c r="D6" s="130" t="s">
        <v>3</v>
      </c>
      <c r="E6" s="131" t="s">
        <v>4</v>
      </c>
      <c r="F6" s="133" t="s">
        <v>5</v>
      </c>
      <c r="G6" s="135" t="s">
        <v>6</v>
      </c>
      <c r="H6" s="60" t="s">
        <v>7</v>
      </c>
      <c r="I6" s="150">
        <f>$Q$1+0</f>
        <v>42278</v>
      </c>
      <c r="J6" s="126">
        <f t="shared" ref="J6:AL6" si="0">IF(ISERR(I6+1),"",IF(I6+1&lt;=EOMONTH($Q$1,0),I6+1,""))</f>
        <v>42279</v>
      </c>
      <c r="K6" s="126">
        <f t="shared" si="0"/>
        <v>42280</v>
      </c>
      <c r="L6" s="126">
        <f t="shared" si="0"/>
        <v>42281</v>
      </c>
      <c r="M6" s="126">
        <f t="shared" si="0"/>
        <v>42282</v>
      </c>
      <c r="N6" s="126">
        <f t="shared" si="0"/>
        <v>42283</v>
      </c>
      <c r="O6" s="126">
        <f t="shared" si="0"/>
        <v>42284</v>
      </c>
      <c r="P6" s="126">
        <f t="shared" si="0"/>
        <v>42285</v>
      </c>
      <c r="Q6" s="126">
        <f t="shared" si="0"/>
        <v>42286</v>
      </c>
      <c r="R6" s="126">
        <f t="shared" si="0"/>
        <v>42287</v>
      </c>
      <c r="S6" s="126">
        <f t="shared" si="0"/>
        <v>42288</v>
      </c>
      <c r="T6" s="126">
        <f t="shared" si="0"/>
        <v>42289</v>
      </c>
      <c r="U6" s="126">
        <f t="shared" si="0"/>
        <v>42290</v>
      </c>
      <c r="V6" s="126">
        <f t="shared" si="0"/>
        <v>42291</v>
      </c>
      <c r="W6" s="126">
        <f t="shared" si="0"/>
        <v>42292</v>
      </c>
      <c r="X6" s="126">
        <f t="shared" si="0"/>
        <v>42293</v>
      </c>
      <c r="Y6" s="126">
        <f t="shared" si="0"/>
        <v>42294</v>
      </c>
      <c r="Z6" s="126">
        <f t="shared" si="0"/>
        <v>42295</v>
      </c>
      <c r="AA6" s="126">
        <f t="shared" si="0"/>
        <v>42296</v>
      </c>
      <c r="AB6" s="126">
        <f t="shared" si="0"/>
        <v>42297</v>
      </c>
      <c r="AC6" s="126">
        <f t="shared" si="0"/>
        <v>42298</v>
      </c>
      <c r="AD6" s="126">
        <f t="shared" si="0"/>
        <v>42299</v>
      </c>
      <c r="AE6" s="126">
        <f t="shared" si="0"/>
        <v>42300</v>
      </c>
      <c r="AF6" s="126">
        <f t="shared" si="0"/>
        <v>42301</v>
      </c>
      <c r="AG6" s="126">
        <f t="shared" si="0"/>
        <v>42302</v>
      </c>
      <c r="AH6" s="126">
        <f t="shared" si="0"/>
        <v>42303</v>
      </c>
      <c r="AI6" s="126">
        <f t="shared" si="0"/>
        <v>42304</v>
      </c>
      <c r="AJ6" s="126">
        <f t="shared" si="0"/>
        <v>42305</v>
      </c>
      <c r="AK6" s="126">
        <f t="shared" si="0"/>
        <v>42306</v>
      </c>
      <c r="AL6" s="126">
        <f t="shared" si="0"/>
        <v>42307</v>
      </c>
      <c r="AM6" s="188">
        <f>IF(ISERR(AL6+1),"",IF(AL6+1&lt;=EOMONTH($Q$1,0),AL6+1,""))</f>
        <v>42308</v>
      </c>
      <c r="AN6" s="190" t="s">
        <v>8</v>
      </c>
      <c r="AO6" s="192" t="s">
        <v>27</v>
      </c>
      <c r="AP6" s="195"/>
      <c r="AQ6" s="68" t="s">
        <v>47</v>
      </c>
      <c r="AR6" s="59"/>
    </row>
    <row r="7" spans="1:57" ht="17.100000000000001" customHeight="1" thickBot="1">
      <c r="B7" s="129"/>
      <c r="C7" s="129"/>
      <c r="D7" s="130"/>
      <c r="E7" s="132"/>
      <c r="F7" s="134"/>
      <c r="G7" s="135"/>
      <c r="H7" s="61"/>
      <c r="I7" s="151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89"/>
      <c r="AN7" s="191"/>
      <c r="AO7" s="193"/>
      <c r="AP7" s="196"/>
      <c r="AR7" s="59"/>
    </row>
    <row r="8" spans="1:57" ht="21" customHeight="1">
      <c r="B8" s="136">
        <v>44556</v>
      </c>
      <c r="C8" s="139">
        <v>555</v>
      </c>
      <c r="D8" s="142">
        <v>8</v>
      </c>
      <c r="E8" s="143" t="s">
        <v>28</v>
      </c>
      <c r="F8" s="123" t="s">
        <v>22</v>
      </c>
      <c r="G8" s="146"/>
      <c r="H8" s="62" t="s">
        <v>9</v>
      </c>
      <c r="I8" s="21">
        <v>1</v>
      </c>
      <c r="J8" s="22">
        <v>1</v>
      </c>
      <c r="K8" s="22">
        <v>1</v>
      </c>
      <c r="L8" s="22">
        <v>1</v>
      </c>
      <c r="M8" s="22" t="s">
        <v>10</v>
      </c>
      <c r="N8" s="23" t="s">
        <v>10</v>
      </c>
      <c r="O8" s="23" t="s">
        <v>10</v>
      </c>
      <c r="P8" s="23">
        <v>1</v>
      </c>
      <c r="Q8" s="23">
        <v>1</v>
      </c>
      <c r="R8" s="23">
        <v>1</v>
      </c>
      <c r="S8" s="24">
        <v>4</v>
      </c>
      <c r="T8" s="23" t="s">
        <v>10</v>
      </c>
      <c r="U8" s="23" t="s">
        <v>10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 t="s">
        <v>10</v>
      </c>
      <c r="AB8" s="23" t="s">
        <v>10</v>
      </c>
      <c r="AC8" s="23">
        <v>1</v>
      </c>
      <c r="AD8" s="23">
        <v>1</v>
      </c>
      <c r="AE8" s="23">
        <v>1</v>
      </c>
      <c r="AF8" s="23">
        <v>1</v>
      </c>
      <c r="AG8" s="23">
        <v>4</v>
      </c>
      <c r="AH8" s="23" t="s">
        <v>10</v>
      </c>
      <c r="AI8" s="23" t="s">
        <v>10</v>
      </c>
      <c r="AJ8" s="23">
        <v>1</v>
      </c>
      <c r="AK8" s="23">
        <v>1</v>
      </c>
      <c r="AL8" s="3">
        <v>1</v>
      </c>
      <c r="AM8" s="14">
        <v>1</v>
      </c>
      <c r="AN8" s="153">
        <f>COUNTIF(I8:AM8,"&lt;&gt;В")-COUNTIFS(I8:AM8,"&lt;&gt;В",I10:AM10,"&lt;&gt;")</f>
        <v>22</v>
      </c>
      <c r="AO8" s="156"/>
      <c r="AP8" s="201" t="s">
        <v>12</v>
      </c>
      <c r="AQ8" s="143" t="s">
        <v>28</v>
      </c>
      <c r="AR8" s="187" t="s">
        <v>46</v>
      </c>
      <c r="AS8" s="187"/>
    </row>
    <row r="9" spans="1:57" ht="21" customHeight="1">
      <c r="B9" s="137"/>
      <c r="C9" s="140"/>
      <c r="D9" s="142"/>
      <c r="E9" s="144"/>
      <c r="F9" s="124"/>
      <c r="G9" s="146"/>
      <c r="H9" s="63" t="s">
        <v>7</v>
      </c>
      <c r="I9" s="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6"/>
      <c r="AN9" s="154"/>
      <c r="AO9" s="157"/>
      <c r="AP9" s="202"/>
      <c r="AQ9" s="144"/>
      <c r="AR9" s="187"/>
      <c r="AS9" s="187"/>
    </row>
    <row r="10" spans="1:57" ht="21" customHeight="1" thickBot="1">
      <c r="B10" s="138"/>
      <c r="C10" s="141"/>
      <c r="D10" s="142"/>
      <c r="E10" s="145"/>
      <c r="F10" s="125"/>
      <c r="G10" s="146"/>
      <c r="H10" s="64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8"/>
      <c r="AN10" s="155"/>
      <c r="AO10" s="158"/>
      <c r="AP10" s="203"/>
      <c r="AQ10" s="145"/>
      <c r="AR10" s="187"/>
      <c r="AS10" s="187"/>
    </row>
    <row r="11" spans="1:57" ht="21" customHeight="1">
      <c r="B11" s="136"/>
      <c r="C11" s="139"/>
      <c r="D11" s="152">
        <v>8</v>
      </c>
      <c r="E11" s="143" t="s">
        <v>29</v>
      </c>
      <c r="F11" s="123" t="s">
        <v>23</v>
      </c>
      <c r="G11" s="146"/>
      <c r="H11" s="62" t="s">
        <v>9</v>
      </c>
      <c r="I11" s="25">
        <v>1</v>
      </c>
      <c r="J11" s="23">
        <v>1</v>
      </c>
      <c r="K11" s="23" t="s">
        <v>10</v>
      </c>
      <c r="L11" s="23" t="s">
        <v>10</v>
      </c>
      <c r="M11" s="22">
        <v>1</v>
      </c>
      <c r="N11" s="23">
        <v>1</v>
      </c>
      <c r="O11" s="23">
        <v>1</v>
      </c>
      <c r="P11" s="23" t="s">
        <v>10</v>
      </c>
      <c r="Q11" s="23" t="s">
        <v>10</v>
      </c>
      <c r="R11" s="23" t="s">
        <v>10</v>
      </c>
      <c r="S11" s="24">
        <v>1</v>
      </c>
      <c r="T11" s="23">
        <v>1</v>
      </c>
      <c r="U11" s="23">
        <v>1</v>
      </c>
      <c r="V11" s="23">
        <v>3</v>
      </c>
      <c r="W11" s="23">
        <v>3</v>
      </c>
      <c r="X11" s="23" t="s">
        <v>10</v>
      </c>
      <c r="Y11" s="23" t="s">
        <v>10</v>
      </c>
      <c r="Z11" s="23">
        <v>1</v>
      </c>
      <c r="AA11" s="23">
        <v>1</v>
      </c>
      <c r="AB11" s="23">
        <v>1</v>
      </c>
      <c r="AC11" s="23">
        <v>3</v>
      </c>
      <c r="AD11" s="23">
        <v>3</v>
      </c>
      <c r="AE11" s="23" t="s">
        <v>10</v>
      </c>
      <c r="AF11" s="23" t="s">
        <v>10</v>
      </c>
      <c r="AG11" s="23">
        <v>1</v>
      </c>
      <c r="AH11" s="23">
        <v>1</v>
      </c>
      <c r="AI11" s="23">
        <v>1</v>
      </c>
      <c r="AJ11" s="23" t="s">
        <v>10</v>
      </c>
      <c r="AK11" s="23">
        <v>1</v>
      </c>
      <c r="AL11" s="4">
        <v>1</v>
      </c>
      <c r="AM11" s="14">
        <v>1</v>
      </c>
      <c r="AN11" s="153">
        <f>COUNTIF(I11:AM11,"&lt;&gt;В")-COUNTIFS(I11:AM11,"&lt;&gt;В",I13:AM13,"&lt;&gt;")</f>
        <v>21</v>
      </c>
      <c r="AO11" s="156"/>
      <c r="AP11" s="201" t="s">
        <v>12</v>
      </c>
      <c r="AQ11" s="143" t="s">
        <v>29</v>
      </c>
      <c r="AR11" s="187"/>
      <c r="AS11" s="187"/>
    </row>
    <row r="12" spans="1:57" ht="21" customHeight="1">
      <c r="B12" s="137"/>
      <c r="C12" s="140"/>
      <c r="D12" s="152"/>
      <c r="E12" s="144"/>
      <c r="F12" s="124"/>
      <c r="G12" s="146"/>
      <c r="H12" s="63" t="s">
        <v>7</v>
      </c>
      <c r="I12" s="15">
        <v>8</v>
      </c>
      <c r="J12" s="5">
        <v>8</v>
      </c>
      <c r="K12" s="5">
        <v>0</v>
      </c>
      <c r="L12" s="5">
        <v>0</v>
      </c>
      <c r="M12" s="5">
        <v>8</v>
      </c>
      <c r="N12" s="5">
        <v>8</v>
      </c>
      <c r="O12" s="5">
        <v>8</v>
      </c>
      <c r="P12" s="5">
        <v>0</v>
      </c>
      <c r="Q12" s="5">
        <v>0</v>
      </c>
      <c r="R12" s="5">
        <v>0</v>
      </c>
      <c r="S12" s="5">
        <v>8</v>
      </c>
      <c r="T12" s="5">
        <v>8</v>
      </c>
      <c r="U12" s="5">
        <v>8</v>
      </c>
      <c r="V12" s="5">
        <v>8</v>
      </c>
      <c r="W12" s="5">
        <v>8</v>
      </c>
      <c r="X12" s="5">
        <v>0</v>
      </c>
      <c r="Y12" s="5">
        <v>0</v>
      </c>
      <c r="Z12" s="5">
        <v>8</v>
      </c>
      <c r="AA12" s="5">
        <v>8</v>
      </c>
      <c r="AB12" s="5">
        <v>8</v>
      </c>
      <c r="AC12" s="5">
        <v>8</v>
      </c>
      <c r="AD12" s="5">
        <v>8</v>
      </c>
      <c r="AE12" s="5">
        <v>0</v>
      </c>
      <c r="AF12" s="5">
        <v>0</v>
      </c>
      <c r="AG12" s="5">
        <v>8</v>
      </c>
      <c r="AH12" s="5">
        <v>8</v>
      </c>
      <c r="AI12" s="5">
        <v>8</v>
      </c>
      <c r="AJ12" s="5">
        <v>0</v>
      </c>
      <c r="AK12" s="5">
        <v>8</v>
      </c>
      <c r="AL12" s="5">
        <v>8</v>
      </c>
      <c r="AM12" s="16">
        <v>8</v>
      </c>
      <c r="AN12" s="154"/>
      <c r="AO12" s="157"/>
      <c r="AP12" s="202"/>
      <c r="AQ12" s="144"/>
      <c r="AR12" s="187"/>
      <c r="AS12" s="187"/>
    </row>
    <row r="13" spans="1:57" ht="21" customHeight="1" thickBot="1">
      <c r="B13" s="138"/>
      <c r="C13" s="141"/>
      <c r="D13" s="152"/>
      <c r="E13" s="145"/>
      <c r="F13" s="125"/>
      <c r="G13" s="146"/>
      <c r="H13" s="64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8"/>
      <c r="AN13" s="155"/>
      <c r="AO13" s="158"/>
      <c r="AP13" s="203"/>
      <c r="AQ13" s="145"/>
      <c r="AR13" s="187"/>
      <c r="AS13" s="187"/>
    </row>
    <row r="14" spans="1:57" ht="21" customHeight="1">
      <c r="B14" s="136"/>
      <c r="C14" s="139"/>
      <c r="D14" s="152">
        <v>7</v>
      </c>
      <c r="E14" s="147" t="s">
        <v>30</v>
      </c>
      <c r="F14" s="123" t="s">
        <v>30</v>
      </c>
      <c r="G14" s="146"/>
      <c r="H14" s="62" t="s">
        <v>9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8"/>
      <c r="AN14" s="153">
        <f>COUNTIF(I14:AM14,"&lt;&gt;В")-COUNTIFS(I14:AM14,"&lt;&gt;В",I16:AM16,"&lt;&gt;")</f>
        <v>31</v>
      </c>
      <c r="AO14" s="156"/>
      <c r="AP14" s="198" t="s">
        <v>12</v>
      </c>
      <c r="AQ14" s="147" t="s">
        <v>30</v>
      </c>
      <c r="AR14" s="187"/>
      <c r="AS14" s="187"/>
    </row>
    <row r="15" spans="1:57" ht="21" customHeight="1">
      <c r="B15" s="137"/>
      <c r="C15" s="140"/>
      <c r="D15" s="152"/>
      <c r="E15" s="148"/>
      <c r="F15" s="124"/>
      <c r="G15" s="146"/>
      <c r="H15" s="63" t="s">
        <v>7</v>
      </c>
      <c r="I15" s="15">
        <v>0</v>
      </c>
      <c r="J15" s="5">
        <v>7</v>
      </c>
      <c r="K15" s="5">
        <v>7</v>
      </c>
      <c r="L15" s="5">
        <v>7</v>
      </c>
      <c r="M15" s="5">
        <v>7</v>
      </c>
      <c r="N15" s="5">
        <v>7</v>
      </c>
      <c r="O15" s="5">
        <v>0</v>
      </c>
      <c r="P15" s="5">
        <v>0</v>
      </c>
      <c r="Q15" s="5">
        <v>7</v>
      </c>
      <c r="R15" s="5">
        <v>7</v>
      </c>
      <c r="S15" s="5">
        <v>7</v>
      </c>
      <c r="T15" s="5">
        <v>0</v>
      </c>
      <c r="U15" s="5">
        <v>0</v>
      </c>
      <c r="V15" s="5">
        <v>7</v>
      </c>
      <c r="W15" s="5">
        <v>7</v>
      </c>
      <c r="X15" s="5">
        <v>7</v>
      </c>
      <c r="Y15" s="5">
        <v>7</v>
      </c>
      <c r="Z15" s="5">
        <v>0</v>
      </c>
      <c r="AA15" s="5">
        <v>0</v>
      </c>
      <c r="AB15" s="5">
        <v>7</v>
      </c>
      <c r="AC15" s="5">
        <v>7</v>
      </c>
      <c r="AD15" s="5">
        <v>7</v>
      </c>
      <c r="AE15" s="5">
        <v>7</v>
      </c>
      <c r="AF15" s="5">
        <v>0</v>
      </c>
      <c r="AG15" s="5">
        <v>0</v>
      </c>
      <c r="AH15" s="5">
        <v>7</v>
      </c>
      <c r="AI15" s="5">
        <v>7</v>
      </c>
      <c r="AJ15" s="5">
        <v>7</v>
      </c>
      <c r="AK15" s="5">
        <v>7</v>
      </c>
      <c r="AL15" s="5">
        <v>0</v>
      </c>
      <c r="AM15" s="16">
        <v>7</v>
      </c>
      <c r="AN15" s="154"/>
      <c r="AO15" s="157"/>
      <c r="AP15" s="199"/>
      <c r="AQ15" s="148"/>
      <c r="AR15" s="187"/>
      <c r="AS15" s="187"/>
    </row>
    <row r="16" spans="1:57" ht="21" customHeight="1" thickBot="1">
      <c r="B16" s="138"/>
      <c r="C16" s="141"/>
      <c r="D16" s="152"/>
      <c r="E16" s="149"/>
      <c r="F16" s="125"/>
      <c r="G16" s="146"/>
      <c r="H16" s="64"/>
      <c r="I16" s="1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8"/>
      <c r="AN16" s="155"/>
      <c r="AO16" s="158"/>
      <c r="AP16" s="200"/>
      <c r="AQ16" s="149"/>
    </row>
    <row r="17" spans="2:43" ht="21" customHeight="1">
      <c r="B17" s="136"/>
      <c r="C17" s="139"/>
      <c r="D17" s="152">
        <v>7</v>
      </c>
      <c r="E17" s="147" t="s">
        <v>31</v>
      </c>
      <c r="F17" s="123" t="s">
        <v>31</v>
      </c>
      <c r="G17" s="146"/>
      <c r="H17" s="62" t="s">
        <v>9</v>
      </c>
      <c r="I17" s="26" t="s">
        <v>10</v>
      </c>
      <c r="J17" s="26">
        <v>2</v>
      </c>
      <c r="K17" s="26">
        <v>2</v>
      </c>
      <c r="L17" s="26">
        <v>1</v>
      </c>
      <c r="M17" s="26">
        <v>1</v>
      </c>
      <c r="N17" s="26" t="s">
        <v>10</v>
      </c>
      <c r="O17" s="26" t="s">
        <v>10</v>
      </c>
      <c r="P17" s="26" t="s">
        <v>10</v>
      </c>
      <c r="Q17" s="26">
        <v>4</v>
      </c>
      <c r="R17" s="26">
        <v>3</v>
      </c>
      <c r="S17" s="26">
        <v>3</v>
      </c>
      <c r="T17" s="26" t="s">
        <v>10</v>
      </c>
      <c r="U17" s="26" t="s">
        <v>10</v>
      </c>
      <c r="V17" s="26">
        <v>2</v>
      </c>
      <c r="W17" s="26">
        <v>2</v>
      </c>
      <c r="X17" s="26">
        <v>1</v>
      </c>
      <c r="Y17" s="26">
        <v>1</v>
      </c>
      <c r="Z17" s="26" t="s">
        <v>10</v>
      </c>
      <c r="AA17" s="26" t="s">
        <v>10</v>
      </c>
      <c r="AB17" s="26">
        <v>4</v>
      </c>
      <c r="AC17" s="19">
        <v>4</v>
      </c>
      <c r="AD17" s="20">
        <v>3</v>
      </c>
      <c r="AE17" s="20">
        <v>3</v>
      </c>
      <c r="AF17" s="20" t="s">
        <v>10</v>
      </c>
      <c r="AG17" s="20" t="s">
        <v>10</v>
      </c>
      <c r="AH17" s="20">
        <v>2</v>
      </c>
      <c r="AI17" s="20">
        <v>2</v>
      </c>
      <c r="AJ17" s="20">
        <v>1</v>
      </c>
      <c r="AK17" s="20">
        <v>1</v>
      </c>
      <c r="AL17" s="20" t="s">
        <v>10</v>
      </c>
      <c r="AM17" s="28" t="s">
        <v>10</v>
      </c>
      <c r="AN17" s="153">
        <f>COUNTIF(I17:AM17,"&lt;&gt;В")-COUNTIFS(I17:AM17,"&lt;&gt;В",I19:AM19,"&lt;&gt;")</f>
        <v>19</v>
      </c>
      <c r="AO17" s="156"/>
      <c r="AP17" s="198" t="s">
        <v>12</v>
      </c>
      <c r="AQ17" s="147" t="s">
        <v>31</v>
      </c>
    </row>
    <row r="18" spans="2:43" ht="21" customHeight="1">
      <c r="B18" s="137"/>
      <c r="C18" s="140"/>
      <c r="D18" s="152"/>
      <c r="E18" s="148"/>
      <c r="F18" s="124"/>
      <c r="G18" s="146"/>
      <c r="H18" s="63" t="s">
        <v>7</v>
      </c>
      <c r="I18" s="15">
        <v>7</v>
      </c>
      <c r="J18" s="5">
        <v>7</v>
      </c>
      <c r="K18" s="5">
        <v>7</v>
      </c>
      <c r="L18" s="5">
        <v>7</v>
      </c>
      <c r="M18" s="5">
        <v>0</v>
      </c>
      <c r="N18" s="5">
        <v>7</v>
      </c>
      <c r="O18" s="5">
        <v>7</v>
      </c>
      <c r="P18" s="5">
        <v>0</v>
      </c>
      <c r="Q18" s="5">
        <v>7</v>
      </c>
      <c r="R18" s="5">
        <v>0</v>
      </c>
      <c r="S18" s="5">
        <v>0</v>
      </c>
      <c r="T18" s="5">
        <v>7</v>
      </c>
      <c r="U18" s="5">
        <v>7</v>
      </c>
      <c r="V18" s="5">
        <v>7</v>
      </c>
      <c r="W18" s="5">
        <v>7</v>
      </c>
      <c r="X18" s="5">
        <v>0</v>
      </c>
      <c r="Y18" s="5">
        <v>0</v>
      </c>
      <c r="Z18" s="5">
        <v>7</v>
      </c>
      <c r="AA18" s="5">
        <v>7</v>
      </c>
      <c r="AB18" s="5">
        <v>7</v>
      </c>
      <c r="AC18" s="5">
        <v>7</v>
      </c>
      <c r="AD18" s="5">
        <v>0</v>
      </c>
      <c r="AE18" s="5">
        <v>0</v>
      </c>
      <c r="AF18" s="5">
        <v>7</v>
      </c>
      <c r="AG18" s="5">
        <v>7</v>
      </c>
      <c r="AH18" s="5">
        <v>7</v>
      </c>
      <c r="AI18" s="5">
        <v>7</v>
      </c>
      <c r="AJ18" s="5">
        <v>0</v>
      </c>
      <c r="AK18" s="5">
        <v>0</v>
      </c>
      <c r="AL18" s="5">
        <v>7</v>
      </c>
      <c r="AM18" s="16">
        <v>7</v>
      </c>
      <c r="AN18" s="154"/>
      <c r="AO18" s="157"/>
      <c r="AP18" s="199"/>
      <c r="AQ18" s="148"/>
    </row>
    <row r="19" spans="2:43" ht="21" customHeight="1" thickBot="1">
      <c r="B19" s="138"/>
      <c r="C19" s="141"/>
      <c r="D19" s="152"/>
      <c r="E19" s="149"/>
      <c r="F19" s="125"/>
      <c r="G19" s="146"/>
      <c r="H19" s="64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8"/>
      <c r="AN19" s="155"/>
      <c r="AO19" s="158"/>
      <c r="AP19" s="200"/>
      <c r="AQ19" s="149"/>
    </row>
    <row r="20" spans="2:43" ht="21" customHeight="1">
      <c r="B20" s="136"/>
      <c r="C20" s="139"/>
      <c r="D20" s="152">
        <v>6</v>
      </c>
      <c r="E20" s="147" t="s">
        <v>36</v>
      </c>
      <c r="F20" s="123" t="s">
        <v>38</v>
      </c>
      <c r="G20" s="146"/>
      <c r="H20" s="62" t="s">
        <v>9</v>
      </c>
      <c r="I20" s="26">
        <v>1</v>
      </c>
      <c r="J20" s="26">
        <v>1</v>
      </c>
      <c r="K20" s="26">
        <v>1</v>
      </c>
      <c r="L20" s="26">
        <v>1</v>
      </c>
      <c r="M20" s="26" t="s">
        <v>10</v>
      </c>
      <c r="N20" s="26" t="s">
        <v>10</v>
      </c>
      <c r="O20" s="26" t="s">
        <v>10</v>
      </c>
      <c r="P20" s="26" t="s">
        <v>10</v>
      </c>
      <c r="Q20" s="26">
        <v>1</v>
      </c>
      <c r="R20" s="26">
        <v>1</v>
      </c>
      <c r="S20" s="26">
        <v>1</v>
      </c>
      <c r="T20" s="26" t="s">
        <v>10</v>
      </c>
      <c r="U20" s="26" t="s">
        <v>10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 t="s">
        <v>10</v>
      </c>
      <c r="AB20" s="26" t="s">
        <v>10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 t="s">
        <v>10</v>
      </c>
      <c r="AI20" s="26" t="s">
        <v>10</v>
      </c>
      <c r="AJ20" s="26">
        <v>1</v>
      </c>
      <c r="AK20" s="26">
        <v>1</v>
      </c>
      <c r="AL20" s="26">
        <v>1</v>
      </c>
      <c r="AM20" s="26">
        <v>1</v>
      </c>
      <c r="AN20" s="153">
        <f>COUNTIF(I20:AM20,"&lt;&gt;В")-COUNTIFS(I20:AM20,"&lt;&gt;В",I22:AM22,"&lt;&gt;")</f>
        <v>21</v>
      </c>
      <c r="AO20" s="156"/>
      <c r="AP20" s="204" t="s">
        <v>38</v>
      </c>
      <c r="AQ20" s="147" t="s">
        <v>30</v>
      </c>
    </row>
    <row r="21" spans="2:43" ht="21" customHeight="1">
      <c r="B21" s="137"/>
      <c r="C21" s="140"/>
      <c r="D21" s="152"/>
      <c r="E21" s="148"/>
      <c r="F21" s="124"/>
      <c r="G21" s="146"/>
      <c r="H21" s="63" t="s">
        <v>7</v>
      </c>
      <c r="I21" s="15">
        <v>0</v>
      </c>
      <c r="J21" s="5">
        <v>6</v>
      </c>
      <c r="K21" s="5">
        <v>6</v>
      </c>
      <c r="L21" s="5">
        <v>2</v>
      </c>
      <c r="M21" s="5">
        <v>1</v>
      </c>
      <c r="N21" s="5">
        <v>1</v>
      </c>
      <c r="O21" s="5" t="s">
        <v>10</v>
      </c>
      <c r="P21" s="5" t="s">
        <v>10</v>
      </c>
      <c r="Q21" s="5">
        <v>4</v>
      </c>
      <c r="R21" s="5">
        <v>4</v>
      </c>
      <c r="S21" s="5" t="s">
        <v>10</v>
      </c>
      <c r="T21" s="5">
        <v>3</v>
      </c>
      <c r="U21" s="5" t="s">
        <v>10</v>
      </c>
      <c r="V21" s="5" t="s">
        <v>10</v>
      </c>
      <c r="W21" s="5">
        <v>2</v>
      </c>
      <c r="X21" s="5">
        <v>2</v>
      </c>
      <c r="Y21" s="5">
        <v>1</v>
      </c>
      <c r="Z21" s="5">
        <v>1</v>
      </c>
      <c r="AA21" s="5" t="s">
        <v>10</v>
      </c>
      <c r="AB21" s="5" t="s">
        <v>10</v>
      </c>
      <c r="AC21" s="5">
        <v>4</v>
      </c>
      <c r="AD21" s="5">
        <v>4</v>
      </c>
      <c r="AE21" s="5">
        <v>3</v>
      </c>
      <c r="AF21" s="5">
        <v>3</v>
      </c>
      <c r="AG21" s="5" t="s">
        <v>10</v>
      </c>
      <c r="AH21" s="5" t="s">
        <v>10</v>
      </c>
      <c r="AI21" s="5">
        <v>2</v>
      </c>
      <c r="AJ21" s="5">
        <v>2</v>
      </c>
      <c r="AK21" s="5">
        <v>1</v>
      </c>
      <c r="AL21" s="5">
        <v>1</v>
      </c>
      <c r="AM21" s="16" t="s">
        <v>10</v>
      </c>
      <c r="AN21" s="154"/>
      <c r="AO21" s="157"/>
      <c r="AP21" s="205"/>
      <c r="AQ21" s="148"/>
    </row>
    <row r="22" spans="2:43" ht="21" customHeight="1" thickBot="1">
      <c r="B22" s="138"/>
      <c r="C22" s="141"/>
      <c r="D22" s="152"/>
      <c r="E22" s="149"/>
      <c r="F22" s="125"/>
      <c r="G22" s="146"/>
      <c r="H22" s="110" t="s">
        <v>11</v>
      </c>
      <c r="I22" s="1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155"/>
      <c r="AO22" s="158"/>
      <c r="AP22" s="206"/>
      <c r="AQ22" s="149"/>
    </row>
    <row r="23" spans="2:43" ht="21" customHeight="1">
      <c r="B23" s="136"/>
      <c r="C23" s="139"/>
      <c r="D23" s="152">
        <v>6</v>
      </c>
      <c r="E23" s="147" t="s">
        <v>37</v>
      </c>
      <c r="F23" s="123" t="s">
        <v>38</v>
      </c>
      <c r="G23" s="146"/>
      <c r="H23" s="62" t="s">
        <v>9</v>
      </c>
      <c r="I23" s="26">
        <v>1</v>
      </c>
      <c r="J23" s="26">
        <v>1</v>
      </c>
      <c r="K23" s="26">
        <v>1</v>
      </c>
      <c r="L23" s="26">
        <v>1</v>
      </c>
      <c r="M23" s="26" t="s">
        <v>10</v>
      </c>
      <c r="N23" s="26" t="s">
        <v>10</v>
      </c>
      <c r="O23" s="26" t="s">
        <v>10</v>
      </c>
      <c r="P23" s="26" t="s">
        <v>10</v>
      </c>
      <c r="Q23" s="26">
        <v>1</v>
      </c>
      <c r="R23" s="26">
        <v>1</v>
      </c>
      <c r="S23" s="26">
        <v>1</v>
      </c>
      <c r="T23" s="26" t="s">
        <v>10</v>
      </c>
      <c r="U23" s="26" t="s">
        <v>10</v>
      </c>
      <c r="V23" s="26">
        <v>1</v>
      </c>
      <c r="W23" s="26">
        <v>1</v>
      </c>
      <c r="X23" s="26">
        <v>1</v>
      </c>
      <c r="Y23" s="26">
        <v>1</v>
      </c>
      <c r="Z23" s="26">
        <v>1</v>
      </c>
      <c r="AA23" s="26" t="s">
        <v>10</v>
      </c>
      <c r="AB23" s="26" t="s">
        <v>10</v>
      </c>
      <c r="AC23" s="19">
        <v>1</v>
      </c>
      <c r="AD23" s="20">
        <v>1</v>
      </c>
      <c r="AE23" s="20">
        <v>1</v>
      </c>
      <c r="AF23" s="20">
        <v>1</v>
      </c>
      <c r="AG23" s="20">
        <v>1</v>
      </c>
      <c r="AH23" s="20" t="s">
        <v>10</v>
      </c>
      <c r="AI23" s="20" t="s">
        <v>10</v>
      </c>
      <c r="AJ23" s="20">
        <v>1</v>
      </c>
      <c r="AK23" s="20">
        <v>1</v>
      </c>
      <c r="AL23" s="20">
        <v>1</v>
      </c>
      <c r="AM23" s="28">
        <v>1</v>
      </c>
      <c r="AN23" s="153">
        <f>COUNTIF(I23:AM23,"&lt;&gt;В")-COUNTIFS(I23:AM23,"&lt;&gt;В",I25:AM25,"&lt;&gt;")</f>
        <v>21</v>
      </c>
      <c r="AO23" s="156"/>
      <c r="AP23" s="204" t="s">
        <v>38</v>
      </c>
      <c r="AQ23" s="147" t="s">
        <v>30</v>
      </c>
    </row>
    <row r="24" spans="2:43" ht="21" customHeight="1">
      <c r="B24" s="137"/>
      <c r="C24" s="140"/>
      <c r="D24" s="152"/>
      <c r="E24" s="148"/>
      <c r="F24" s="124"/>
      <c r="G24" s="146"/>
      <c r="H24" s="63" t="s">
        <v>7</v>
      </c>
      <c r="I24" s="15">
        <v>0</v>
      </c>
      <c r="J24" s="5">
        <v>6</v>
      </c>
      <c r="K24" s="5">
        <v>6</v>
      </c>
      <c r="L24" s="5">
        <v>6</v>
      </c>
      <c r="M24" s="5">
        <v>6</v>
      </c>
      <c r="N24" s="5">
        <v>6</v>
      </c>
      <c r="O24" s="5">
        <v>0</v>
      </c>
      <c r="P24" s="5">
        <v>0</v>
      </c>
      <c r="Q24" s="5">
        <v>6</v>
      </c>
      <c r="R24" s="5">
        <v>6</v>
      </c>
      <c r="S24" s="5">
        <v>6</v>
      </c>
      <c r="T24" s="5">
        <v>0</v>
      </c>
      <c r="U24" s="5">
        <v>0</v>
      </c>
      <c r="V24" s="5">
        <v>6</v>
      </c>
      <c r="W24" s="5">
        <v>0</v>
      </c>
      <c r="X24" s="5">
        <v>6</v>
      </c>
      <c r="Y24" s="5">
        <v>6</v>
      </c>
      <c r="Z24" s="5">
        <v>6</v>
      </c>
      <c r="AA24" s="5">
        <v>6</v>
      </c>
      <c r="AB24" s="5">
        <v>0</v>
      </c>
      <c r="AC24" s="5">
        <v>0</v>
      </c>
      <c r="AD24" s="5">
        <v>6</v>
      </c>
      <c r="AE24" s="5">
        <v>6</v>
      </c>
      <c r="AF24" s="5">
        <v>6</v>
      </c>
      <c r="AG24" s="5">
        <v>0</v>
      </c>
      <c r="AH24" s="5">
        <v>0</v>
      </c>
      <c r="AI24" s="5">
        <v>6</v>
      </c>
      <c r="AJ24" s="5">
        <v>6</v>
      </c>
      <c r="AK24" s="5">
        <v>6</v>
      </c>
      <c r="AL24" s="5">
        <v>6</v>
      </c>
      <c r="AM24" s="16">
        <v>6</v>
      </c>
      <c r="AN24" s="154"/>
      <c r="AO24" s="157"/>
      <c r="AP24" s="205"/>
      <c r="AQ24" s="148"/>
    </row>
    <row r="25" spans="2:43" ht="21" customHeight="1" thickBot="1">
      <c r="B25" s="138"/>
      <c r="C25" s="141"/>
      <c r="D25" s="152"/>
      <c r="E25" s="149"/>
      <c r="F25" s="125"/>
      <c r="G25" s="146"/>
      <c r="H25" s="110" t="s">
        <v>11</v>
      </c>
      <c r="I25" s="1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55"/>
      <c r="AO25" s="158"/>
      <c r="AP25" s="206"/>
      <c r="AQ25" s="149"/>
    </row>
    <row r="26" spans="2:43" ht="21" customHeight="1">
      <c r="B26" s="136"/>
      <c r="C26" s="139"/>
      <c r="D26" s="152">
        <v>6</v>
      </c>
      <c r="E26" s="147" t="s">
        <v>62</v>
      </c>
      <c r="F26" s="123"/>
      <c r="G26" s="146"/>
      <c r="H26" s="62" t="s">
        <v>9</v>
      </c>
      <c r="I26" s="26" t="s">
        <v>10</v>
      </c>
      <c r="J26" s="26">
        <v>2</v>
      </c>
      <c r="K26" s="26">
        <v>2</v>
      </c>
      <c r="L26" s="26">
        <v>1</v>
      </c>
      <c r="M26" s="26">
        <v>1</v>
      </c>
      <c r="N26" s="26" t="s">
        <v>10</v>
      </c>
      <c r="O26" s="26" t="s">
        <v>10</v>
      </c>
      <c r="P26" s="26" t="s">
        <v>10</v>
      </c>
      <c r="Q26" s="26">
        <v>4</v>
      </c>
      <c r="R26" s="26">
        <v>3</v>
      </c>
      <c r="S26" s="26">
        <v>3</v>
      </c>
      <c r="T26" s="26" t="s">
        <v>10</v>
      </c>
      <c r="U26" s="26" t="s">
        <v>10</v>
      </c>
      <c r="V26" s="26">
        <v>2</v>
      </c>
      <c r="W26" s="26">
        <v>2</v>
      </c>
      <c r="X26" s="26">
        <v>1</v>
      </c>
      <c r="Y26" s="26">
        <v>1</v>
      </c>
      <c r="Z26" s="26" t="s">
        <v>10</v>
      </c>
      <c r="AA26" s="26" t="s">
        <v>10</v>
      </c>
      <c r="AB26" s="26">
        <v>4</v>
      </c>
      <c r="AC26" s="19">
        <v>4</v>
      </c>
      <c r="AD26" s="20">
        <v>3</v>
      </c>
      <c r="AE26" s="20">
        <v>3</v>
      </c>
      <c r="AF26" s="20" t="s">
        <v>10</v>
      </c>
      <c r="AG26" s="20" t="s">
        <v>10</v>
      </c>
      <c r="AH26" s="20">
        <v>2</v>
      </c>
      <c r="AI26" s="20">
        <v>2</v>
      </c>
      <c r="AJ26" s="20">
        <v>1</v>
      </c>
      <c r="AK26" s="20">
        <v>1</v>
      </c>
      <c r="AL26" s="20" t="s">
        <v>10</v>
      </c>
      <c r="AM26" s="28" t="s">
        <v>10</v>
      </c>
      <c r="AN26" s="153">
        <f>COUNTIF(I26:AM26,"&lt;&gt;В")-COUNTIFS(I26:AM26,"&lt;&gt;В",I28:AM28,"&lt;&gt;")</f>
        <v>11</v>
      </c>
      <c r="AO26" s="156"/>
      <c r="AP26" s="204" t="s">
        <v>38</v>
      </c>
      <c r="AQ26" s="147" t="s">
        <v>31</v>
      </c>
    </row>
    <row r="27" spans="2:43" ht="21" customHeight="1">
      <c r="B27" s="137"/>
      <c r="C27" s="140"/>
      <c r="D27" s="152"/>
      <c r="E27" s="148"/>
      <c r="F27" s="124"/>
      <c r="G27" s="146"/>
      <c r="H27" s="63" t="s">
        <v>7</v>
      </c>
      <c r="I27" s="15">
        <v>6</v>
      </c>
      <c r="J27" s="5">
        <v>6</v>
      </c>
      <c r="K27" s="5">
        <v>6</v>
      </c>
      <c r="L27" s="5">
        <v>6</v>
      </c>
      <c r="M27" s="5">
        <v>0</v>
      </c>
      <c r="N27" s="5">
        <v>6</v>
      </c>
      <c r="O27" s="5">
        <v>6</v>
      </c>
      <c r="P27" s="5">
        <v>0</v>
      </c>
      <c r="Q27" s="5">
        <v>6</v>
      </c>
      <c r="R27" s="5">
        <v>0</v>
      </c>
      <c r="S27" s="5">
        <v>0</v>
      </c>
      <c r="T27" s="5">
        <v>6</v>
      </c>
      <c r="U27" s="5">
        <v>6</v>
      </c>
      <c r="V27" s="5">
        <v>6</v>
      </c>
      <c r="W27" s="5">
        <v>6</v>
      </c>
      <c r="X27" s="5">
        <v>0</v>
      </c>
      <c r="Y27" s="5">
        <v>0</v>
      </c>
      <c r="Z27" s="5">
        <v>6</v>
      </c>
      <c r="AA27" s="5">
        <v>6</v>
      </c>
      <c r="AB27" s="5">
        <v>6</v>
      </c>
      <c r="AC27" s="5">
        <v>6</v>
      </c>
      <c r="AD27" s="5">
        <v>0</v>
      </c>
      <c r="AE27" s="5">
        <v>0</v>
      </c>
      <c r="AF27" s="5">
        <v>6</v>
      </c>
      <c r="AG27" s="5">
        <v>6</v>
      </c>
      <c r="AH27" s="5">
        <v>6</v>
      </c>
      <c r="AI27" s="5">
        <v>6</v>
      </c>
      <c r="AJ27" s="5">
        <v>0</v>
      </c>
      <c r="AK27" s="5">
        <v>0</v>
      </c>
      <c r="AL27" s="5">
        <v>6</v>
      </c>
      <c r="AM27" s="16">
        <v>6</v>
      </c>
      <c r="AN27" s="154"/>
      <c r="AO27" s="157"/>
      <c r="AP27" s="205"/>
      <c r="AQ27" s="148"/>
    </row>
    <row r="28" spans="2:43" ht="21" customHeight="1" thickBot="1">
      <c r="B28" s="138"/>
      <c r="C28" s="141"/>
      <c r="D28" s="152"/>
      <c r="E28" s="149"/>
      <c r="F28" s="125"/>
      <c r="G28" s="146"/>
      <c r="H28" s="110" t="s">
        <v>11</v>
      </c>
      <c r="I28" s="17"/>
      <c r="J28" s="6"/>
      <c r="K28" s="6"/>
      <c r="L28" s="6"/>
      <c r="M28" s="6" t="s">
        <v>11</v>
      </c>
      <c r="N28" s="6" t="s">
        <v>11</v>
      </c>
      <c r="O28" s="6" t="s">
        <v>11</v>
      </c>
      <c r="P28" s="6" t="s">
        <v>11</v>
      </c>
      <c r="Q28" s="6" t="s">
        <v>11</v>
      </c>
      <c r="R28" s="6" t="s">
        <v>11</v>
      </c>
      <c r="S28" s="6" t="s">
        <v>11</v>
      </c>
      <c r="T28" s="6" t="s">
        <v>11</v>
      </c>
      <c r="U28" s="6" t="s">
        <v>11</v>
      </c>
      <c r="V28" s="6" t="s">
        <v>11</v>
      </c>
      <c r="W28" s="6" t="s">
        <v>11</v>
      </c>
      <c r="X28" s="6" t="s">
        <v>11</v>
      </c>
      <c r="Y28" s="6" t="s">
        <v>11</v>
      </c>
      <c r="Z28" s="6" t="s">
        <v>11</v>
      </c>
      <c r="AA28" s="6" t="s">
        <v>11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8"/>
      <c r="AN28" s="155"/>
      <c r="AO28" s="158"/>
      <c r="AP28" s="206"/>
      <c r="AQ28" s="149"/>
    </row>
    <row r="29" spans="2:43" ht="21" customHeight="1">
      <c r="B29" s="136"/>
      <c r="C29" s="139"/>
      <c r="D29" s="152">
        <v>6</v>
      </c>
      <c r="E29" s="147" t="s">
        <v>63</v>
      </c>
      <c r="F29" s="123"/>
      <c r="G29" s="146"/>
      <c r="H29" s="62" t="s">
        <v>9</v>
      </c>
      <c r="I29" s="26" t="s">
        <v>10</v>
      </c>
      <c r="J29" s="26">
        <v>2</v>
      </c>
      <c r="K29" s="26">
        <v>2</v>
      </c>
      <c r="L29" s="26">
        <v>1</v>
      </c>
      <c r="M29" s="26">
        <v>1</v>
      </c>
      <c r="N29" s="26" t="s">
        <v>10</v>
      </c>
      <c r="O29" s="26" t="s">
        <v>10</v>
      </c>
      <c r="P29" s="26" t="s">
        <v>10</v>
      </c>
      <c r="Q29" s="26">
        <v>4</v>
      </c>
      <c r="R29" s="26">
        <v>3</v>
      </c>
      <c r="S29" s="26">
        <v>3</v>
      </c>
      <c r="T29" s="26" t="s">
        <v>10</v>
      </c>
      <c r="U29" s="26" t="s">
        <v>10</v>
      </c>
      <c r="V29" s="26">
        <v>2</v>
      </c>
      <c r="W29" s="26">
        <v>2</v>
      </c>
      <c r="X29" s="26">
        <v>1</v>
      </c>
      <c r="Y29" s="26">
        <v>1</v>
      </c>
      <c r="Z29" s="26" t="s">
        <v>10</v>
      </c>
      <c r="AA29" s="26" t="s">
        <v>10</v>
      </c>
      <c r="AB29" s="26">
        <v>4</v>
      </c>
      <c r="AC29" s="19">
        <v>4</v>
      </c>
      <c r="AD29" s="20">
        <v>3</v>
      </c>
      <c r="AE29" s="20">
        <v>3</v>
      </c>
      <c r="AF29" s="20" t="s">
        <v>10</v>
      </c>
      <c r="AG29" s="20" t="s">
        <v>10</v>
      </c>
      <c r="AH29" s="20">
        <v>2</v>
      </c>
      <c r="AI29" s="20">
        <v>2</v>
      </c>
      <c r="AJ29" s="20">
        <v>1</v>
      </c>
      <c r="AK29" s="20">
        <v>1</v>
      </c>
      <c r="AL29" s="20" t="s">
        <v>10</v>
      </c>
      <c r="AM29" s="28" t="s">
        <v>10</v>
      </c>
      <c r="AN29" s="153">
        <f>COUNTIF(I29:AM29,"&lt;&gt;В")-COUNTIFS(I29:AM29,"&lt;&gt;В",I31:AM31,"&lt;&gt;")</f>
        <v>11</v>
      </c>
      <c r="AO29" s="156"/>
      <c r="AP29" s="204" t="s">
        <v>38</v>
      </c>
      <c r="AQ29" s="147" t="s">
        <v>31</v>
      </c>
    </row>
    <row r="30" spans="2:43" ht="21" customHeight="1">
      <c r="B30" s="137"/>
      <c r="C30" s="140"/>
      <c r="D30" s="152"/>
      <c r="E30" s="148"/>
      <c r="F30" s="124"/>
      <c r="G30" s="146"/>
      <c r="H30" s="63" t="s">
        <v>7</v>
      </c>
      <c r="I30" s="15">
        <v>6</v>
      </c>
      <c r="J30" s="5">
        <v>6</v>
      </c>
      <c r="K30" s="5">
        <v>6</v>
      </c>
      <c r="L30" s="5">
        <v>6</v>
      </c>
      <c r="M30" s="5">
        <v>0</v>
      </c>
      <c r="N30" s="5">
        <v>6</v>
      </c>
      <c r="O30" s="5">
        <v>6</v>
      </c>
      <c r="P30" s="5">
        <v>0</v>
      </c>
      <c r="Q30" s="5">
        <v>6</v>
      </c>
      <c r="R30" s="5">
        <v>0</v>
      </c>
      <c r="S30" s="5">
        <v>0</v>
      </c>
      <c r="T30" s="5">
        <v>6</v>
      </c>
      <c r="U30" s="5">
        <v>6</v>
      </c>
      <c r="V30" s="5">
        <v>6</v>
      </c>
      <c r="W30" s="5">
        <v>6</v>
      </c>
      <c r="X30" s="5">
        <v>0</v>
      </c>
      <c r="Y30" s="5">
        <v>0</v>
      </c>
      <c r="Z30" s="5">
        <v>6</v>
      </c>
      <c r="AA30" s="5">
        <v>6</v>
      </c>
      <c r="AB30" s="5">
        <v>6</v>
      </c>
      <c r="AC30" s="5">
        <v>6</v>
      </c>
      <c r="AD30" s="5">
        <v>0</v>
      </c>
      <c r="AE30" s="5">
        <v>0</v>
      </c>
      <c r="AF30" s="5">
        <v>6</v>
      </c>
      <c r="AG30" s="5">
        <v>6</v>
      </c>
      <c r="AH30" s="5">
        <v>6</v>
      </c>
      <c r="AI30" s="5">
        <v>6</v>
      </c>
      <c r="AJ30" s="5">
        <v>0</v>
      </c>
      <c r="AK30" s="5">
        <v>0</v>
      </c>
      <c r="AL30" s="5">
        <v>6</v>
      </c>
      <c r="AM30" s="16">
        <v>6</v>
      </c>
      <c r="AN30" s="154"/>
      <c r="AO30" s="157"/>
      <c r="AP30" s="205"/>
      <c r="AQ30" s="148"/>
    </row>
    <row r="31" spans="2:43" ht="21" customHeight="1" thickBot="1">
      <c r="B31" s="138"/>
      <c r="C31" s="141"/>
      <c r="D31" s="152"/>
      <c r="E31" s="149"/>
      <c r="F31" s="125"/>
      <c r="G31" s="146"/>
      <c r="H31" s="110" t="s">
        <v>11</v>
      </c>
      <c r="I31" s="17"/>
      <c r="J31" s="6"/>
      <c r="K31" s="6"/>
      <c r="L31" s="6"/>
      <c r="M31" s="6"/>
      <c r="N31" s="6" t="s">
        <v>11</v>
      </c>
      <c r="O31" s="6" t="s">
        <v>11</v>
      </c>
      <c r="P31" s="6" t="s">
        <v>11</v>
      </c>
      <c r="Q31" s="6" t="s">
        <v>11</v>
      </c>
      <c r="R31" s="6" t="s">
        <v>11</v>
      </c>
      <c r="S31" s="6" t="s">
        <v>11</v>
      </c>
      <c r="T31" s="6" t="s">
        <v>11</v>
      </c>
      <c r="U31" s="6" t="s">
        <v>11</v>
      </c>
      <c r="V31" s="6" t="s">
        <v>11</v>
      </c>
      <c r="W31" s="6" t="s">
        <v>11</v>
      </c>
      <c r="X31" s="6" t="s">
        <v>11</v>
      </c>
      <c r="Y31" s="6" t="s">
        <v>11</v>
      </c>
      <c r="Z31" s="6" t="s">
        <v>11</v>
      </c>
      <c r="AA31" s="6" t="s">
        <v>11</v>
      </c>
      <c r="AB31" s="6" t="s">
        <v>11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8"/>
      <c r="AN31" s="155"/>
      <c r="AO31" s="158"/>
      <c r="AP31" s="206"/>
      <c r="AQ31" s="149"/>
    </row>
    <row r="32" spans="2:43" ht="21" customHeight="1">
      <c r="B32" s="136"/>
      <c r="C32" s="139"/>
      <c r="D32" s="152">
        <v>6</v>
      </c>
      <c r="E32" s="147" t="s">
        <v>64</v>
      </c>
      <c r="F32" s="123"/>
      <c r="G32" s="146"/>
      <c r="H32" s="62" t="s">
        <v>9</v>
      </c>
      <c r="I32" s="26">
        <v>1</v>
      </c>
      <c r="J32" s="26" t="s">
        <v>10</v>
      </c>
      <c r="K32" s="26" t="s">
        <v>10</v>
      </c>
      <c r="L32" s="26">
        <v>4</v>
      </c>
      <c r="M32" s="26">
        <v>4</v>
      </c>
      <c r="N32" s="26">
        <v>3</v>
      </c>
      <c r="O32" s="26">
        <v>3</v>
      </c>
      <c r="P32" s="26" t="s">
        <v>10</v>
      </c>
      <c r="Q32" s="26" t="s">
        <v>10</v>
      </c>
      <c r="R32" s="26">
        <v>2</v>
      </c>
      <c r="S32" s="26">
        <v>2</v>
      </c>
      <c r="T32" s="26">
        <v>1</v>
      </c>
      <c r="U32" s="26">
        <v>1</v>
      </c>
      <c r="V32" s="26" t="s">
        <v>10</v>
      </c>
      <c r="W32" s="26" t="s">
        <v>10</v>
      </c>
      <c r="X32" s="26">
        <v>4</v>
      </c>
      <c r="Y32" s="26">
        <v>4</v>
      </c>
      <c r="Z32" s="26">
        <v>3</v>
      </c>
      <c r="AA32" s="26">
        <v>3</v>
      </c>
      <c r="AB32" s="26" t="s">
        <v>10</v>
      </c>
      <c r="AC32" s="19" t="s">
        <v>10</v>
      </c>
      <c r="AD32" s="20">
        <v>2</v>
      </c>
      <c r="AE32" s="20">
        <v>2</v>
      </c>
      <c r="AF32" s="20">
        <v>1</v>
      </c>
      <c r="AG32" s="20">
        <v>1</v>
      </c>
      <c r="AH32" s="20" t="s">
        <v>10</v>
      </c>
      <c r="AI32" s="20" t="s">
        <v>10</v>
      </c>
      <c r="AJ32" s="20">
        <v>4</v>
      </c>
      <c r="AK32" s="20">
        <v>4</v>
      </c>
      <c r="AL32" s="20">
        <v>3</v>
      </c>
      <c r="AM32" s="28">
        <v>3</v>
      </c>
      <c r="AN32" s="153">
        <f>COUNTIF(I32:AM32,"&lt;&gt;В")-COUNTIFS(I32:AM32,"&lt;&gt;В",I34:AM34,"&lt;&gt;")</f>
        <v>21</v>
      </c>
      <c r="AO32" s="156"/>
      <c r="AP32" s="204" t="s">
        <v>38</v>
      </c>
      <c r="AQ32" s="147" t="s">
        <v>32</v>
      </c>
    </row>
    <row r="33" spans="2:43" ht="21" customHeight="1">
      <c r="B33" s="137"/>
      <c r="C33" s="140"/>
      <c r="D33" s="152"/>
      <c r="E33" s="148"/>
      <c r="F33" s="124"/>
      <c r="G33" s="146"/>
      <c r="H33" s="63" t="s">
        <v>7</v>
      </c>
      <c r="I33" s="15">
        <v>0</v>
      </c>
      <c r="J33" s="5">
        <v>6</v>
      </c>
      <c r="K33" s="5">
        <v>6</v>
      </c>
      <c r="L33" s="5">
        <v>6</v>
      </c>
      <c r="M33" s="5">
        <v>6</v>
      </c>
      <c r="N33" s="5">
        <v>0</v>
      </c>
      <c r="O33" s="5">
        <v>0</v>
      </c>
      <c r="P33" s="5">
        <v>0</v>
      </c>
      <c r="Q33" s="5">
        <v>6</v>
      </c>
      <c r="R33" s="5">
        <v>6</v>
      </c>
      <c r="S33" s="5">
        <v>6</v>
      </c>
      <c r="T33" s="5">
        <v>6</v>
      </c>
      <c r="U33" s="5">
        <v>0</v>
      </c>
      <c r="V33" s="5">
        <v>6</v>
      </c>
      <c r="W33" s="5">
        <v>6</v>
      </c>
      <c r="X33" s="5">
        <v>6</v>
      </c>
      <c r="Y33" s="5">
        <v>6</v>
      </c>
      <c r="Z33" s="5">
        <v>0</v>
      </c>
      <c r="AA33" s="5">
        <v>0</v>
      </c>
      <c r="AB33" s="5">
        <v>6</v>
      </c>
      <c r="AC33" s="5">
        <v>6</v>
      </c>
      <c r="AD33" s="5">
        <v>6</v>
      </c>
      <c r="AE33" s="5">
        <v>6</v>
      </c>
      <c r="AF33" s="5">
        <v>0</v>
      </c>
      <c r="AG33" s="5">
        <v>6</v>
      </c>
      <c r="AH33" s="5">
        <v>6</v>
      </c>
      <c r="AI33" s="5">
        <v>6</v>
      </c>
      <c r="AJ33" s="5">
        <v>6</v>
      </c>
      <c r="AK33" s="5">
        <v>6</v>
      </c>
      <c r="AL33" s="5">
        <v>0</v>
      </c>
      <c r="AM33" s="16">
        <v>0</v>
      </c>
      <c r="AN33" s="154"/>
      <c r="AO33" s="157"/>
      <c r="AP33" s="205"/>
      <c r="AQ33" s="148"/>
    </row>
    <row r="34" spans="2:43" ht="21" customHeight="1" thickBot="1">
      <c r="B34" s="138"/>
      <c r="C34" s="141"/>
      <c r="D34" s="152"/>
      <c r="E34" s="149"/>
      <c r="F34" s="125"/>
      <c r="G34" s="146"/>
      <c r="H34" s="110" t="s">
        <v>11</v>
      </c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8"/>
      <c r="AN34" s="155"/>
      <c r="AO34" s="158"/>
      <c r="AP34" s="206"/>
      <c r="AQ34" s="149"/>
    </row>
    <row r="35" spans="2:43" ht="21" customHeight="1">
      <c r="B35" s="136"/>
      <c r="C35" s="139"/>
      <c r="D35" s="152">
        <v>6</v>
      </c>
      <c r="E35" s="147" t="s">
        <v>65</v>
      </c>
      <c r="F35" s="123"/>
      <c r="G35" s="146"/>
      <c r="H35" s="62" t="s">
        <v>9</v>
      </c>
      <c r="I35" s="26">
        <v>1</v>
      </c>
      <c r="J35" s="26" t="s">
        <v>10</v>
      </c>
      <c r="K35" s="26" t="s">
        <v>10</v>
      </c>
      <c r="L35" s="26">
        <v>4</v>
      </c>
      <c r="M35" s="26">
        <v>4</v>
      </c>
      <c r="N35" s="26">
        <v>3</v>
      </c>
      <c r="O35" s="26">
        <v>3</v>
      </c>
      <c r="P35" s="26" t="s">
        <v>10</v>
      </c>
      <c r="Q35" s="26" t="s">
        <v>10</v>
      </c>
      <c r="R35" s="26">
        <v>2</v>
      </c>
      <c r="S35" s="26">
        <v>2</v>
      </c>
      <c r="T35" s="26">
        <v>1</v>
      </c>
      <c r="U35" s="26">
        <v>1</v>
      </c>
      <c r="V35" s="26" t="s">
        <v>10</v>
      </c>
      <c r="W35" s="26" t="s">
        <v>10</v>
      </c>
      <c r="X35" s="26">
        <v>4</v>
      </c>
      <c r="Y35" s="26">
        <v>4</v>
      </c>
      <c r="Z35" s="26">
        <v>3</v>
      </c>
      <c r="AA35" s="26">
        <v>3</v>
      </c>
      <c r="AB35" s="26" t="s">
        <v>10</v>
      </c>
      <c r="AC35" s="19" t="s">
        <v>10</v>
      </c>
      <c r="AD35" s="20">
        <v>2</v>
      </c>
      <c r="AE35" s="20">
        <v>2</v>
      </c>
      <c r="AF35" s="20">
        <v>1</v>
      </c>
      <c r="AG35" s="20">
        <v>1</v>
      </c>
      <c r="AH35" s="20" t="s">
        <v>10</v>
      </c>
      <c r="AI35" s="20" t="s">
        <v>10</v>
      </c>
      <c r="AJ35" s="20">
        <v>4</v>
      </c>
      <c r="AK35" s="20">
        <v>4</v>
      </c>
      <c r="AL35" s="20">
        <v>3</v>
      </c>
      <c r="AM35" s="28">
        <v>3</v>
      </c>
      <c r="AN35" s="153">
        <f>COUNTIF(I35:AM35,"&lt;&gt;В")-COUNTIFS(I35:AM35,"&lt;&gt;В",I37:AM37,"&lt;&gt;")</f>
        <v>21</v>
      </c>
      <c r="AO35" s="156"/>
      <c r="AP35" s="204" t="s">
        <v>38</v>
      </c>
      <c r="AQ35" s="147" t="s">
        <v>32</v>
      </c>
    </row>
    <row r="36" spans="2:43" ht="21" customHeight="1">
      <c r="B36" s="137"/>
      <c r="C36" s="140"/>
      <c r="D36" s="152"/>
      <c r="E36" s="148"/>
      <c r="F36" s="124"/>
      <c r="G36" s="146"/>
      <c r="H36" s="63" t="s">
        <v>7</v>
      </c>
      <c r="I36" s="15">
        <v>0</v>
      </c>
      <c r="J36" s="5">
        <v>6</v>
      </c>
      <c r="K36" s="5">
        <v>6</v>
      </c>
      <c r="L36" s="5">
        <v>6</v>
      </c>
      <c r="M36" s="5">
        <v>6</v>
      </c>
      <c r="N36" s="5">
        <v>0</v>
      </c>
      <c r="O36" s="5">
        <v>0</v>
      </c>
      <c r="P36" s="5">
        <v>0</v>
      </c>
      <c r="Q36" s="5">
        <v>6</v>
      </c>
      <c r="R36" s="5">
        <v>6</v>
      </c>
      <c r="S36" s="5">
        <v>6</v>
      </c>
      <c r="T36" s="5">
        <v>6</v>
      </c>
      <c r="U36" s="5">
        <v>0</v>
      </c>
      <c r="V36" s="5">
        <v>6</v>
      </c>
      <c r="W36" s="5">
        <v>6</v>
      </c>
      <c r="X36" s="5">
        <v>6</v>
      </c>
      <c r="Y36" s="5">
        <v>6</v>
      </c>
      <c r="Z36" s="5">
        <v>0</v>
      </c>
      <c r="AA36" s="5">
        <v>0</v>
      </c>
      <c r="AB36" s="5">
        <v>6</v>
      </c>
      <c r="AC36" s="5">
        <v>6</v>
      </c>
      <c r="AD36" s="5">
        <v>6</v>
      </c>
      <c r="AE36" s="5">
        <v>6</v>
      </c>
      <c r="AF36" s="5">
        <v>0</v>
      </c>
      <c r="AG36" s="5">
        <v>6</v>
      </c>
      <c r="AH36" s="5">
        <v>6</v>
      </c>
      <c r="AI36" s="5">
        <v>6</v>
      </c>
      <c r="AJ36" s="5">
        <v>6</v>
      </c>
      <c r="AK36" s="5">
        <v>6</v>
      </c>
      <c r="AL36" s="5">
        <v>0</v>
      </c>
      <c r="AM36" s="16">
        <v>0</v>
      </c>
      <c r="AN36" s="154"/>
      <c r="AO36" s="157"/>
      <c r="AP36" s="205"/>
      <c r="AQ36" s="148"/>
    </row>
    <row r="37" spans="2:43" ht="21" customHeight="1" thickBot="1">
      <c r="B37" s="138"/>
      <c r="C37" s="141"/>
      <c r="D37" s="152"/>
      <c r="E37" s="149"/>
      <c r="F37" s="125"/>
      <c r="G37" s="146"/>
      <c r="H37" s="110" t="s">
        <v>11</v>
      </c>
      <c r="I37" s="1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8"/>
      <c r="AN37" s="155"/>
      <c r="AO37" s="158"/>
      <c r="AP37" s="206"/>
      <c r="AQ37" s="149"/>
    </row>
    <row r="38" spans="2:43" ht="14.1" customHeight="1">
      <c r="AQ38" s="197"/>
    </row>
    <row r="39" spans="2:43" ht="14.1" customHeight="1">
      <c r="AQ39" s="197"/>
    </row>
    <row r="40" spans="2:43" ht="14.1" customHeight="1">
      <c r="AQ40" s="197"/>
    </row>
    <row r="41" spans="2:43" ht="12" customHeight="1">
      <c r="AQ41" s="197"/>
    </row>
    <row r="42" spans="2:43" ht="12" customHeight="1">
      <c r="AQ42" s="197"/>
    </row>
    <row r="43" spans="2:43" ht="12" customHeight="1">
      <c r="AQ43" s="197"/>
    </row>
    <row r="44" spans="2:43" ht="12" customHeight="1"/>
    <row r="45" spans="2:43" ht="12" customHeight="1"/>
    <row r="46" spans="2:43" ht="12" customHeight="1"/>
    <row r="47" spans="2:43" ht="14.1" customHeight="1"/>
    <row r="48" spans="2:43" ht="14.1" customHeight="1"/>
    <row r="49" ht="14.1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mergeCells count="162">
    <mergeCell ref="AQ38:AQ40"/>
    <mergeCell ref="AQ41:AQ43"/>
    <mergeCell ref="AP17:AP19"/>
    <mergeCell ref="AP14:AP16"/>
    <mergeCell ref="AP11:AP13"/>
    <mergeCell ref="AP8:AP10"/>
    <mergeCell ref="AQ32:AQ34"/>
    <mergeCell ref="AQ20:AQ22"/>
    <mergeCell ref="AQ23:AQ25"/>
    <mergeCell ref="AP35:AP37"/>
    <mergeCell ref="AP29:AP31"/>
    <mergeCell ref="AP32:AP34"/>
    <mergeCell ref="AP26:AP28"/>
    <mergeCell ref="AP20:AP22"/>
    <mergeCell ref="AP23:AP25"/>
    <mergeCell ref="AR8:AS15"/>
    <mergeCell ref="AQ35:AQ37"/>
    <mergeCell ref="AQ14:AQ16"/>
    <mergeCell ref="AQ17:AQ19"/>
    <mergeCell ref="AH6:AH7"/>
    <mergeCell ref="AI6:AI7"/>
    <mergeCell ref="AJ6:AJ7"/>
    <mergeCell ref="AK6:AK7"/>
    <mergeCell ref="AL6:AL7"/>
    <mergeCell ref="AM6:AM7"/>
    <mergeCell ref="AO14:AO16"/>
    <mergeCell ref="AQ8:AQ10"/>
    <mergeCell ref="AQ11:AQ13"/>
    <mergeCell ref="AQ26:AQ28"/>
    <mergeCell ref="AQ29:AQ31"/>
    <mergeCell ref="AO8:AO10"/>
    <mergeCell ref="AN6:AN7"/>
    <mergeCell ref="AO6:AO7"/>
    <mergeCell ref="AP4:AP7"/>
    <mergeCell ref="AN20:AN22"/>
    <mergeCell ref="AO20:AO22"/>
    <mergeCell ref="AN11:AN13"/>
    <mergeCell ref="AO11:AO13"/>
    <mergeCell ref="AN14:AN1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Q1:V1"/>
    <mergeCell ref="B4:B5"/>
    <mergeCell ref="C4:C5"/>
    <mergeCell ref="D4:D5"/>
    <mergeCell ref="E4:E5"/>
    <mergeCell ref="F4:F5"/>
    <mergeCell ref="G4:G5"/>
    <mergeCell ref="H4:H5"/>
    <mergeCell ref="AN4:AO5"/>
    <mergeCell ref="J5:R5"/>
    <mergeCell ref="S5:U5"/>
    <mergeCell ref="AA5:AC5"/>
    <mergeCell ref="AD5:AE5"/>
    <mergeCell ref="AF5:AG5"/>
    <mergeCell ref="B3:AP3"/>
    <mergeCell ref="AP2:AU2"/>
    <mergeCell ref="I4:V4"/>
    <mergeCell ref="W5:X5"/>
    <mergeCell ref="W4:AM4"/>
    <mergeCell ref="AN32:AN34"/>
    <mergeCell ref="AO23:AO25"/>
    <mergeCell ref="Z6:Z7"/>
    <mergeCell ref="AA6:AA7"/>
    <mergeCell ref="AB6:AB7"/>
    <mergeCell ref="AC6:AC7"/>
    <mergeCell ref="AD6:AD7"/>
    <mergeCell ref="AE6:AE7"/>
    <mergeCell ref="AF6:AF7"/>
    <mergeCell ref="AG6:AG7"/>
    <mergeCell ref="AN8:AN10"/>
    <mergeCell ref="AN23:AN25"/>
    <mergeCell ref="AN17:AN19"/>
    <mergeCell ref="AO17:AO19"/>
    <mergeCell ref="C23:C25"/>
    <mergeCell ref="D23:D25"/>
    <mergeCell ref="E23:E25"/>
    <mergeCell ref="F23:F25"/>
    <mergeCell ref="G23:G25"/>
    <mergeCell ref="G20:G22"/>
    <mergeCell ref="G35:G37"/>
    <mergeCell ref="AN35:AN37"/>
    <mergeCell ref="AO35:AO37"/>
    <mergeCell ref="F35:F37"/>
    <mergeCell ref="AN29:AN31"/>
    <mergeCell ref="AO26:AO28"/>
    <mergeCell ref="AO29:AO31"/>
    <mergeCell ref="C32:C34"/>
    <mergeCell ref="D32:D34"/>
    <mergeCell ref="AO32:AO34"/>
    <mergeCell ref="D29:D31"/>
    <mergeCell ref="E29:E31"/>
    <mergeCell ref="F26:F28"/>
    <mergeCell ref="G26:G28"/>
    <mergeCell ref="AN26:AN28"/>
    <mergeCell ref="E32:E34"/>
    <mergeCell ref="F32:F34"/>
    <mergeCell ref="G32:G34"/>
    <mergeCell ref="C26:C28"/>
    <mergeCell ref="D26:D28"/>
    <mergeCell ref="E26:E28"/>
    <mergeCell ref="B35:B37"/>
    <mergeCell ref="C35:C37"/>
    <mergeCell ref="D35:D37"/>
    <mergeCell ref="E35:E37"/>
    <mergeCell ref="B32:B34"/>
    <mergeCell ref="C29:C31"/>
    <mergeCell ref="B11:B13"/>
    <mergeCell ref="C11:C13"/>
    <mergeCell ref="D11:D13"/>
    <mergeCell ref="E11:E13"/>
    <mergeCell ref="F11:F13"/>
    <mergeCell ref="G11:G13"/>
    <mergeCell ref="F14:F16"/>
    <mergeCell ref="B29:B31"/>
    <mergeCell ref="F29:F31"/>
    <mergeCell ref="G29:G31"/>
    <mergeCell ref="G17:G19"/>
    <mergeCell ref="B23:B25"/>
    <mergeCell ref="C14:C16"/>
    <mergeCell ref="D14:D16"/>
    <mergeCell ref="B20:B22"/>
    <mergeCell ref="C20:C22"/>
    <mergeCell ref="D20:D22"/>
    <mergeCell ref="E20:E22"/>
    <mergeCell ref="F20:F22"/>
    <mergeCell ref="B17:B19"/>
    <mergeCell ref="C17:C19"/>
    <mergeCell ref="D17:D19"/>
    <mergeCell ref="E17:E19"/>
    <mergeCell ref="B26:B28"/>
    <mergeCell ref="F17:F19"/>
    <mergeCell ref="P6:P7"/>
    <mergeCell ref="C6:C7"/>
    <mergeCell ref="D6:D7"/>
    <mergeCell ref="E6:E7"/>
    <mergeCell ref="F6:F7"/>
    <mergeCell ref="G6:G7"/>
    <mergeCell ref="B8:B10"/>
    <mergeCell ref="C8:C10"/>
    <mergeCell ref="D8:D10"/>
    <mergeCell ref="E8:E10"/>
    <mergeCell ref="F8:F10"/>
    <mergeCell ref="G8:G10"/>
    <mergeCell ref="B6:B7"/>
    <mergeCell ref="E14:E16"/>
    <mergeCell ref="G14:G16"/>
    <mergeCell ref="I6:I7"/>
    <mergeCell ref="J6:J7"/>
    <mergeCell ref="K6:K7"/>
    <mergeCell ref="L6:L7"/>
    <mergeCell ref="M6:M7"/>
    <mergeCell ref="N6:N7"/>
    <mergeCell ref="O6:O7"/>
    <mergeCell ref="B14:B16"/>
  </mergeCells>
  <conditionalFormatting sqref="I6:AJ37 AM6:AM37 AK6:AL6 AK8:AL37">
    <cfRule type="containsText" dxfId="5" priority="1" stopIfTrue="1" operator="containsText" text="УК">
      <formula>NOT(ISERROR(SEARCH("УК",I6)))</formula>
    </cfRule>
    <cfRule type="containsText" dxfId="4" priority="9" stopIfTrue="1" operator="containsText" text="К">
      <formula>NOT(ISERROR(SEARCH("К",I6)))</formula>
    </cfRule>
    <cfRule type="containsText" dxfId="3" priority="10" stopIfTrue="1" operator="containsText" text="ОТ">
      <formula>NOT(ISERROR(SEARCH("ОТ",I6)))</formula>
    </cfRule>
    <cfRule type="expression" dxfId="2" priority="31" stopIfTrue="1">
      <formula>WEEKDAY(I$6,2)=6</formula>
    </cfRule>
    <cfRule type="expression" dxfId="1" priority="32" stopIfTrue="1">
      <formula>WEEKDAY(I$6,2)=7</formula>
    </cfRule>
    <cfRule type="expression" dxfId="0" priority="33" stopIfTrue="1">
      <formula>WEEKDAY(I$6,2)&lt;&gt;0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pageOrder="overThenDown" orientation="landscape" errors="blank" r:id="rId1"/>
  <rowBreaks count="2" manualBreakCount="2">
    <brk id="19" min="1" max="43" man="1"/>
    <brk id="31" min="1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N30"/>
  <sheetViews>
    <sheetView zoomScale="90" zoomScaleNormal="90" workbookViewId="0">
      <selection activeCell="A2" sqref="A2"/>
    </sheetView>
  </sheetViews>
  <sheetFormatPr defaultRowHeight="11.25"/>
  <cols>
    <col min="1" max="1" width="38.1640625" style="27" bestFit="1" customWidth="1"/>
    <col min="2" max="2" width="18.83203125" style="27" customWidth="1"/>
    <col min="3" max="3" width="20.33203125" style="27" customWidth="1"/>
    <col min="4" max="10" width="4.6640625" style="27" customWidth="1"/>
    <col min="11" max="11" width="5" style="27" customWidth="1"/>
    <col min="12" max="18" width="4.6640625" style="27" customWidth="1"/>
    <col min="19" max="19" width="4.83203125" style="27" customWidth="1"/>
    <col min="20" max="25" width="4.6640625" style="27" customWidth="1"/>
    <col min="26" max="26" width="4.83203125" style="27" customWidth="1"/>
    <col min="27" max="34" width="4.6640625" style="27" customWidth="1"/>
    <col min="35" max="35" width="13.5" customWidth="1"/>
    <col min="36" max="37" width="14" customWidth="1"/>
    <col min="38" max="38" width="14.83203125" customWidth="1"/>
    <col min="39" max="39" width="14.5" customWidth="1"/>
    <col min="40" max="40" width="14.6640625" customWidth="1"/>
  </cols>
  <sheetData>
    <row r="1" spans="1:40" ht="21" customHeight="1" thickBot="1">
      <c r="A1" s="6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59">
        <v>42430</v>
      </c>
      <c r="R1" s="160"/>
      <c r="S1" s="160"/>
      <c r="T1" s="160"/>
      <c r="U1" s="160"/>
      <c r="V1" s="161"/>
    </row>
    <row r="2" spans="1:40" ht="20.25">
      <c r="A2" s="74"/>
    </row>
    <row r="4" spans="1:40" ht="18">
      <c r="C4" s="31"/>
      <c r="D4" s="213">
        <f>График!J5</f>
        <v>42278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66"/>
      <c r="AB4" s="66"/>
      <c r="AC4" s="208">
        <v>21</v>
      </c>
      <c r="AD4" s="208"/>
      <c r="AE4" s="208"/>
      <c r="AF4" s="32"/>
      <c r="AG4" s="32"/>
      <c r="AH4" s="32"/>
      <c r="AI4" s="33"/>
      <c r="AJ4" s="27"/>
      <c r="AK4" s="27"/>
      <c r="AL4" s="27"/>
      <c r="AM4" s="27"/>
      <c r="AN4" s="27"/>
    </row>
    <row r="5" spans="1:40" ht="15">
      <c r="A5" s="209" t="s">
        <v>13</v>
      </c>
      <c r="B5" s="210"/>
      <c r="C5" s="211"/>
      <c r="D5" s="212">
        <f>$Q$1+0</f>
        <v>42430</v>
      </c>
      <c r="E5" s="207">
        <f t="shared" ref="E5:AH5" si="0">IF(ISERR(D5+1),"",IF(D5+1&lt;=EOMONTH($Q$1,0),D5+1,""))</f>
        <v>42431</v>
      </c>
      <c r="F5" s="207">
        <f t="shared" si="0"/>
        <v>42432</v>
      </c>
      <c r="G5" s="207">
        <f t="shared" si="0"/>
        <v>42433</v>
      </c>
      <c r="H5" s="207">
        <f t="shared" si="0"/>
        <v>42434</v>
      </c>
      <c r="I5" s="207">
        <f t="shared" si="0"/>
        <v>42435</v>
      </c>
      <c r="J5" s="207">
        <f t="shared" si="0"/>
        <v>42436</v>
      </c>
      <c r="K5" s="207">
        <f t="shared" si="0"/>
        <v>42437</v>
      </c>
      <c r="L5" s="207">
        <f t="shared" si="0"/>
        <v>42438</v>
      </c>
      <c r="M5" s="207">
        <f t="shared" si="0"/>
        <v>42439</v>
      </c>
      <c r="N5" s="207">
        <f t="shared" si="0"/>
        <v>42440</v>
      </c>
      <c r="O5" s="207">
        <f t="shared" si="0"/>
        <v>42441</v>
      </c>
      <c r="P5" s="207">
        <f t="shared" si="0"/>
        <v>42442</v>
      </c>
      <c r="Q5" s="207">
        <f t="shared" si="0"/>
        <v>42443</v>
      </c>
      <c r="R5" s="207">
        <f t="shared" si="0"/>
        <v>42444</v>
      </c>
      <c r="S5" s="207">
        <f t="shared" si="0"/>
        <v>42445</v>
      </c>
      <c r="T5" s="207">
        <f t="shared" si="0"/>
        <v>42446</v>
      </c>
      <c r="U5" s="207">
        <f t="shared" si="0"/>
        <v>42447</v>
      </c>
      <c r="V5" s="207">
        <f t="shared" si="0"/>
        <v>42448</v>
      </c>
      <c r="W5" s="207">
        <f t="shared" si="0"/>
        <v>42449</v>
      </c>
      <c r="X5" s="207">
        <f t="shared" si="0"/>
        <v>42450</v>
      </c>
      <c r="Y5" s="207">
        <f t="shared" si="0"/>
        <v>42451</v>
      </c>
      <c r="Z5" s="207">
        <f t="shared" si="0"/>
        <v>42452</v>
      </c>
      <c r="AA5" s="207">
        <f t="shared" si="0"/>
        <v>42453</v>
      </c>
      <c r="AB5" s="207">
        <f t="shared" si="0"/>
        <v>42454</v>
      </c>
      <c r="AC5" s="207">
        <f t="shared" si="0"/>
        <v>42455</v>
      </c>
      <c r="AD5" s="207">
        <f t="shared" si="0"/>
        <v>42456</v>
      </c>
      <c r="AE5" s="207">
        <f t="shared" si="0"/>
        <v>42457</v>
      </c>
      <c r="AF5" s="207">
        <f t="shared" si="0"/>
        <v>42458</v>
      </c>
      <c r="AG5" s="207">
        <f t="shared" si="0"/>
        <v>42459</v>
      </c>
      <c r="AH5" s="207">
        <f t="shared" si="0"/>
        <v>42460</v>
      </c>
      <c r="AI5" s="214" t="s">
        <v>26</v>
      </c>
      <c r="AJ5" s="35"/>
      <c r="AK5" s="35"/>
      <c r="AL5" s="35"/>
      <c r="AM5" s="35"/>
      <c r="AN5" s="35"/>
    </row>
    <row r="6" spans="1:40" ht="18">
      <c r="A6" s="209"/>
      <c r="B6" s="210"/>
      <c r="C6" s="211"/>
      <c r="D6" s="212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14"/>
      <c r="AJ6" s="38" t="s">
        <v>14</v>
      </c>
      <c r="AK6" s="38" t="s">
        <v>16</v>
      </c>
      <c r="AL6" s="38" t="s">
        <v>17</v>
      </c>
      <c r="AM6" s="38" t="s">
        <v>18</v>
      </c>
      <c r="AN6" s="39" t="s">
        <v>19</v>
      </c>
    </row>
    <row r="7" spans="1:40" ht="18" customHeight="1">
      <c r="A7" s="71" t="s">
        <v>22</v>
      </c>
      <c r="B7" s="71" t="s">
        <v>22</v>
      </c>
      <c r="C7" s="72"/>
      <c r="D7" s="26" t="s">
        <v>10</v>
      </c>
      <c r="E7" s="26" t="s">
        <v>10</v>
      </c>
      <c r="F7" s="26" t="s">
        <v>10</v>
      </c>
      <c r="G7" s="26" t="s">
        <v>10</v>
      </c>
      <c r="H7" s="26" t="s">
        <v>10</v>
      </c>
      <c r="I7" s="37" t="s">
        <v>10</v>
      </c>
      <c r="J7" s="37" t="s">
        <v>10</v>
      </c>
      <c r="K7" s="37" t="s">
        <v>10</v>
      </c>
      <c r="L7" s="37">
        <v>1</v>
      </c>
      <c r="M7" s="37">
        <v>1</v>
      </c>
      <c r="N7" s="47">
        <v>4</v>
      </c>
      <c r="O7" s="37" t="s">
        <v>10</v>
      </c>
      <c r="P7" s="37" t="s">
        <v>10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 t="s">
        <v>10</v>
      </c>
      <c r="W7" s="37" t="s">
        <v>10</v>
      </c>
      <c r="X7" s="37">
        <v>1</v>
      </c>
      <c r="Y7" s="37">
        <v>1</v>
      </c>
      <c r="Z7" s="37">
        <v>1</v>
      </c>
      <c r="AA7" s="37">
        <v>1</v>
      </c>
      <c r="AB7" s="37">
        <v>4</v>
      </c>
      <c r="AC7" s="37" t="s">
        <v>10</v>
      </c>
      <c r="AD7" s="37" t="s">
        <v>10</v>
      </c>
      <c r="AE7" s="37">
        <v>1</v>
      </c>
      <c r="AF7" s="37">
        <v>1</v>
      </c>
      <c r="AG7" s="48">
        <v>1</v>
      </c>
      <c r="AH7" s="49">
        <v>1</v>
      </c>
      <c r="AI7" s="58">
        <f t="shared" ref="AI7:AI12" si="1">COUNT(D7:AH7)</f>
        <v>17</v>
      </c>
      <c r="AJ7" s="41">
        <f>COUNTIF(D7:AH7,1)</f>
        <v>15</v>
      </c>
      <c r="AK7" s="41">
        <f t="shared" ref="AK7:AK12" si="2">COUNTIF(D7:AH7,2)</f>
        <v>0</v>
      </c>
      <c r="AL7" s="41">
        <f t="shared" ref="AL7:AL12" si="3">COUNTIF(D7:AH7,3)</f>
        <v>0</v>
      </c>
      <c r="AM7" s="42">
        <f t="shared" ref="AM7:AM12" si="4">COUNTIF(D7:AH7,"4")</f>
        <v>2</v>
      </c>
      <c r="AN7" s="43">
        <f t="shared" ref="AN7:AN12" si="5">COUNTIF(D7:AH7,"в")</f>
        <v>14</v>
      </c>
    </row>
    <row r="8" spans="1:40" ht="15.75">
      <c r="A8" s="71" t="s">
        <v>23</v>
      </c>
      <c r="B8" s="71" t="s">
        <v>23</v>
      </c>
      <c r="C8" s="72"/>
      <c r="D8" s="37">
        <v>1</v>
      </c>
      <c r="E8" s="37">
        <v>1</v>
      </c>
      <c r="F8" s="37" t="s">
        <v>10</v>
      </c>
      <c r="G8" s="37" t="s">
        <v>10</v>
      </c>
      <c r="H8" s="26">
        <v>1</v>
      </c>
      <c r="I8" s="37">
        <v>1</v>
      </c>
      <c r="J8" s="37">
        <v>1</v>
      </c>
      <c r="K8" s="37" t="s">
        <v>10</v>
      </c>
      <c r="L8" s="37" t="s">
        <v>10</v>
      </c>
      <c r="M8" s="37" t="s">
        <v>10</v>
      </c>
      <c r="N8" s="47">
        <v>1</v>
      </c>
      <c r="O8" s="37">
        <v>1</v>
      </c>
      <c r="P8" s="37">
        <v>1</v>
      </c>
      <c r="Q8" s="37">
        <v>3</v>
      </c>
      <c r="R8" s="37">
        <v>3</v>
      </c>
      <c r="S8" s="37" t="s">
        <v>10</v>
      </c>
      <c r="T8" s="37" t="s">
        <v>10</v>
      </c>
      <c r="U8" s="37">
        <v>1</v>
      </c>
      <c r="V8" s="37">
        <v>1</v>
      </c>
      <c r="W8" s="37">
        <v>1</v>
      </c>
      <c r="X8" s="37">
        <v>3</v>
      </c>
      <c r="Y8" s="37">
        <v>3</v>
      </c>
      <c r="Z8" s="37" t="s">
        <v>10</v>
      </c>
      <c r="AA8" s="37" t="s">
        <v>10</v>
      </c>
      <c r="AB8" s="37">
        <v>1</v>
      </c>
      <c r="AC8" s="37">
        <v>1</v>
      </c>
      <c r="AD8" s="37">
        <v>1</v>
      </c>
      <c r="AE8" s="37" t="s">
        <v>10</v>
      </c>
      <c r="AF8" s="37">
        <v>1</v>
      </c>
      <c r="AG8" s="49">
        <v>1</v>
      </c>
      <c r="AH8" s="49">
        <v>1</v>
      </c>
      <c r="AI8" s="58">
        <f t="shared" si="1"/>
        <v>21</v>
      </c>
      <c r="AJ8" s="41">
        <f t="shared" ref="AJ8:AJ25" si="6">COUNTIF(D8:AH8,1)</f>
        <v>17</v>
      </c>
      <c r="AK8" s="41">
        <f t="shared" si="2"/>
        <v>0</v>
      </c>
      <c r="AL8" s="41">
        <f t="shared" si="3"/>
        <v>4</v>
      </c>
      <c r="AM8" s="42">
        <f t="shared" si="4"/>
        <v>0</v>
      </c>
      <c r="AN8" s="43">
        <f t="shared" si="5"/>
        <v>10</v>
      </c>
    </row>
    <row r="9" spans="1:40" ht="15.75" customHeight="1">
      <c r="A9" s="71" t="s">
        <v>23</v>
      </c>
      <c r="B9" s="71" t="s">
        <v>23</v>
      </c>
      <c r="C9" s="72"/>
      <c r="D9" s="37" t="s">
        <v>10</v>
      </c>
      <c r="E9" s="37">
        <v>3</v>
      </c>
      <c r="F9" s="37">
        <v>3</v>
      </c>
      <c r="G9" s="37">
        <v>3</v>
      </c>
      <c r="H9" s="26">
        <v>3</v>
      </c>
      <c r="I9" s="37">
        <v>3</v>
      </c>
      <c r="J9" s="37" t="s">
        <v>10</v>
      </c>
      <c r="K9" s="37" t="s">
        <v>10</v>
      </c>
      <c r="L9" s="37">
        <v>3</v>
      </c>
      <c r="M9" s="37">
        <v>3</v>
      </c>
      <c r="N9" s="37">
        <v>3</v>
      </c>
      <c r="O9" s="37">
        <v>3</v>
      </c>
      <c r="P9" s="37">
        <v>3</v>
      </c>
      <c r="Q9" s="37" t="s">
        <v>10</v>
      </c>
      <c r="R9" s="37" t="s">
        <v>10</v>
      </c>
      <c r="S9" s="37">
        <v>3</v>
      </c>
      <c r="T9" s="37">
        <v>3</v>
      </c>
      <c r="U9" s="37">
        <v>3</v>
      </c>
      <c r="V9" s="37">
        <v>3</v>
      </c>
      <c r="W9" s="37">
        <v>3</v>
      </c>
      <c r="X9" s="37" t="s">
        <v>10</v>
      </c>
      <c r="Y9" s="37" t="s">
        <v>10</v>
      </c>
      <c r="Z9" s="37">
        <v>3</v>
      </c>
      <c r="AA9" s="37">
        <v>3</v>
      </c>
      <c r="AB9" s="37">
        <v>3</v>
      </c>
      <c r="AC9" s="37">
        <v>3</v>
      </c>
      <c r="AD9" s="37">
        <v>3</v>
      </c>
      <c r="AE9" s="37" t="s">
        <v>10</v>
      </c>
      <c r="AF9" s="37" t="s">
        <v>10</v>
      </c>
      <c r="AG9" s="48" t="s">
        <v>10</v>
      </c>
      <c r="AH9" s="49">
        <v>3</v>
      </c>
      <c r="AI9" s="58">
        <f t="shared" si="1"/>
        <v>21</v>
      </c>
      <c r="AJ9" s="41">
        <f t="shared" si="6"/>
        <v>0</v>
      </c>
      <c r="AK9" s="41">
        <f t="shared" si="2"/>
        <v>0</v>
      </c>
      <c r="AL9" s="41">
        <f t="shared" si="3"/>
        <v>21</v>
      </c>
      <c r="AM9" s="42">
        <f t="shared" si="4"/>
        <v>0</v>
      </c>
      <c r="AN9" s="43">
        <f t="shared" si="5"/>
        <v>10</v>
      </c>
    </row>
    <row r="10" spans="1:40" ht="15.75" customHeight="1">
      <c r="A10" s="71" t="s">
        <v>24</v>
      </c>
      <c r="B10" s="71" t="s">
        <v>24</v>
      </c>
      <c r="C10" s="72"/>
      <c r="D10" s="37">
        <v>1</v>
      </c>
      <c r="E10" s="37">
        <v>1</v>
      </c>
      <c r="F10" s="37">
        <v>1</v>
      </c>
      <c r="G10" s="37">
        <v>3</v>
      </c>
      <c r="H10" s="26" t="s">
        <v>10</v>
      </c>
      <c r="I10" s="37" t="s">
        <v>10</v>
      </c>
      <c r="J10" s="37" t="s">
        <v>10</v>
      </c>
      <c r="K10" s="37" t="s">
        <v>10</v>
      </c>
      <c r="L10" s="37">
        <v>1</v>
      </c>
      <c r="M10" s="37">
        <v>1</v>
      </c>
      <c r="N10" s="47">
        <v>1</v>
      </c>
      <c r="O10" s="37" t="s">
        <v>10</v>
      </c>
      <c r="P10" s="37" t="s">
        <v>10</v>
      </c>
      <c r="Q10" s="37">
        <v>1</v>
      </c>
      <c r="R10" s="37">
        <v>1</v>
      </c>
      <c r="S10" s="37">
        <v>1</v>
      </c>
      <c r="T10" s="37">
        <v>1</v>
      </c>
      <c r="U10" s="37">
        <v>3</v>
      </c>
      <c r="V10" s="37" t="s">
        <v>10</v>
      </c>
      <c r="W10" s="37" t="s">
        <v>10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7" t="s">
        <v>10</v>
      </c>
      <c r="AD10" s="37" t="s">
        <v>10</v>
      </c>
      <c r="AE10" s="37">
        <v>1</v>
      </c>
      <c r="AF10" s="37">
        <v>1</v>
      </c>
      <c r="AG10" s="48">
        <v>1</v>
      </c>
      <c r="AH10" s="49">
        <v>1</v>
      </c>
      <c r="AI10" s="58">
        <f t="shared" si="1"/>
        <v>21</v>
      </c>
      <c r="AJ10" s="41">
        <f t="shared" si="6"/>
        <v>19</v>
      </c>
      <c r="AK10" s="41">
        <f t="shared" si="2"/>
        <v>0</v>
      </c>
      <c r="AL10" s="41">
        <f t="shared" si="3"/>
        <v>2</v>
      </c>
      <c r="AM10" s="42">
        <f t="shared" si="4"/>
        <v>0</v>
      </c>
      <c r="AN10" s="43">
        <f t="shared" si="5"/>
        <v>10</v>
      </c>
    </row>
    <row r="11" spans="1:40" ht="15.75" customHeight="1">
      <c r="A11" s="71" t="s">
        <v>25</v>
      </c>
      <c r="B11" s="71" t="s">
        <v>25</v>
      </c>
      <c r="C11" s="72"/>
      <c r="D11" s="37">
        <v>3</v>
      </c>
      <c r="E11" s="37" t="s">
        <v>10</v>
      </c>
      <c r="F11" s="37" t="s">
        <v>10</v>
      </c>
      <c r="G11" s="37">
        <v>1</v>
      </c>
      <c r="H11" s="26">
        <v>1</v>
      </c>
      <c r="I11" s="37">
        <v>1</v>
      </c>
      <c r="J11" s="37">
        <v>1</v>
      </c>
      <c r="K11" s="37" t="s">
        <v>10</v>
      </c>
      <c r="L11" s="37">
        <v>1</v>
      </c>
      <c r="M11" s="37">
        <v>1</v>
      </c>
      <c r="N11" s="37">
        <v>1</v>
      </c>
      <c r="O11" s="37" t="s">
        <v>10</v>
      </c>
      <c r="P11" s="37" t="s">
        <v>10</v>
      </c>
      <c r="Q11" s="37" t="s">
        <v>10</v>
      </c>
      <c r="R11" s="37">
        <v>1</v>
      </c>
      <c r="S11" s="37">
        <v>1</v>
      </c>
      <c r="T11" s="37">
        <v>1</v>
      </c>
      <c r="U11" s="37">
        <v>1</v>
      </c>
      <c r="V11" s="37">
        <v>1</v>
      </c>
      <c r="W11" s="37" t="s">
        <v>10</v>
      </c>
      <c r="X11" s="37" t="s">
        <v>10</v>
      </c>
      <c r="Y11" s="37">
        <v>1</v>
      </c>
      <c r="Z11" s="37">
        <v>1</v>
      </c>
      <c r="AA11" s="37">
        <v>1</v>
      </c>
      <c r="AB11" s="37">
        <v>1</v>
      </c>
      <c r="AC11" s="37" t="s">
        <v>10</v>
      </c>
      <c r="AD11" s="37" t="s">
        <v>10</v>
      </c>
      <c r="AE11" s="37">
        <v>3</v>
      </c>
      <c r="AF11" s="37">
        <v>3</v>
      </c>
      <c r="AG11" s="48">
        <v>3</v>
      </c>
      <c r="AH11" s="49">
        <v>2</v>
      </c>
      <c r="AI11" s="58">
        <f t="shared" si="1"/>
        <v>21</v>
      </c>
      <c r="AJ11" s="41">
        <f t="shared" si="6"/>
        <v>16</v>
      </c>
      <c r="AK11" s="41">
        <f t="shared" si="2"/>
        <v>1</v>
      </c>
      <c r="AL11" s="41">
        <f t="shared" si="3"/>
        <v>4</v>
      </c>
      <c r="AM11" s="42">
        <f t="shared" si="4"/>
        <v>0</v>
      </c>
      <c r="AN11" s="43">
        <f t="shared" si="5"/>
        <v>10</v>
      </c>
    </row>
    <row r="12" spans="1:40" ht="15.75" customHeight="1">
      <c r="A12" s="71" t="s">
        <v>25</v>
      </c>
      <c r="B12" s="71" t="s">
        <v>25</v>
      </c>
      <c r="C12" s="72"/>
      <c r="D12" s="37" t="s">
        <v>10</v>
      </c>
      <c r="E12" s="37" t="s">
        <v>10</v>
      </c>
      <c r="F12" s="37">
        <v>1</v>
      </c>
      <c r="G12" s="37">
        <v>1</v>
      </c>
      <c r="H12" s="26">
        <v>1</v>
      </c>
      <c r="I12" s="37" t="s">
        <v>10</v>
      </c>
      <c r="J12" s="37">
        <v>3</v>
      </c>
      <c r="K12" s="37" t="s">
        <v>10</v>
      </c>
      <c r="L12" s="37">
        <v>3</v>
      </c>
      <c r="M12" s="37">
        <v>2</v>
      </c>
      <c r="N12" s="47">
        <v>2</v>
      </c>
      <c r="O12" s="37" t="s">
        <v>10</v>
      </c>
      <c r="P12" s="37" t="s">
        <v>10</v>
      </c>
      <c r="Q12" s="37">
        <v>1</v>
      </c>
      <c r="R12" s="37">
        <v>1</v>
      </c>
      <c r="S12" s="37">
        <v>1</v>
      </c>
      <c r="T12" s="37">
        <v>1</v>
      </c>
      <c r="U12" s="37">
        <v>1</v>
      </c>
      <c r="V12" s="37" t="s">
        <v>10</v>
      </c>
      <c r="W12" s="37" t="s">
        <v>10</v>
      </c>
      <c r="X12" s="37">
        <v>1</v>
      </c>
      <c r="Y12" s="37">
        <v>1</v>
      </c>
      <c r="Z12" s="37">
        <v>1</v>
      </c>
      <c r="AA12" s="37">
        <v>1</v>
      </c>
      <c r="AB12" s="37">
        <v>1</v>
      </c>
      <c r="AC12" s="37" t="s">
        <v>10</v>
      </c>
      <c r="AD12" s="37" t="s">
        <v>10</v>
      </c>
      <c r="AE12" s="37">
        <v>1</v>
      </c>
      <c r="AF12" s="37">
        <v>1</v>
      </c>
      <c r="AG12" s="48">
        <v>1</v>
      </c>
      <c r="AH12" s="49">
        <v>3</v>
      </c>
      <c r="AI12" s="58">
        <f t="shared" si="1"/>
        <v>21</v>
      </c>
      <c r="AJ12" s="41">
        <f t="shared" si="6"/>
        <v>16</v>
      </c>
      <c r="AK12" s="41">
        <f t="shared" si="2"/>
        <v>2</v>
      </c>
      <c r="AL12" s="41">
        <f t="shared" si="3"/>
        <v>3</v>
      </c>
      <c r="AM12" s="42">
        <f t="shared" si="4"/>
        <v>0</v>
      </c>
      <c r="AN12" s="43">
        <f t="shared" si="5"/>
        <v>10</v>
      </c>
    </row>
    <row r="13" spans="1:40" ht="15.75" customHeight="1">
      <c r="A13" s="70"/>
      <c r="B13" s="71"/>
      <c r="C13" s="72"/>
      <c r="D13" s="37"/>
      <c r="E13" s="37"/>
      <c r="F13" s="37"/>
      <c r="G13" s="37"/>
      <c r="H13" s="26"/>
      <c r="I13" s="37"/>
      <c r="J13" s="37"/>
      <c r="K13" s="37"/>
      <c r="L13" s="37"/>
      <c r="M13" s="37"/>
      <c r="N13" s="4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8"/>
      <c r="AH13" s="49"/>
      <c r="AI13" s="58"/>
      <c r="AJ13" s="41"/>
      <c r="AK13" s="41"/>
      <c r="AL13" s="41"/>
      <c r="AM13" s="42"/>
      <c r="AN13" s="43"/>
    </row>
    <row r="14" spans="1:40" ht="15.75" customHeight="1">
      <c r="A14" s="27" t="s">
        <v>14</v>
      </c>
      <c r="C14" s="31"/>
      <c r="D14" s="46">
        <f>COUNTIF(D7:D12,1)</f>
        <v>2</v>
      </c>
      <c r="E14" s="46">
        <f t="shared" ref="E14:AH14" si="7">COUNTIF(E7:E12,1)</f>
        <v>2</v>
      </c>
      <c r="F14" s="46">
        <f t="shared" si="7"/>
        <v>2</v>
      </c>
      <c r="G14" s="46">
        <f t="shared" si="7"/>
        <v>2</v>
      </c>
      <c r="H14" s="46">
        <f t="shared" si="7"/>
        <v>3</v>
      </c>
      <c r="I14" s="46">
        <f t="shared" si="7"/>
        <v>2</v>
      </c>
      <c r="J14" s="46">
        <f t="shared" si="7"/>
        <v>2</v>
      </c>
      <c r="K14" s="46">
        <f t="shared" si="7"/>
        <v>0</v>
      </c>
      <c r="L14" s="46">
        <f t="shared" si="7"/>
        <v>3</v>
      </c>
      <c r="M14" s="46">
        <f t="shared" si="7"/>
        <v>3</v>
      </c>
      <c r="N14" s="46">
        <f t="shared" si="7"/>
        <v>3</v>
      </c>
      <c r="O14" s="46">
        <f t="shared" si="7"/>
        <v>1</v>
      </c>
      <c r="P14" s="46">
        <f t="shared" si="7"/>
        <v>1</v>
      </c>
      <c r="Q14" s="46">
        <f t="shared" si="7"/>
        <v>3</v>
      </c>
      <c r="R14" s="46">
        <f t="shared" si="7"/>
        <v>4</v>
      </c>
      <c r="S14" s="46">
        <f t="shared" si="7"/>
        <v>4</v>
      </c>
      <c r="T14" s="46">
        <f t="shared" si="7"/>
        <v>4</v>
      </c>
      <c r="U14" s="46">
        <f t="shared" si="7"/>
        <v>4</v>
      </c>
      <c r="V14" s="46">
        <f t="shared" si="7"/>
        <v>2</v>
      </c>
      <c r="W14" s="46">
        <f t="shared" si="7"/>
        <v>1</v>
      </c>
      <c r="X14" s="46">
        <f t="shared" si="7"/>
        <v>3</v>
      </c>
      <c r="Y14" s="46">
        <f t="shared" si="7"/>
        <v>4</v>
      </c>
      <c r="Z14" s="46">
        <f t="shared" si="7"/>
        <v>4</v>
      </c>
      <c r="AA14" s="46">
        <f t="shared" si="7"/>
        <v>4</v>
      </c>
      <c r="AB14" s="46">
        <f t="shared" si="7"/>
        <v>4</v>
      </c>
      <c r="AC14" s="46">
        <f t="shared" si="7"/>
        <v>1</v>
      </c>
      <c r="AD14" s="46">
        <f t="shared" si="7"/>
        <v>1</v>
      </c>
      <c r="AE14" s="46">
        <f t="shared" si="7"/>
        <v>3</v>
      </c>
      <c r="AF14" s="46">
        <f t="shared" si="7"/>
        <v>4</v>
      </c>
      <c r="AG14" s="46">
        <f t="shared" si="7"/>
        <v>4</v>
      </c>
      <c r="AH14" s="46">
        <f t="shared" si="7"/>
        <v>3</v>
      </c>
      <c r="AI14" s="50"/>
      <c r="AJ14" s="41"/>
      <c r="AK14" s="41"/>
      <c r="AL14" s="41"/>
      <c r="AM14" s="42"/>
      <c r="AN14" s="43"/>
    </row>
    <row r="15" spans="1:40" ht="15.75" customHeight="1">
      <c r="A15" s="27" t="s">
        <v>15</v>
      </c>
      <c r="C15" s="31"/>
      <c r="D15" s="46">
        <f>COUNTIF(D7:D12,2)</f>
        <v>0</v>
      </c>
      <c r="E15" s="46">
        <f t="shared" ref="E15:AH15" si="8">COUNTIF(E7:E12,2)</f>
        <v>0</v>
      </c>
      <c r="F15" s="46">
        <f t="shared" si="8"/>
        <v>0</v>
      </c>
      <c r="G15" s="46">
        <f t="shared" si="8"/>
        <v>0</v>
      </c>
      <c r="H15" s="46">
        <f t="shared" si="8"/>
        <v>0</v>
      </c>
      <c r="I15" s="46">
        <f t="shared" si="8"/>
        <v>0</v>
      </c>
      <c r="J15" s="46">
        <f t="shared" si="8"/>
        <v>0</v>
      </c>
      <c r="K15" s="46">
        <f t="shared" si="8"/>
        <v>0</v>
      </c>
      <c r="L15" s="46">
        <f t="shared" si="8"/>
        <v>0</v>
      </c>
      <c r="M15" s="46">
        <f t="shared" si="8"/>
        <v>1</v>
      </c>
      <c r="N15" s="46">
        <f t="shared" si="8"/>
        <v>1</v>
      </c>
      <c r="O15" s="46">
        <f t="shared" si="8"/>
        <v>0</v>
      </c>
      <c r="P15" s="46">
        <f t="shared" si="8"/>
        <v>0</v>
      </c>
      <c r="Q15" s="46">
        <f t="shared" si="8"/>
        <v>0</v>
      </c>
      <c r="R15" s="46">
        <f t="shared" si="8"/>
        <v>0</v>
      </c>
      <c r="S15" s="46">
        <f t="shared" si="8"/>
        <v>0</v>
      </c>
      <c r="T15" s="46">
        <f t="shared" si="8"/>
        <v>0</v>
      </c>
      <c r="U15" s="46">
        <f t="shared" si="8"/>
        <v>0</v>
      </c>
      <c r="V15" s="46">
        <f t="shared" si="8"/>
        <v>0</v>
      </c>
      <c r="W15" s="46">
        <f t="shared" si="8"/>
        <v>0</v>
      </c>
      <c r="X15" s="46">
        <f t="shared" si="8"/>
        <v>0</v>
      </c>
      <c r="Y15" s="46">
        <f t="shared" si="8"/>
        <v>0</v>
      </c>
      <c r="Z15" s="46">
        <f t="shared" si="8"/>
        <v>0</v>
      </c>
      <c r="AA15" s="46">
        <f t="shared" si="8"/>
        <v>0</v>
      </c>
      <c r="AB15" s="46">
        <f t="shared" si="8"/>
        <v>0</v>
      </c>
      <c r="AC15" s="46">
        <f t="shared" si="8"/>
        <v>0</v>
      </c>
      <c r="AD15" s="46">
        <f t="shared" si="8"/>
        <v>0</v>
      </c>
      <c r="AE15" s="46">
        <f t="shared" si="8"/>
        <v>0</v>
      </c>
      <c r="AF15" s="46">
        <f t="shared" si="8"/>
        <v>0</v>
      </c>
      <c r="AG15" s="46">
        <f t="shared" si="8"/>
        <v>0</v>
      </c>
      <c r="AH15" s="46">
        <f t="shared" si="8"/>
        <v>1</v>
      </c>
      <c r="AI15" s="50"/>
      <c r="AJ15" s="41"/>
      <c r="AK15" s="41"/>
      <c r="AL15" s="41"/>
      <c r="AM15" s="42"/>
      <c r="AN15" s="43"/>
    </row>
    <row r="16" spans="1:40" ht="15.75" customHeight="1">
      <c r="A16" s="34" t="s">
        <v>20</v>
      </c>
      <c r="B16" s="34"/>
      <c r="C16" s="31"/>
      <c r="D16" s="46">
        <f>COUNTIF(D7:D12,3)</f>
        <v>1</v>
      </c>
      <c r="E16" s="46">
        <f t="shared" ref="E16:AH16" si="9">COUNTIF(E7:E12,3)</f>
        <v>1</v>
      </c>
      <c r="F16" s="46">
        <f t="shared" si="9"/>
        <v>1</v>
      </c>
      <c r="G16" s="46">
        <f t="shared" si="9"/>
        <v>2</v>
      </c>
      <c r="H16" s="46">
        <f t="shared" si="9"/>
        <v>1</v>
      </c>
      <c r="I16" s="46">
        <f t="shared" si="9"/>
        <v>1</v>
      </c>
      <c r="J16" s="46">
        <f t="shared" si="9"/>
        <v>1</v>
      </c>
      <c r="K16" s="46">
        <f t="shared" si="9"/>
        <v>0</v>
      </c>
      <c r="L16" s="46">
        <f t="shared" si="9"/>
        <v>2</v>
      </c>
      <c r="M16" s="46">
        <f t="shared" si="9"/>
        <v>1</v>
      </c>
      <c r="N16" s="46">
        <f t="shared" si="9"/>
        <v>1</v>
      </c>
      <c r="O16" s="46">
        <f t="shared" si="9"/>
        <v>1</v>
      </c>
      <c r="P16" s="46">
        <f t="shared" si="9"/>
        <v>1</v>
      </c>
      <c r="Q16" s="46">
        <f t="shared" si="9"/>
        <v>1</v>
      </c>
      <c r="R16" s="46">
        <f t="shared" si="9"/>
        <v>1</v>
      </c>
      <c r="S16" s="46">
        <f t="shared" si="9"/>
        <v>1</v>
      </c>
      <c r="T16" s="46">
        <f t="shared" si="9"/>
        <v>1</v>
      </c>
      <c r="U16" s="46">
        <f t="shared" si="9"/>
        <v>2</v>
      </c>
      <c r="V16" s="46">
        <f t="shared" si="9"/>
        <v>1</v>
      </c>
      <c r="W16" s="46">
        <f t="shared" si="9"/>
        <v>1</v>
      </c>
      <c r="X16" s="46">
        <f t="shared" si="9"/>
        <v>1</v>
      </c>
      <c r="Y16" s="46">
        <f t="shared" si="9"/>
        <v>1</v>
      </c>
      <c r="Z16" s="46">
        <f t="shared" si="9"/>
        <v>1</v>
      </c>
      <c r="AA16" s="46">
        <f t="shared" si="9"/>
        <v>1</v>
      </c>
      <c r="AB16" s="46">
        <f t="shared" si="9"/>
        <v>1</v>
      </c>
      <c r="AC16" s="46">
        <f t="shared" si="9"/>
        <v>1</v>
      </c>
      <c r="AD16" s="46">
        <f t="shared" si="9"/>
        <v>1</v>
      </c>
      <c r="AE16" s="46">
        <f t="shared" si="9"/>
        <v>1</v>
      </c>
      <c r="AF16" s="46">
        <f t="shared" si="9"/>
        <v>1</v>
      </c>
      <c r="AG16" s="46">
        <f t="shared" si="9"/>
        <v>1</v>
      </c>
      <c r="AH16" s="46">
        <f t="shared" si="9"/>
        <v>2</v>
      </c>
      <c r="AI16" s="50"/>
      <c r="AJ16" s="41"/>
      <c r="AK16" s="41"/>
      <c r="AL16" s="41"/>
      <c r="AM16" s="42"/>
      <c r="AN16" s="43"/>
    </row>
    <row r="17" spans="1:40" ht="15.75" customHeight="1">
      <c r="A17" s="34" t="s">
        <v>21</v>
      </c>
      <c r="B17" s="34"/>
      <c r="C17" s="31"/>
      <c r="D17" s="46">
        <f>COUNTIF(D7:D12,4)</f>
        <v>0</v>
      </c>
      <c r="E17" s="46">
        <f t="shared" ref="E17:AH17" si="10">COUNTIF(E7:E12,4)</f>
        <v>0</v>
      </c>
      <c r="F17" s="46">
        <f t="shared" si="10"/>
        <v>0</v>
      </c>
      <c r="G17" s="46">
        <f t="shared" si="10"/>
        <v>0</v>
      </c>
      <c r="H17" s="46">
        <f t="shared" si="10"/>
        <v>0</v>
      </c>
      <c r="I17" s="46">
        <f t="shared" si="10"/>
        <v>0</v>
      </c>
      <c r="J17" s="46">
        <f t="shared" si="10"/>
        <v>0</v>
      </c>
      <c r="K17" s="46">
        <f t="shared" si="10"/>
        <v>0</v>
      </c>
      <c r="L17" s="46">
        <f t="shared" si="10"/>
        <v>0</v>
      </c>
      <c r="M17" s="46">
        <f t="shared" si="10"/>
        <v>0</v>
      </c>
      <c r="N17" s="46">
        <f t="shared" si="10"/>
        <v>1</v>
      </c>
      <c r="O17" s="46">
        <f t="shared" si="10"/>
        <v>0</v>
      </c>
      <c r="P17" s="46">
        <f t="shared" si="10"/>
        <v>0</v>
      </c>
      <c r="Q17" s="46">
        <f t="shared" si="10"/>
        <v>0</v>
      </c>
      <c r="R17" s="46">
        <f t="shared" si="10"/>
        <v>0</v>
      </c>
      <c r="S17" s="46">
        <f t="shared" si="10"/>
        <v>0</v>
      </c>
      <c r="T17" s="46">
        <f t="shared" si="10"/>
        <v>0</v>
      </c>
      <c r="U17" s="46">
        <f t="shared" si="10"/>
        <v>0</v>
      </c>
      <c r="V17" s="46">
        <f t="shared" si="10"/>
        <v>0</v>
      </c>
      <c r="W17" s="46">
        <f t="shared" si="10"/>
        <v>0</v>
      </c>
      <c r="X17" s="46">
        <f t="shared" si="10"/>
        <v>0</v>
      </c>
      <c r="Y17" s="46">
        <f t="shared" si="10"/>
        <v>0</v>
      </c>
      <c r="Z17" s="46">
        <f t="shared" si="10"/>
        <v>0</v>
      </c>
      <c r="AA17" s="46">
        <f t="shared" si="10"/>
        <v>0</v>
      </c>
      <c r="AB17" s="46">
        <f t="shared" si="10"/>
        <v>1</v>
      </c>
      <c r="AC17" s="46">
        <f t="shared" si="10"/>
        <v>0</v>
      </c>
      <c r="AD17" s="46">
        <f t="shared" si="10"/>
        <v>0</v>
      </c>
      <c r="AE17" s="46">
        <f t="shared" si="10"/>
        <v>0</v>
      </c>
      <c r="AF17" s="46">
        <f t="shared" si="10"/>
        <v>0</v>
      </c>
      <c r="AG17" s="46">
        <f t="shared" si="10"/>
        <v>0</v>
      </c>
      <c r="AH17" s="46">
        <f t="shared" si="10"/>
        <v>0</v>
      </c>
      <c r="AI17" s="50"/>
      <c r="AJ17" s="41"/>
      <c r="AK17" s="41"/>
      <c r="AL17" s="41"/>
      <c r="AM17" s="42"/>
      <c r="AN17" s="43"/>
    </row>
    <row r="18" spans="1:40" s="57" customFormat="1" ht="20.25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45"/>
      <c r="AJ18" s="54"/>
      <c r="AK18" s="54"/>
      <c r="AL18" s="54"/>
      <c r="AM18" s="55"/>
      <c r="AN18" s="56"/>
    </row>
    <row r="19" spans="1:40" ht="20.25">
      <c r="A19" s="73" t="s">
        <v>30</v>
      </c>
      <c r="B19" s="40"/>
      <c r="C19" s="65"/>
      <c r="D19" s="26">
        <v>1</v>
      </c>
      <c r="E19" s="26">
        <v>1</v>
      </c>
      <c r="F19" s="26">
        <v>1</v>
      </c>
      <c r="G19" s="26">
        <v>1</v>
      </c>
      <c r="H19" s="26" t="s">
        <v>10</v>
      </c>
      <c r="I19" s="26" t="s">
        <v>10</v>
      </c>
      <c r="J19" s="26" t="s">
        <v>10</v>
      </c>
      <c r="K19" s="26" t="s">
        <v>10</v>
      </c>
      <c r="L19" s="26">
        <v>1</v>
      </c>
      <c r="M19" s="26">
        <v>1</v>
      </c>
      <c r="N19" s="26">
        <v>1</v>
      </c>
      <c r="O19" s="26" t="s">
        <v>10</v>
      </c>
      <c r="P19" s="26" t="s">
        <v>10</v>
      </c>
      <c r="Q19" s="26">
        <v>1</v>
      </c>
      <c r="R19" s="26">
        <v>1</v>
      </c>
      <c r="S19" s="26">
        <v>1</v>
      </c>
      <c r="T19" s="26">
        <v>1</v>
      </c>
      <c r="U19" s="26">
        <v>1</v>
      </c>
      <c r="V19" s="26" t="s">
        <v>10</v>
      </c>
      <c r="W19" s="26" t="s">
        <v>10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 t="s">
        <v>10</v>
      </c>
      <c r="AD19" s="26" t="s">
        <v>10</v>
      </c>
      <c r="AE19" s="26">
        <v>1</v>
      </c>
      <c r="AF19" s="26">
        <v>1</v>
      </c>
      <c r="AG19" s="26">
        <v>1</v>
      </c>
      <c r="AH19" s="26">
        <v>1</v>
      </c>
      <c r="AI19" s="58">
        <f t="shared" ref="AI19:AI30" si="11">COUNT(D19:AH19)</f>
        <v>21</v>
      </c>
      <c r="AJ19" s="41">
        <f t="shared" si="6"/>
        <v>21</v>
      </c>
      <c r="AK19" s="41">
        <f t="shared" ref="AK19:AK25" si="12">COUNTIF(D19:AH19,2)</f>
        <v>0</v>
      </c>
      <c r="AL19" s="41">
        <f t="shared" ref="AL19:AL25" si="13">COUNTIF(D19:AH19,3)</f>
        <v>0</v>
      </c>
      <c r="AM19" s="42">
        <f t="shared" ref="AM19:AM25" si="14">COUNTIF(D19:AH19,"4")</f>
        <v>0</v>
      </c>
      <c r="AN19" s="43">
        <f t="shared" ref="AN19:AN25" si="15">COUNTIF(D19:AH19,"в")</f>
        <v>10</v>
      </c>
    </row>
    <row r="20" spans="1:40" ht="18">
      <c r="A20" s="73" t="s">
        <v>31</v>
      </c>
      <c r="B20" s="44"/>
      <c r="C20" s="44"/>
      <c r="D20" s="26">
        <v>2</v>
      </c>
      <c r="E20" s="26">
        <v>1</v>
      </c>
      <c r="F20" s="26">
        <v>1</v>
      </c>
      <c r="G20" s="26" t="s">
        <v>10</v>
      </c>
      <c r="H20" s="26" t="s">
        <v>10</v>
      </c>
      <c r="I20" s="26">
        <v>4</v>
      </c>
      <c r="J20" s="26">
        <v>4</v>
      </c>
      <c r="K20" s="26" t="s">
        <v>10</v>
      </c>
      <c r="L20" s="26">
        <v>3</v>
      </c>
      <c r="M20" s="26" t="s">
        <v>10</v>
      </c>
      <c r="N20" s="26" t="s">
        <v>10</v>
      </c>
      <c r="O20" s="26">
        <v>2</v>
      </c>
      <c r="P20" s="26">
        <v>2</v>
      </c>
      <c r="Q20" s="26">
        <v>1</v>
      </c>
      <c r="R20" s="26">
        <v>1</v>
      </c>
      <c r="S20" s="26" t="s">
        <v>10</v>
      </c>
      <c r="T20" s="26" t="s">
        <v>10</v>
      </c>
      <c r="U20" s="26">
        <v>4</v>
      </c>
      <c r="V20" s="26">
        <v>4</v>
      </c>
      <c r="W20" s="26">
        <v>3</v>
      </c>
      <c r="X20" s="26">
        <v>3</v>
      </c>
      <c r="Y20" s="26" t="s">
        <v>10</v>
      </c>
      <c r="Z20" s="26" t="s">
        <v>10</v>
      </c>
      <c r="AA20" s="26">
        <v>2</v>
      </c>
      <c r="AB20" s="26">
        <v>2</v>
      </c>
      <c r="AC20" s="26">
        <v>1</v>
      </c>
      <c r="AD20" s="26">
        <v>1</v>
      </c>
      <c r="AE20" s="26" t="s">
        <v>10</v>
      </c>
      <c r="AF20" s="26" t="s">
        <v>10</v>
      </c>
      <c r="AG20" s="26">
        <v>4</v>
      </c>
      <c r="AH20" s="26">
        <v>4</v>
      </c>
      <c r="AI20" s="58">
        <f t="shared" si="11"/>
        <v>20</v>
      </c>
      <c r="AJ20" s="41">
        <f t="shared" si="6"/>
        <v>6</v>
      </c>
      <c r="AK20" s="41">
        <f t="shared" si="12"/>
        <v>5</v>
      </c>
      <c r="AL20" s="41">
        <f t="shared" si="13"/>
        <v>3</v>
      </c>
      <c r="AM20" s="42">
        <f t="shared" si="14"/>
        <v>6</v>
      </c>
      <c r="AN20" s="43">
        <f t="shared" si="15"/>
        <v>11</v>
      </c>
    </row>
    <row r="21" spans="1:40" ht="18">
      <c r="A21" s="73" t="s">
        <v>32</v>
      </c>
      <c r="B21" s="44"/>
      <c r="C21" s="44"/>
      <c r="D21" s="26" t="s">
        <v>10</v>
      </c>
      <c r="E21" s="26">
        <v>2</v>
      </c>
      <c r="F21" s="26">
        <v>2</v>
      </c>
      <c r="G21" s="26">
        <v>1</v>
      </c>
      <c r="H21" s="26">
        <v>1</v>
      </c>
      <c r="I21" s="26" t="s">
        <v>10</v>
      </c>
      <c r="J21" s="26" t="s">
        <v>10</v>
      </c>
      <c r="K21" s="26" t="s">
        <v>10</v>
      </c>
      <c r="L21" s="26">
        <v>4</v>
      </c>
      <c r="M21" s="26">
        <v>3</v>
      </c>
      <c r="N21" s="26">
        <v>3</v>
      </c>
      <c r="O21" s="26" t="s">
        <v>10</v>
      </c>
      <c r="P21" s="26" t="s">
        <v>10</v>
      </c>
      <c r="Q21" s="26">
        <v>2</v>
      </c>
      <c r="R21" s="26">
        <v>2</v>
      </c>
      <c r="S21" s="26">
        <v>1</v>
      </c>
      <c r="T21" s="26">
        <v>1</v>
      </c>
      <c r="U21" s="26" t="s">
        <v>10</v>
      </c>
      <c r="V21" s="26" t="s">
        <v>10</v>
      </c>
      <c r="W21" s="26">
        <v>4</v>
      </c>
      <c r="X21" s="26">
        <v>4</v>
      </c>
      <c r="Y21" s="26">
        <v>3</v>
      </c>
      <c r="Z21" s="26">
        <v>3</v>
      </c>
      <c r="AA21" s="26" t="s">
        <v>10</v>
      </c>
      <c r="AB21" s="26" t="s">
        <v>10</v>
      </c>
      <c r="AC21" s="26">
        <v>2</v>
      </c>
      <c r="AD21" s="26">
        <v>2</v>
      </c>
      <c r="AE21" s="26">
        <v>1</v>
      </c>
      <c r="AF21" s="26">
        <v>1</v>
      </c>
      <c r="AG21" s="26" t="s">
        <v>10</v>
      </c>
      <c r="AH21" s="26" t="s">
        <v>10</v>
      </c>
      <c r="AI21" s="58">
        <f t="shared" si="11"/>
        <v>19</v>
      </c>
      <c r="AJ21" s="41">
        <f t="shared" si="6"/>
        <v>6</v>
      </c>
      <c r="AK21" s="41">
        <f t="shared" si="12"/>
        <v>6</v>
      </c>
      <c r="AL21" s="41">
        <f t="shared" si="13"/>
        <v>4</v>
      </c>
      <c r="AM21" s="42">
        <f t="shared" si="14"/>
        <v>3</v>
      </c>
      <c r="AN21" s="43">
        <f t="shared" si="15"/>
        <v>12</v>
      </c>
    </row>
    <row r="22" spans="1:40" ht="18">
      <c r="A22" s="73" t="s">
        <v>33</v>
      </c>
      <c r="B22" s="44"/>
      <c r="C22" s="44"/>
      <c r="D22" s="26">
        <v>3</v>
      </c>
      <c r="E22" s="26" t="s">
        <v>10</v>
      </c>
      <c r="F22" s="26" t="s">
        <v>10</v>
      </c>
      <c r="G22" s="26">
        <v>2</v>
      </c>
      <c r="H22" s="26">
        <v>2</v>
      </c>
      <c r="I22" s="26">
        <v>1</v>
      </c>
      <c r="J22" s="26">
        <v>1</v>
      </c>
      <c r="K22" s="26" t="s">
        <v>10</v>
      </c>
      <c r="L22" s="26" t="s">
        <v>10</v>
      </c>
      <c r="M22" s="26">
        <v>4</v>
      </c>
      <c r="N22" s="26">
        <v>4</v>
      </c>
      <c r="O22" s="26">
        <v>3</v>
      </c>
      <c r="P22" s="26">
        <v>3</v>
      </c>
      <c r="Q22" s="26" t="s">
        <v>10</v>
      </c>
      <c r="R22" s="26" t="s">
        <v>10</v>
      </c>
      <c r="S22" s="26">
        <v>2</v>
      </c>
      <c r="T22" s="26">
        <v>2</v>
      </c>
      <c r="U22" s="26">
        <v>1</v>
      </c>
      <c r="V22" s="26">
        <v>1</v>
      </c>
      <c r="W22" s="26" t="s">
        <v>10</v>
      </c>
      <c r="X22" s="26" t="s">
        <v>10</v>
      </c>
      <c r="Y22" s="26">
        <v>4</v>
      </c>
      <c r="Z22" s="26">
        <v>4</v>
      </c>
      <c r="AA22" s="26">
        <v>3</v>
      </c>
      <c r="AB22" s="26">
        <v>3</v>
      </c>
      <c r="AC22" s="26" t="s">
        <v>10</v>
      </c>
      <c r="AD22" s="26" t="s">
        <v>10</v>
      </c>
      <c r="AE22" s="26">
        <v>2</v>
      </c>
      <c r="AF22" s="26">
        <v>2</v>
      </c>
      <c r="AG22" s="26">
        <v>1</v>
      </c>
      <c r="AH22" s="26">
        <v>1</v>
      </c>
      <c r="AI22" s="58">
        <f t="shared" si="11"/>
        <v>21</v>
      </c>
      <c r="AJ22" s="41">
        <f t="shared" si="6"/>
        <v>6</v>
      </c>
      <c r="AK22" s="41">
        <f t="shared" si="12"/>
        <v>6</v>
      </c>
      <c r="AL22" s="41">
        <f t="shared" si="13"/>
        <v>5</v>
      </c>
      <c r="AM22" s="42">
        <f t="shared" si="14"/>
        <v>4</v>
      </c>
      <c r="AN22" s="43">
        <f t="shared" si="15"/>
        <v>10</v>
      </c>
    </row>
    <row r="23" spans="1:40" ht="18">
      <c r="A23" s="73" t="s">
        <v>34</v>
      </c>
      <c r="B23" s="44"/>
      <c r="C23" s="44"/>
      <c r="D23" s="26">
        <v>1</v>
      </c>
      <c r="E23" s="26" t="s">
        <v>10</v>
      </c>
      <c r="F23" s="26" t="s">
        <v>10</v>
      </c>
      <c r="G23" s="26">
        <v>4</v>
      </c>
      <c r="H23" s="26">
        <v>4</v>
      </c>
      <c r="I23" s="26">
        <v>3</v>
      </c>
      <c r="J23" s="26">
        <v>3</v>
      </c>
      <c r="K23" s="26" t="s">
        <v>10</v>
      </c>
      <c r="L23" s="26" t="s">
        <v>10</v>
      </c>
      <c r="M23" s="26">
        <v>2</v>
      </c>
      <c r="N23" s="26">
        <v>2</v>
      </c>
      <c r="O23" s="26">
        <v>1</v>
      </c>
      <c r="P23" s="26">
        <v>1</v>
      </c>
      <c r="Q23" s="26" t="s">
        <v>10</v>
      </c>
      <c r="R23" s="26" t="s">
        <v>10</v>
      </c>
      <c r="S23" s="26">
        <v>4</v>
      </c>
      <c r="T23" s="26">
        <v>4</v>
      </c>
      <c r="U23" s="26">
        <v>3</v>
      </c>
      <c r="V23" s="26">
        <v>3</v>
      </c>
      <c r="W23" s="26" t="s">
        <v>10</v>
      </c>
      <c r="X23" s="26" t="s">
        <v>10</v>
      </c>
      <c r="Y23" s="26">
        <v>2</v>
      </c>
      <c r="Z23" s="26">
        <v>2</v>
      </c>
      <c r="AA23" s="26">
        <v>1</v>
      </c>
      <c r="AB23" s="26">
        <v>1</v>
      </c>
      <c r="AC23" s="26" t="s">
        <v>10</v>
      </c>
      <c r="AD23" s="26" t="s">
        <v>10</v>
      </c>
      <c r="AE23" s="26">
        <v>4</v>
      </c>
      <c r="AF23" s="26">
        <v>4</v>
      </c>
      <c r="AG23" s="26">
        <v>3</v>
      </c>
      <c r="AH23" s="26">
        <v>3</v>
      </c>
      <c r="AI23" s="58">
        <f t="shared" si="11"/>
        <v>21</v>
      </c>
      <c r="AJ23" s="41">
        <f t="shared" si="6"/>
        <v>5</v>
      </c>
      <c r="AK23" s="41">
        <f t="shared" si="12"/>
        <v>4</v>
      </c>
      <c r="AL23" s="41">
        <f t="shared" si="13"/>
        <v>6</v>
      </c>
      <c r="AM23" s="42">
        <f t="shared" si="14"/>
        <v>6</v>
      </c>
      <c r="AN23" s="43">
        <f t="shared" si="15"/>
        <v>10</v>
      </c>
    </row>
    <row r="24" spans="1:40" ht="18">
      <c r="A24" s="73" t="s">
        <v>35</v>
      </c>
      <c r="B24" s="44"/>
      <c r="C24" s="44"/>
      <c r="D24" s="26">
        <v>4</v>
      </c>
      <c r="E24" s="26">
        <v>3</v>
      </c>
      <c r="F24" s="26">
        <v>3</v>
      </c>
      <c r="G24" s="26" t="s">
        <v>10</v>
      </c>
      <c r="H24" s="26" t="s">
        <v>10</v>
      </c>
      <c r="I24" s="26">
        <v>2</v>
      </c>
      <c r="J24" s="26">
        <v>2</v>
      </c>
      <c r="K24" s="26" t="s">
        <v>10</v>
      </c>
      <c r="L24" s="26">
        <v>1</v>
      </c>
      <c r="M24" s="26" t="s">
        <v>10</v>
      </c>
      <c r="N24" s="26" t="s">
        <v>10</v>
      </c>
      <c r="O24" s="26">
        <v>4</v>
      </c>
      <c r="P24" s="26">
        <v>4</v>
      </c>
      <c r="Q24" s="26">
        <v>3</v>
      </c>
      <c r="R24" s="26">
        <v>3</v>
      </c>
      <c r="S24" s="26" t="s">
        <v>10</v>
      </c>
      <c r="T24" s="26" t="s">
        <v>10</v>
      </c>
      <c r="U24" s="26">
        <v>2</v>
      </c>
      <c r="V24" s="26">
        <v>2</v>
      </c>
      <c r="W24" s="26">
        <v>1</v>
      </c>
      <c r="X24" s="26">
        <v>1</v>
      </c>
      <c r="Y24" s="26" t="s">
        <v>10</v>
      </c>
      <c r="Z24" s="26" t="s">
        <v>10</v>
      </c>
      <c r="AA24" s="26">
        <v>4</v>
      </c>
      <c r="AB24" s="26">
        <v>4</v>
      </c>
      <c r="AC24" s="26">
        <v>3</v>
      </c>
      <c r="AD24" s="26">
        <v>3</v>
      </c>
      <c r="AE24" s="26" t="s">
        <v>10</v>
      </c>
      <c r="AF24" s="26" t="s">
        <v>10</v>
      </c>
      <c r="AG24" s="26">
        <v>2</v>
      </c>
      <c r="AH24" s="26">
        <v>2</v>
      </c>
      <c r="AI24" s="58">
        <f t="shared" si="11"/>
        <v>20</v>
      </c>
      <c r="AJ24" s="41">
        <f t="shared" si="6"/>
        <v>3</v>
      </c>
      <c r="AK24" s="41">
        <f t="shared" si="12"/>
        <v>6</v>
      </c>
      <c r="AL24" s="41">
        <f t="shared" si="13"/>
        <v>6</v>
      </c>
      <c r="AM24" s="42">
        <f t="shared" si="14"/>
        <v>5</v>
      </c>
      <c r="AN24" s="43">
        <f t="shared" si="15"/>
        <v>11</v>
      </c>
    </row>
    <row r="25" spans="1:40" ht="18">
      <c r="A25" s="36" t="s">
        <v>40</v>
      </c>
      <c r="B25" s="44"/>
      <c r="C25" s="44"/>
      <c r="D25" s="26" t="s">
        <v>10</v>
      </c>
      <c r="E25" s="26">
        <v>4</v>
      </c>
      <c r="F25" s="26">
        <v>4</v>
      </c>
      <c r="G25" s="26">
        <v>3</v>
      </c>
      <c r="H25" s="26">
        <v>3</v>
      </c>
      <c r="I25" s="26" t="s">
        <v>10</v>
      </c>
      <c r="J25" s="26" t="s">
        <v>10</v>
      </c>
      <c r="K25" s="26" t="s">
        <v>10</v>
      </c>
      <c r="L25" s="26">
        <v>2</v>
      </c>
      <c r="M25" s="26">
        <v>1</v>
      </c>
      <c r="N25" s="26">
        <v>1</v>
      </c>
      <c r="O25" s="26" t="s">
        <v>10</v>
      </c>
      <c r="P25" s="26" t="s">
        <v>10</v>
      </c>
      <c r="Q25" s="26">
        <v>4</v>
      </c>
      <c r="R25" s="26">
        <v>4</v>
      </c>
      <c r="S25" s="26">
        <v>3</v>
      </c>
      <c r="T25" s="26">
        <v>3</v>
      </c>
      <c r="U25" s="26" t="s">
        <v>10</v>
      </c>
      <c r="V25" s="26" t="s">
        <v>10</v>
      </c>
      <c r="W25" s="26">
        <v>2</v>
      </c>
      <c r="X25" s="26">
        <v>2</v>
      </c>
      <c r="Y25" s="26">
        <v>1</v>
      </c>
      <c r="Z25" s="26">
        <v>1</v>
      </c>
      <c r="AA25" s="26" t="s">
        <v>10</v>
      </c>
      <c r="AB25" s="26" t="s">
        <v>10</v>
      </c>
      <c r="AC25" s="26">
        <v>4</v>
      </c>
      <c r="AD25" s="26">
        <v>4</v>
      </c>
      <c r="AE25" s="26">
        <v>3</v>
      </c>
      <c r="AF25" s="26">
        <v>3</v>
      </c>
      <c r="AG25" s="26" t="s">
        <v>10</v>
      </c>
      <c r="AH25" s="26" t="s">
        <v>10</v>
      </c>
      <c r="AI25" s="58">
        <f t="shared" si="11"/>
        <v>19</v>
      </c>
      <c r="AJ25" s="41">
        <f t="shared" si="6"/>
        <v>4</v>
      </c>
      <c r="AK25" s="41">
        <f t="shared" si="12"/>
        <v>3</v>
      </c>
      <c r="AL25" s="41">
        <f t="shared" si="13"/>
        <v>6</v>
      </c>
      <c r="AM25" s="42">
        <f t="shared" si="14"/>
        <v>6</v>
      </c>
      <c r="AN25" s="43">
        <f t="shared" si="15"/>
        <v>12</v>
      </c>
    </row>
    <row r="26" spans="1:40" ht="18">
      <c r="A26" s="36" t="s">
        <v>41</v>
      </c>
      <c r="B26" s="44"/>
      <c r="C26" s="4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58">
        <f t="shared" si="11"/>
        <v>0</v>
      </c>
      <c r="AJ26" s="41"/>
      <c r="AK26" s="41"/>
      <c r="AL26" s="41"/>
      <c r="AM26" s="42"/>
      <c r="AN26" s="43"/>
    </row>
    <row r="27" spans="1:40" ht="18">
      <c r="A27" s="36" t="s">
        <v>42</v>
      </c>
      <c r="B27" s="44"/>
      <c r="C27" s="44"/>
      <c r="D27" s="26" t="s">
        <v>10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 t="s">
        <v>10</v>
      </c>
      <c r="K27" s="26" t="s">
        <v>10</v>
      </c>
      <c r="L27" s="26">
        <v>3</v>
      </c>
      <c r="M27" s="26">
        <v>3</v>
      </c>
      <c r="N27" s="26">
        <v>3</v>
      </c>
      <c r="O27" s="26" t="s">
        <v>10</v>
      </c>
      <c r="P27" s="26">
        <v>4</v>
      </c>
      <c r="Q27" s="26">
        <v>4</v>
      </c>
      <c r="R27" s="26">
        <v>4</v>
      </c>
      <c r="S27" s="26">
        <v>4</v>
      </c>
      <c r="T27" s="26" t="s">
        <v>10</v>
      </c>
      <c r="U27" s="26" t="s">
        <v>10</v>
      </c>
      <c r="V27" s="26">
        <v>4</v>
      </c>
      <c r="W27" s="26">
        <v>4</v>
      </c>
      <c r="X27" s="26">
        <v>4</v>
      </c>
      <c r="Y27" s="26">
        <v>4</v>
      </c>
      <c r="Z27" s="26">
        <v>4</v>
      </c>
      <c r="AA27" s="26" t="s">
        <v>10</v>
      </c>
      <c r="AB27" s="26" t="s">
        <v>10</v>
      </c>
      <c r="AC27" s="26">
        <v>3</v>
      </c>
      <c r="AD27" s="26">
        <v>3</v>
      </c>
      <c r="AE27" s="26">
        <v>3</v>
      </c>
      <c r="AF27" s="26">
        <v>3</v>
      </c>
      <c r="AG27" s="26" t="s">
        <v>10</v>
      </c>
      <c r="AH27" s="26" t="s">
        <v>10</v>
      </c>
      <c r="AI27" s="58">
        <f t="shared" si="11"/>
        <v>21</v>
      </c>
      <c r="AJ27" s="41"/>
      <c r="AK27" s="41"/>
      <c r="AL27" s="41"/>
      <c r="AM27" s="42"/>
      <c r="AN27" s="43"/>
    </row>
    <row r="28" spans="1:40" ht="18">
      <c r="A28" s="36" t="s">
        <v>43</v>
      </c>
      <c r="B28" s="44"/>
      <c r="C28" s="4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58"/>
      <c r="AJ28" s="41"/>
      <c r="AK28" s="41"/>
      <c r="AL28" s="41"/>
      <c r="AM28" s="42"/>
      <c r="AN28" s="43"/>
    </row>
    <row r="29" spans="1:40" ht="18">
      <c r="A29" s="36" t="s">
        <v>44</v>
      </c>
      <c r="B29" s="44"/>
      <c r="C29" s="4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58"/>
      <c r="AJ29" s="41"/>
      <c r="AK29" s="41"/>
      <c r="AL29" s="41"/>
      <c r="AM29" s="42"/>
      <c r="AN29" s="43"/>
    </row>
    <row r="30" spans="1:40" ht="18">
      <c r="A30" s="36" t="s">
        <v>45</v>
      </c>
      <c r="B30" s="44"/>
      <c r="C30" s="44"/>
      <c r="D30" s="26">
        <v>3</v>
      </c>
      <c r="E30" s="26">
        <v>3</v>
      </c>
      <c r="F30" s="26">
        <v>3</v>
      </c>
      <c r="G30" s="26">
        <v>3</v>
      </c>
      <c r="H30" s="26" t="s">
        <v>10</v>
      </c>
      <c r="I30" s="26" t="s">
        <v>10</v>
      </c>
      <c r="J30" s="26" t="s">
        <v>10</v>
      </c>
      <c r="K30" s="26" t="s">
        <v>10</v>
      </c>
      <c r="L30" s="26">
        <v>3</v>
      </c>
      <c r="M30" s="26">
        <v>3</v>
      </c>
      <c r="N30" s="26">
        <v>3</v>
      </c>
      <c r="O30" s="26" t="s">
        <v>10</v>
      </c>
      <c r="P30" s="26" t="s">
        <v>10</v>
      </c>
      <c r="Q30" s="26">
        <v>3</v>
      </c>
      <c r="R30" s="26">
        <v>2</v>
      </c>
      <c r="S30" s="26">
        <v>2</v>
      </c>
      <c r="T30" s="26">
        <v>1</v>
      </c>
      <c r="U30" s="26">
        <v>1</v>
      </c>
      <c r="V30" s="26" t="s">
        <v>10</v>
      </c>
      <c r="W30" s="26" t="s">
        <v>10</v>
      </c>
      <c r="X30" s="26">
        <v>3</v>
      </c>
      <c r="Y30" s="26">
        <v>3</v>
      </c>
      <c r="Z30" s="26">
        <v>3</v>
      </c>
      <c r="AA30" s="26">
        <v>3</v>
      </c>
      <c r="AB30" s="26">
        <v>3</v>
      </c>
      <c r="AC30" s="26" t="s">
        <v>10</v>
      </c>
      <c r="AD30" s="26" t="s">
        <v>10</v>
      </c>
      <c r="AE30" s="26">
        <v>3</v>
      </c>
      <c r="AF30" s="26">
        <v>3</v>
      </c>
      <c r="AG30" s="26">
        <v>3</v>
      </c>
      <c r="AH30" s="26">
        <v>3</v>
      </c>
      <c r="AI30" s="58">
        <f t="shared" si="11"/>
        <v>21</v>
      </c>
      <c r="AJ30" s="41"/>
      <c r="AK30" s="41"/>
      <c r="AL30" s="41"/>
      <c r="AM30" s="42"/>
      <c r="AN30" s="43"/>
    </row>
  </sheetData>
  <mergeCells count="38">
    <mergeCell ref="AI5:AI6"/>
    <mergeCell ref="K5:K6"/>
    <mergeCell ref="J5:J6"/>
    <mergeCell ref="I5:I6"/>
    <mergeCell ref="H5:H6"/>
    <mergeCell ref="AH5:AH6"/>
    <mergeCell ref="AG5:AG6"/>
    <mergeCell ref="AF5:AF6"/>
    <mergeCell ref="AE5:AE6"/>
    <mergeCell ref="AD5:AD6"/>
    <mergeCell ref="N5:N6"/>
    <mergeCell ref="M5:M6"/>
    <mergeCell ref="L5:L6"/>
    <mergeCell ref="P5:P6"/>
    <mergeCell ref="X5:X6"/>
    <mergeCell ref="W5:W6"/>
    <mergeCell ref="A5:A6"/>
    <mergeCell ref="B5:B6"/>
    <mergeCell ref="C5:C6"/>
    <mergeCell ref="D5:D6"/>
    <mergeCell ref="Q1:V1"/>
    <mergeCell ref="V5:V6"/>
    <mergeCell ref="U5:U6"/>
    <mergeCell ref="T5:T6"/>
    <mergeCell ref="S5:S6"/>
    <mergeCell ref="R5:R6"/>
    <mergeCell ref="Q5:Q6"/>
    <mergeCell ref="D4:Z4"/>
    <mergeCell ref="F5:F6"/>
    <mergeCell ref="E5:E6"/>
    <mergeCell ref="G5:G6"/>
    <mergeCell ref="Y5:Y6"/>
    <mergeCell ref="O5:O6"/>
    <mergeCell ref="AC4:AE4"/>
    <mergeCell ref="AC5:AC6"/>
    <mergeCell ref="AB5:AB6"/>
    <mergeCell ref="AA5:AA6"/>
    <mergeCell ref="Z5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отпуска</vt:lpstr>
      <vt:lpstr>График</vt:lpstr>
      <vt:lpstr>Черновик</vt:lpstr>
      <vt:lpstr>График!Заголовки_для_печати</vt:lpstr>
      <vt:lpstr>График!Область_печати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Alexander.Relke@evraz.com</dc:creator>
  <cp:lastModifiedBy>Admin</cp:lastModifiedBy>
  <cp:lastPrinted>2016-02-17T08:36:20Z</cp:lastPrinted>
  <dcterms:created xsi:type="dcterms:W3CDTF">2016-01-10T12:58:21Z</dcterms:created>
  <dcterms:modified xsi:type="dcterms:W3CDTF">2016-03-03T23:29:29Z</dcterms:modified>
</cp:coreProperties>
</file>