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 codeName="{B7FE6334-C1A2-E50D-BD3D-5F4D41BBC2E3}"/>
  <workbookPr updateLinks="never" codeName="ЭтаКнига" defaultThemeVersion="124226"/>
  <bookViews>
    <workbookView xWindow="0" yWindow="0" windowWidth="15480" windowHeight="11640" tabRatio="800"/>
  </bookViews>
  <sheets>
    <sheet name="отпуска" sheetId="9" r:id="rId1"/>
    <sheet name="График" sheetId="1" r:id="rId2"/>
    <sheet name="Черновик" sheetId="8" state="hidden" r:id="rId3"/>
  </sheets>
  <definedNames>
    <definedName name="_xlnm.Print_Titles" localSheetId="1">График!$4:$7</definedName>
    <definedName name="_xlnm.Print_Area" localSheetId="1">График!$B$4:$AO$37</definedName>
    <definedName name="Смена1">График!$I$14:$AM$14,График!$I$20:$AM$20,График!$I$23:$AM$23,График!#REF!,График!#REF!,График!#REF!,График!#REF!,График!#REF!</definedName>
  </definedNames>
  <calcPr calcId="125725"/>
</workbook>
</file>

<file path=xl/calcChain.xml><?xml version="1.0" encoding="utf-8"?>
<calcChain xmlns="http://schemas.openxmlformats.org/spreadsheetml/2006/main">
  <c r="G23" i="9"/>
  <c r="Q1" i="1"/>
  <c r="AI26" i="8" l="1"/>
  <c r="AI27"/>
  <c r="AI30"/>
  <c r="AI19"/>
  <c r="E14" l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D17"/>
  <c r="D16"/>
  <c r="D15"/>
  <c r="D14"/>
  <c r="D5"/>
  <c r="E5" s="1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I6" i="1" l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J5" l="1"/>
  <c r="AN25" i="8"/>
  <c r="AM25"/>
  <c r="AL25"/>
  <c r="AK25"/>
  <c r="AJ25"/>
  <c r="AN24"/>
  <c r="AM24"/>
  <c r="AL24"/>
  <c r="AK24"/>
  <c r="AJ24"/>
  <c r="AN23"/>
  <c r="AM23"/>
  <c r="AL23"/>
  <c r="AK23"/>
  <c r="AJ23"/>
  <c r="AN22"/>
  <c r="AM22"/>
  <c r="AL22"/>
  <c r="AK22"/>
  <c r="AJ22"/>
  <c r="AN21"/>
  <c r="AM21"/>
  <c r="AL21"/>
  <c r="AK21"/>
  <c r="AJ21"/>
  <c r="AN20"/>
  <c r="AM20"/>
  <c r="AL20"/>
  <c r="AK20"/>
  <c r="AJ20"/>
  <c r="AN19"/>
  <c r="AM19"/>
  <c r="AL19"/>
  <c r="AK19"/>
  <c r="AJ19"/>
  <c r="AN12"/>
  <c r="AM12"/>
  <c r="AL12"/>
  <c r="AK12"/>
  <c r="AJ12"/>
  <c r="AN11"/>
  <c r="AM11"/>
  <c r="AL11"/>
  <c r="AK11"/>
  <c r="AJ11"/>
  <c r="AN10"/>
  <c r="AM10"/>
  <c r="AL10"/>
  <c r="AK10"/>
  <c r="AJ10"/>
  <c r="AN9"/>
  <c r="AM9"/>
  <c r="AL9"/>
  <c r="AK9"/>
  <c r="AJ9"/>
  <c r="AN8"/>
  <c r="AM8"/>
  <c r="AL8"/>
  <c r="AK8"/>
  <c r="AJ8"/>
  <c r="AN7"/>
  <c r="AM7"/>
  <c r="AL7"/>
  <c r="AK7"/>
  <c r="AJ7"/>
  <c r="AI12" l="1"/>
  <c r="AI11"/>
  <c r="AI10"/>
  <c r="AI9"/>
  <c r="AI8"/>
  <c r="AI7"/>
  <c r="D4"/>
  <c r="AI25"/>
  <c r="AI24"/>
  <c r="AI23"/>
  <c r="AI22"/>
  <c r="AI21"/>
  <c r="AI20"/>
  <c r="AN20" i="1" l="1"/>
  <c r="AN32" l="1"/>
  <c r="AN14" l="1"/>
  <c r="AN17"/>
  <c r="AN23"/>
  <c r="AN26"/>
  <c r="AN29"/>
  <c r="AN35"/>
  <c r="AN11"/>
  <c r="AN8" l="1"/>
  <c r="BE3" l="1"/>
  <c r="Y5"/>
</calcChain>
</file>

<file path=xl/sharedStrings.xml><?xml version="1.0" encoding="utf-8"?>
<sst xmlns="http://schemas.openxmlformats.org/spreadsheetml/2006/main" count="479" uniqueCount="73">
  <si>
    <t>Дней</t>
  </si>
  <si>
    <t>Строк</t>
  </si>
  <si>
    <t>Табельный номер</t>
  </si>
  <si>
    <t>Граф. раб.</t>
  </si>
  <si>
    <t>Сотрудник</t>
  </si>
  <si>
    <t>Должность</t>
  </si>
  <si>
    <t>Бригада</t>
  </si>
  <si>
    <t>Часы</t>
  </si>
  <si>
    <t>Итого смен</t>
  </si>
  <si>
    <t>Смена</t>
  </si>
  <si>
    <t>В</t>
  </si>
  <si>
    <t>ОТ</t>
  </si>
  <si>
    <t>ИТР</t>
  </si>
  <si>
    <t>Ф, И, О,</t>
  </si>
  <si>
    <t xml:space="preserve">I смена </t>
  </si>
  <si>
    <t xml:space="preserve">II смена </t>
  </si>
  <si>
    <t>IIсмена</t>
  </si>
  <si>
    <t xml:space="preserve">III смена </t>
  </si>
  <si>
    <t xml:space="preserve">iv смена </t>
  </si>
  <si>
    <t>выходные</t>
  </si>
  <si>
    <t>III смена</t>
  </si>
  <si>
    <t>IV смена</t>
  </si>
  <si>
    <t>начальник</t>
  </si>
  <si>
    <t>заместитель</t>
  </si>
  <si>
    <t>механик</t>
  </si>
  <si>
    <t>электромеханик</t>
  </si>
  <si>
    <t>ИТОГО</t>
  </si>
  <si>
    <t>С графиком ознакомлен</t>
  </si>
  <si>
    <t>ИТР1</t>
  </si>
  <si>
    <t>ИТР2</t>
  </si>
  <si>
    <t>мастер 1</t>
  </si>
  <si>
    <t>мастер 2</t>
  </si>
  <si>
    <t>мастер 3</t>
  </si>
  <si>
    <t>мастер 4</t>
  </si>
  <si>
    <t>мастер 5</t>
  </si>
  <si>
    <t>мастер 6</t>
  </si>
  <si>
    <t>рабочий 1</t>
  </si>
  <si>
    <t>рабочий 2</t>
  </si>
  <si>
    <t>профессия 1</t>
  </si>
  <si>
    <t>Этот столбец будет использован для расчетов сколько людей и какой профессии выйдут в смену</t>
  </si>
  <si>
    <t>бригада 1</t>
  </si>
  <si>
    <t>бригада 2</t>
  </si>
  <si>
    <t>бригада 3</t>
  </si>
  <si>
    <t>бригада 4</t>
  </si>
  <si>
    <t>бригада 5</t>
  </si>
  <si>
    <t>бригада 6</t>
  </si>
  <si>
    <t>ИТР нужны по 1 человеку в группе или диапазоне</t>
  </si>
  <si>
    <t>Нужны группы (диапазоны) по этому столбцу</t>
  </si>
  <si>
    <t>применено условное форматирование для цветных ячеек + будут добавляться пустые строки для разделения руководителей от рабочих и рабочих по бригадам</t>
  </si>
  <si>
    <t>Структурное подразделение</t>
  </si>
  <si>
    <t>Должность (специальность, профессия) по штатному расписанию</t>
  </si>
  <si>
    <t>Фамилия, имя, отчество</t>
  </si>
  <si>
    <t>Ознакомление</t>
  </si>
  <si>
    <t>дата</t>
  </si>
  <si>
    <t>перенесение отпуска</t>
  </si>
  <si>
    <t>запланиро- ванная</t>
  </si>
  <si>
    <t>фактическая</t>
  </si>
  <si>
    <t>основание (документ)</t>
  </si>
  <si>
    <t>дата предполагаемого отпуска</t>
  </si>
  <si>
    <t>ЯНВАРЬ</t>
  </si>
  <si>
    <t>05.01.2016</t>
  </si>
  <si>
    <t>15.01.2016</t>
  </si>
  <si>
    <t>рабочий 3</t>
  </si>
  <si>
    <t>рабочий 4</t>
  </si>
  <si>
    <t>рабочий 5</t>
  </si>
  <si>
    <t>рабочий 6</t>
  </si>
  <si>
    <t>рабочий 7</t>
  </si>
  <si>
    <t>кол-во дней</t>
  </si>
  <si>
    <t>здесь кол-во дней отпуска в следующем месяце</t>
  </si>
  <si>
    <t>АВГУСТ</t>
  </si>
  <si>
    <t>СЕНТЯБРЬ</t>
  </si>
  <si>
    <t>ОКТЯБРЬ</t>
  </si>
  <si>
    <t>НОЯБРЬ</t>
  </si>
</sst>
</file>

<file path=xl/styles.xml><?xml version="1.0" encoding="utf-8"?>
<styleSheet xmlns="http://schemas.openxmlformats.org/spreadsheetml/2006/main">
  <numFmts count="6">
    <numFmt numFmtId="164" formatCode="0000000000"/>
    <numFmt numFmtId="165" formatCode="mmmm\ yyyy"/>
    <numFmt numFmtId="166" formatCode="[$-419]mmmm\ yyyy;@"/>
    <numFmt numFmtId="167" formatCode="d"/>
    <numFmt numFmtId="168" formatCode="0000000"/>
    <numFmt numFmtId="169" formatCode="00000000"/>
  </numFmts>
  <fonts count="42">
    <font>
      <sz val="8"/>
      <name val="Arial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2"/>
      <name val="Arial"/>
      <family val="2"/>
      <charset val="204"/>
    </font>
    <font>
      <b/>
      <u/>
      <sz val="14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theme="0" tint="-0.34998626667073579"/>
      <name val="Arial"/>
      <family val="2"/>
      <charset val="204"/>
    </font>
    <font>
      <b/>
      <sz val="14"/>
      <name val="Arial"/>
      <family val="2"/>
      <charset val="204"/>
    </font>
    <font>
      <sz val="12"/>
      <color indexed="9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4"/>
      <name val="Arial"/>
      <family val="2"/>
    </font>
    <font>
      <sz val="8"/>
      <color theme="0"/>
      <name val="Arial"/>
      <family val="2"/>
      <charset val="204"/>
    </font>
    <font>
      <b/>
      <sz val="12"/>
      <color rgb="FFFF0000"/>
      <name val="Arial Cyr"/>
      <charset val="204"/>
    </font>
    <font>
      <b/>
      <sz val="11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  <charset val="204"/>
    </font>
    <font>
      <sz val="14"/>
      <name val="Arial"/>
      <family val="2"/>
      <charset val="204"/>
    </font>
    <font>
      <sz val="18"/>
      <name val="Arial"/>
      <family val="2"/>
      <charset val="204"/>
    </font>
    <font>
      <sz val="16"/>
      <color rgb="FFFF0000"/>
      <name val="Arial"/>
      <family val="2"/>
      <charset val="204"/>
    </font>
    <font>
      <b/>
      <sz val="12"/>
      <color rgb="FFFFFF00"/>
      <name val="Arial"/>
      <family val="2"/>
      <charset val="204"/>
    </font>
    <font>
      <sz val="9"/>
      <name val="Verdana"/>
      <family val="2"/>
      <charset val="204"/>
    </font>
    <font>
      <sz val="8"/>
      <name val="Verdana"/>
      <family val="2"/>
      <charset val="204"/>
    </font>
    <font>
      <b/>
      <sz val="9"/>
      <name val="Verdana"/>
      <family val="2"/>
      <charset val="204"/>
    </font>
    <font>
      <sz val="6"/>
      <name val="Verdana"/>
      <family val="2"/>
      <charset val="204"/>
    </font>
    <font>
      <b/>
      <sz val="8"/>
      <name val="Verdana"/>
      <family val="2"/>
      <charset val="204"/>
    </font>
    <font>
      <b/>
      <sz val="12"/>
      <name val="Verdana"/>
      <family val="2"/>
      <charset val="204"/>
    </font>
    <font>
      <sz val="14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1" fontId="1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12" xfId="0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center" vertical="center"/>
    </xf>
    <xf numFmtId="0" fontId="0" fillId="0" borderId="0" xfId="0" applyFill="1"/>
    <xf numFmtId="0" fontId="9" fillId="0" borderId="45" xfId="0" applyFont="1" applyFill="1" applyBorder="1" applyAlignment="1">
      <alignment horizontal="center" vertical="center"/>
    </xf>
    <xf numFmtId="0" fontId="1" fillId="0" borderId="47" xfId="0" applyFont="1" applyFill="1" applyBorder="1" applyAlignment="1"/>
    <xf numFmtId="0" fontId="15" fillId="0" borderId="0" xfId="0" applyFont="1" applyAlignment="1">
      <alignment horizontal="left"/>
    </xf>
    <xf numFmtId="0" fontId="0" fillId="0" borderId="0" xfId="0" applyFont="1" applyFill="1"/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7" fillId="0" borderId="0" xfId="0" applyFont="1" applyFill="1"/>
    <xf numFmtId="0" fontId="19" fillId="0" borderId="7" xfId="0" applyFont="1" applyFill="1" applyBorder="1" applyAlignment="1">
      <alignment horizontal="left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/>
    <xf numFmtId="0" fontId="20" fillId="0" borderId="0" xfId="0" applyFont="1" applyFill="1"/>
    <xf numFmtId="0" fontId="18" fillId="0" borderId="7" xfId="0" applyFont="1" applyFill="1" applyBorder="1"/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7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Border="1"/>
    <xf numFmtId="0" fontId="6" fillId="0" borderId="7" xfId="0" applyFont="1" applyFill="1" applyBorder="1" applyAlignment="1">
      <alignment horizontal="center" vertical="center"/>
    </xf>
    <xf numFmtId="0" fontId="24" fillId="0" borderId="0" xfId="0" applyFont="1"/>
    <xf numFmtId="0" fontId="1" fillId="0" borderId="21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0" fontId="26" fillId="0" borderId="0" xfId="0" applyFont="1" applyFill="1" applyAlignment="1">
      <alignment horizontal="left"/>
    </xf>
    <xf numFmtId="0" fontId="2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19" fillId="0" borderId="7" xfId="0" applyFont="1" applyFill="1" applyBorder="1"/>
    <xf numFmtId="0" fontId="33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left" indent="1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58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6" fillId="0" borderId="1" xfId="0" applyFont="1" applyBorder="1" applyAlignment="1">
      <alignment horizontal="left"/>
    </xf>
    <xf numFmtId="0" fontId="40" fillId="0" borderId="0" xfId="0" applyFont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left"/>
    </xf>
    <xf numFmtId="0" fontId="38" fillId="0" borderId="0" xfId="0" applyFont="1" applyAlignment="1">
      <alignment horizontal="center" vertical="top"/>
    </xf>
    <xf numFmtId="0" fontId="36" fillId="0" borderId="62" xfId="0" applyFont="1" applyBorder="1" applyAlignment="1">
      <alignment horizontal="center" vertical="center" wrapText="1"/>
    </xf>
    <xf numFmtId="1" fontId="36" fillId="0" borderId="62" xfId="0" applyNumberFormat="1" applyFont="1" applyBorder="1" applyAlignment="1">
      <alignment horizontal="center" vertical="center"/>
    </xf>
    <xf numFmtId="1" fontId="35" fillId="0" borderId="62" xfId="0" applyNumberFormat="1" applyFont="1" applyBorder="1" applyAlignment="1">
      <alignment horizontal="center" vertical="center"/>
    </xf>
    <xf numFmtId="1" fontId="36" fillId="0" borderId="42" xfId="0" applyNumberFormat="1" applyFont="1" applyBorder="1" applyAlignment="1">
      <alignment horizontal="center" vertical="center"/>
    </xf>
    <xf numFmtId="0" fontId="35" fillId="0" borderId="62" xfId="0" applyFont="1" applyBorder="1" applyAlignment="1">
      <alignment horizontal="left" vertical="center" wrapText="1"/>
    </xf>
    <xf numFmtId="0" fontId="35" fillId="0" borderId="58" xfId="0" applyFont="1" applyBorder="1" applyAlignment="1">
      <alignment horizontal="left" vertical="center" wrapText="1"/>
    </xf>
    <xf numFmtId="164" fontId="35" fillId="0" borderId="58" xfId="0" applyNumberFormat="1" applyFont="1" applyBorder="1" applyAlignment="1">
      <alignment horizontal="right" vertical="center" wrapText="1"/>
    </xf>
    <xf numFmtId="1" fontId="35" fillId="0" borderId="58" xfId="0" applyNumberFormat="1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14" fontId="35" fillId="0" borderId="6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5" fillId="0" borderId="62" xfId="0" applyFont="1" applyBorder="1" applyAlignment="1">
      <alignment horizontal="center" vertical="center" wrapText="1"/>
    </xf>
    <xf numFmtId="1" fontId="41" fillId="0" borderId="58" xfId="0" applyNumberFormat="1" applyFont="1" applyBorder="1" applyAlignment="1">
      <alignment horizontal="center" vertical="center"/>
    </xf>
    <xf numFmtId="1" fontId="41" fillId="0" borderId="3" xfId="0" applyNumberFormat="1" applyFont="1" applyBorder="1" applyAlignment="1">
      <alignment horizontal="center" vertical="center"/>
    </xf>
    <xf numFmtId="1" fontId="41" fillId="0" borderId="4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6" fillId="0" borderId="2" xfId="0" applyFont="1" applyBorder="1" applyAlignment="1">
      <alignment horizontal="center" vertical="center"/>
    </xf>
    <xf numFmtId="168" fontId="36" fillId="0" borderId="56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left" wrapText="1" indent="1"/>
    </xf>
    <xf numFmtId="169" fontId="36" fillId="0" borderId="57" xfId="0" applyNumberFormat="1" applyFont="1" applyBorder="1" applyAlignment="1">
      <alignment horizontal="center"/>
    </xf>
    <xf numFmtId="0" fontId="38" fillId="0" borderId="0" xfId="0" applyFont="1" applyAlignment="1">
      <alignment horizontal="center" vertical="top"/>
    </xf>
    <xf numFmtId="0" fontId="38" fillId="0" borderId="1" xfId="0" applyFont="1" applyBorder="1" applyAlignment="1">
      <alignment horizontal="center" vertical="top"/>
    </xf>
    <xf numFmtId="0" fontId="35" fillId="0" borderId="20" xfId="0" applyFont="1" applyBorder="1" applyAlignment="1">
      <alignment horizontal="left" wrapText="1"/>
    </xf>
    <xf numFmtId="0" fontId="36" fillId="0" borderId="58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1" fontId="36" fillId="0" borderId="62" xfId="0" applyNumberFormat="1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9" fillId="0" borderId="27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67" fontId="1" fillId="0" borderId="50" xfId="0" applyNumberFormat="1" applyFont="1" applyFill="1" applyBorder="1" applyAlignment="1">
      <alignment horizontal="center"/>
    </xf>
    <xf numFmtId="167" fontId="1" fillId="0" borderId="36" xfId="0" applyNumberFormat="1" applyFont="1" applyFill="1" applyBorder="1" applyAlignment="1">
      <alignment horizontal="center"/>
    </xf>
    <xf numFmtId="167" fontId="1" fillId="0" borderId="46" xfId="0" applyNumberFormat="1" applyFont="1" applyFill="1" applyBorder="1" applyAlignment="1">
      <alignment horizontal="center"/>
    </xf>
    <xf numFmtId="167" fontId="1" fillId="0" borderId="51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66" fontId="12" fillId="0" borderId="8" xfId="0" applyNumberFormat="1" applyFont="1" applyFill="1" applyBorder="1" applyAlignment="1">
      <alignment horizontal="center"/>
    </xf>
    <xf numFmtId="166" fontId="12" fillId="0" borderId="9" xfId="0" applyNumberFormat="1" applyFont="1" applyFill="1" applyBorder="1" applyAlignment="1">
      <alignment horizontal="center"/>
    </xf>
    <xf numFmtId="166" fontId="12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165" fontId="1" fillId="0" borderId="9" xfId="0" applyNumberFormat="1" applyFont="1" applyFill="1" applyBorder="1" applyAlignment="1">
      <alignment horizontal="center"/>
    </xf>
    <xf numFmtId="165" fontId="1" fillId="0" borderId="39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right"/>
    </xf>
    <xf numFmtId="0" fontId="34" fillId="0" borderId="0" xfId="0" applyFont="1" applyFill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164" fontId="1" fillId="0" borderId="27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 wrapText="1"/>
    </xf>
    <xf numFmtId="167" fontId="1" fillId="0" borderId="48" xfId="0" applyNumberFormat="1" applyFont="1" applyFill="1" applyBorder="1" applyAlignment="1">
      <alignment horizontal="center"/>
    </xf>
    <xf numFmtId="167" fontId="1" fillId="0" borderId="49" xfId="0" applyNumberFormat="1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vertical="center"/>
    </xf>
    <xf numFmtId="167" fontId="9" fillId="0" borderId="7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7" fontId="9" fillId="0" borderId="7" xfId="0" applyNumberFormat="1" applyFont="1" applyFill="1" applyBorder="1" applyAlignment="1" applyProtection="1">
      <alignment horizontal="center" vertical="center"/>
      <protection locked="0"/>
    </xf>
    <xf numFmtId="166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6"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rgb="FF31EF7E"/>
        </patternFill>
      </fill>
    </dxf>
    <dxf>
      <fill>
        <patternFill>
          <bgColor rgb="FFDD8B9F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A4C4A2"/>
      <color rgb="FF6666FF"/>
      <color rgb="FFCC9900"/>
      <color rgb="FFCC6600"/>
      <color rgb="FFFFCC00"/>
      <color rgb="FFCCFFFF"/>
      <color rgb="FFFFCC99"/>
      <color rgb="FFFF66CC"/>
      <color rgb="FF66FF33"/>
      <color rgb="FF31EF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0"/>
  <sheetViews>
    <sheetView tabSelected="1" topLeftCell="A10" workbookViewId="0">
      <selection activeCell="G23" sqref="G23:H23"/>
    </sheetView>
  </sheetViews>
  <sheetFormatPr defaultRowHeight="11.25"/>
  <cols>
    <col min="1" max="1" width="21.5" customWidth="1"/>
    <col min="2" max="2" width="20.83203125" customWidth="1"/>
    <col min="3" max="3" width="19" customWidth="1"/>
    <col min="4" max="4" width="15.1640625" customWidth="1"/>
    <col min="5" max="5" width="15" customWidth="1"/>
    <col min="6" max="6" width="14" customWidth="1"/>
    <col min="7" max="7" width="47" customWidth="1"/>
    <col min="8" max="8" width="1.33203125" customWidth="1"/>
    <col min="9" max="9" width="16.1640625" customWidth="1"/>
    <col min="10" max="10" width="20.33203125" customWidth="1"/>
    <col min="11" max="11" width="9.5" customWidth="1"/>
    <col min="12" max="12" width="12.33203125" customWidth="1"/>
  </cols>
  <sheetData>
    <row r="1" spans="1:12" ht="12">
      <c r="A1" s="76"/>
      <c r="B1" s="76"/>
      <c r="C1" s="76"/>
      <c r="D1" s="76"/>
      <c r="E1" s="77"/>
      <c r="F1" s="76"/>
      <c r="G1" s="76"/>
      <c r="H1" s="76"/>
      <c r="I1" s="76"/>
      <c r="J1" s="76"/>
      <c r="K1" s="76"/>
      <c r="L1" s="78"/>
    </row>
    <row r="2" spans="1:12">
      <c r="A2" s="79"/>
      <c r="B2" s="79"/>
      <c r="C2" s="79"/>
      <c r="D2" s="79"/>
      <c r="E2" s="80"/>
      <c r="F2" s="79"/>
      <c r="G2" s="79"/>
      <c r="H2" s="79"/>
      <c r="I2" s="79"/>
      <c r="J2" s="79"/>
      <c r="K2" s="79"/>
      <c r="L2" s="78"/>
    </row>
    <row r="3" spans="1:12">
      <c r="A3" s="79"/>
      <c r="B3" s="79"/>
      <c r="C3" s="79"/>
      <c r="D3" s="79"/>
      <c r="E3" s="80"/>
      <c r="F3" s="79"/>
      <c r="G3" s="79"/>
      <c r="H3" s="79"/>
      <c r="I3" s="79"/>
      <c r="J3" s="79"/>
      <c r="K3" s="79"/>
      <c r="L3" s="78"/>
    </row>
    <row r="4" spans="1:12">
      <c r="A4" s="79"/>
      <c r="B4" s="79"/>
      <c r="C4" s="79"/>
      <c r="D4" s="79"/>
      <c r="E4" s="80"/>
      <c r="F4" s="79"/>
      <c r="G4" s="79"/>
      <c r="H4" s="79"/>
      <c r="I4" s="79"/>
      <c r="J4" s="79"/>
      <c r="K4" s="79"/>
      <c r="L4" s="79"/>
    </row>
    <row r="5" spans="1:12" ht="12" thickBot="1">
      <c r="A5" s="79"/>
      <c r="B5" s="79"/>
      <c r="C5" s="79"/>
      <c r="D5" s="79"/>
      <c r="E5" s="80"/>
      <c r="F5" s="79"/>
      <c r="G5" s="79"/>
      <c r="H5" s="79"/>
      <c r="I5" s="79"/>
      <c r="J5" s="79"/>
      <c r="K5" s="114"/>
      <c r="L5" s="114"/>
    </row>
    <row r="6" spans="1:12" ht="12">
      <c r="A6" s="79"/>
      <c r="B6" s="79"/>
      <c r="C6" s="79"/>
      <c r="D6" s="79"/>
      <c r="E6" s="80"/>
      <c r="F6" s="79"/>
      <c r="G6" s="79"/>
      <c r="H6" s="79"/>
      <c r="I6" s="79"/>
      <c r="J6" s="81"/>
      <c r="K6" s="115"/>
      <c r="L6" s="115"/>
    </row>
    <row r="7" spans="1:12" ht="12.75" thickBot="1">
      <c r="A7" s="116"/>
      <c r="B7" s="116"/>
      <c r="C7" s="116"/>
      <c r="D7" s="116"/>
      <c r="E7" s="116"/>
      <c r="F7" s="116"/>
      <c r="G7" s="116"/>
      <c r="H7" s="116"/>
      <c r="I7" s="116"/>
      <c r="J7" s="81"/>
      <c r="K7" s="117"/>
      <c r="L7" s="117"/>
    </row>
    <row r="8" spans="1:12">
      <c r="A8" s="118"/>
      <c r="B8" s="118"/>
      <c r="C8" s="118"/>
      <c r="D8" s="118"/>
      <c r="E8" s="118"/>
      <c r="F8" s="118"/>
      <c r="G8" s="118"/>
      <c r="H8" s="118"/>
      <c r="I8" s="118"/>
      <c r="J8" s="79"/>
      <c r="K8" s="79"/>
      <c r="L8" s="79"/>
    </row>
    <row r="9" spans="1:12">
      <c r="A9" s="79"/>
      <c r="B9" s="79"/>
      <c r="C9" s="79"/>
      <c r="D9" s="79"/>
      <c r="E9" s="80"/>
      <c r="F9" s="79"/>
      <c r="G9" s="79"/>
      <c r="H9" s="79"/>
      <c r="I9" s="79"/>
      <c r="J9" s="79"/>
      <c r="K9" s="79"/>
      <c r="L9" s="79"/>
    </row>
    <row r="10" spans="1:12">
      <c r="A10" s="79"/>
      <c r="B10" s="79"/>
      <c r="C10" s="79"/>
      <c r="D10" s="79"/>
      <c r="E10" s="82"/>
      <c r="F10" s="83"/>
      <c r="G10" s="83"/>
      <c r="H10" s="79"/>
      <c r="I10" s="84"/>
      <c r="J10" s="79"/>
      <c r="K10" s="79"/>
      <c r="L10" s="79"/>
    </row>
    <row r="11" spans="1:12" ht="12">
      <c r="A11" s="79"/>
      <c r="B11" s="79"/>
      <c r="C11" s="79"/>
      <c r="D11" s="79"/>
      <c r="E11" s="85"/>
      <c r="F11" s="85"/>
      <c r="G11" s="85"/>
      <c r="H11" s="85"/>
      <c r="I11" s="76"/>
      <c r="J11" s="113"/>
      <c r="K11" s="113"/>
      <c r="L11" s="113"/>
    </row>
    <row r="12" spans="1:12" ht="12" thickBot="1">
      <c r="A12" s="86"/>
      <c r="B12" s="79"/>
      <c r="C12" s="79"/>
      <c r="D12" s="79"/>
      <c r="E12" s="87"/>
      <c r="F12" s="87"/>
      <c r="G12" s="88"/>
      <c r="H12" s="85"/>
      <c r="I12" s="79"/>
      <c r="J12" s="119"/>
      <c r="K12" s="119"/>
      <c r="L12" s="89"/>
    </row>
    <row r="13" spans="1:12" ht="15.75" thickBot="1">
      <c r="A13" s="79"/>
      <c r="B13" s="79"/>
      <c r="C13" s="90"/>
      <c r="D13" s="79"/>
      <c r="E13" s="91"/>
      <c r="F13" s="92"/>
      <c r="G13" s="93"/>
      <c r="H13" s="85"/>
      <c r="I13" s="94"/>
      <c r="J13" s="94"/>
      <c r="K13" s="120"/>
      <c r="L13" s="120"/>
    </row>
    <row r="14" spans="1:12">
      <c r="A14" s="79"/>
      <c r="B14" s="79"/>
      <c r="C14" s="79"/>
      <c r="D14" s="79"/>
      <c r="E14" s="80"/>
      <c r="F14" s="79"/>
      <c r="G14" s="79"/>
      <c r="H14" s="79"/>
      <c r="I14" s="95"/>
      <c r="J14" s="79"/>
      <c r="K14" s="118"/>
      <c r="L14" s="118"/>
    </row>
    <row r="15" spans="1:12">
      <c r="A15" s="79"/>
      <c r="B15" s="79"/>
      <c r="C15" s="79"/>
      <c r="D15" s="79"/>
      <c r="E15" s="80"/>
      <c r="F15" s="79"/>
      <c r="G15" s="79"/>
      <c r="H15" s="79"/>
      <c r="I15" s="79"/>
      <c r="J15" s="79"/>
      <c r="K15" s="79"/>
      <c r="L15" s="79"/>
    </row>
    <row r="16" spans="1:12">
      <c r="A16" s="79"/>
      <c r="B16" s="79"/>
      <c r="C16" s="79"/>
      <c r="D16" s="79"/>
      <c r="E16" s="80"/>
      <c r="F16" s="79"/>
      <c r="G16" s="79"/>
      <c r="H16" s="79"/>
      <c r="I16" s="79"/>
      <c r="J16" s="79"/>
      <c r="K16" s="79"/>
      <c r="L16" s="79"/>
    </row>
    <row r="17" spans="1:12">
      <c r="A17" s="79"/>
      <c r="B17" s="79"/>
      <c r="C17" s="79"/>
      <c r="D17" s="79"/>
      <c r="E17" s="80"/>
      <c r="F17" s="79"/>
      <c r="G17" s="79"/>
      <c r="H17" s="79"/>
      <c r="I17" s="79"/>
      <c r="J17" s="79"/>
      <c r="K17" s="79"/>
      <c r="L17" s="79"/>
    </row>
    <row r="18" spans="1:12">
      <c r="A18" s="121" t="s">
        <v>49</v>
      </c>
      <c r="B18" s="121" t="s">
        <v>50</v>
      </c>
      <c r="C18" s="121" t="s">
        <v>51</v>
      </c>
      <c r="D18" s="121" t="s">
        <v>2</v>
      </c>
      <c r="E18" s="121"/>
      <c r="F18" s="121"/>
      <c r="G18" s="121"/>
      <c r="H18" s="121"/>
      <c r="I18" s="121"/>
      <c r="J18" s="121"/>
      <c r="K18" s="121"/>
      <c r="L18" s="122" t="s">
        <v>52</v>
      </c>
    </row>
    <row r="19" spans="1:12">
      <c r="A19" s="121"/>
      <c r="B19" s="121"/>
      <c r="C19" s="121"/>
      <c r="D19" s="121"/>
      <c r="E19" s="123" t="s">
        <v>67</v>
      </c>
      <c r="F19" s="123" t="s">
        <v>53</v>
      </c>
      <c r="G19" s="123"/>
      <c r="H19" s="123"/>
      <c r="I19" s="123" t="s">
        <v>54</v>
      </c>
      <c r="J19" s="123"/>
      <c r="K19" s="123"/>
      <c r="L19" s="122"/>
    </row>
    <row r="20" spans="1:12" ht="21">
      <c r="A20" s="121"/>
      <c r="B20" s="121"/>
      <c r="C20" s="121"/>
      <c r="D20" s="121"/>
      <c r="E20" s="123"/>
      <c r="F20" s="96" t="s">
        <v>55</v>
      </c>
      <c r="G20" s="123" t="s">
        <v>56</v>
      </c>
      <c r="H20" s="123"/>
      <c r="I20" s="96" t="s">
        <v>57</v>
      </c>
      <c r="J20" s="123" t="s">
        <v>58</v>
      </c>
      <c r="K20" s="123"/>
      <c r="L20" s="122"/>
    </row>
    <row r="21" spans="1:12">
      <c r="A21" s="97">
        <v>1</v>
      </c>
      <c r="B21" s="97">
        <v>2</v>
      </c>
      <c r="C21" s="98">
        <v>3</v>
      </c>
      <c r="D21" s="97">
        <v>4</v>
      </c>
      <c r="E21" s="97"/>
      <c r="F21" s="97">
        <v>6</v>
      </c>
      <c r="G21" s="124">
        <v>7</v>
      </c>
      <c r="H21" s="124"/>
      <c r="I21" s="97">
        <v>8</v>
      </c>
      <c r="J21" s="124">
        <v>9</v>
      </c>
      <c r="K21" s="124"/>
      <c r="L21" s="99">
        <v>10</v>
      </c>
    </row>
    <row r="22" spans="1:12" ht="18">
      <c r="A22" s="110" t="s">
        <v>59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2"/>
    </row>
    <row r="23" spans="1:12" ht="45">
      <c r="A23" s="100"/>
      <c r="B23" s="100"/>
      <c r="C23" s="101" t="s">
        <v>36</v>
      </c>
      <c r="D23" s="102">
        <v>16884</v>
      </c>
      <c r="E23" s="103">
        <v>28</v>
      </c>
      <c r="F23" s="104" t="s">
        <v>60</v>
      </c>
      <c r="G23" s="109">
        <f>IF(E23&gt;EOMONTH(F23,0)-EOMONTH(F23,-1)-DAY(F23)+1,EOMONTH(F23,0)-EOMONTH(F23,-1)-DAY(F23)+1,E23)</f>
        <v>27</v>
      </c>
      <c r="H23" s="109"/>
      <c r="I23" s="104" t="s">
        <v>68</v>
      </c>
      <c r="J23" s="109"/>
      <c r="K23" s="109"/>
      <c r="L23" s="106"/>
    </row>
    <row r="24" spans="1:12">
      <c r="A24" s="100"/>
      <c r="B24" s="100"/>
      <c r="C24" s="101" t="s">
        <v>37</v>
      </c>
      <c r="D24" s="102">
        <v>6991</v>
      </c>
      <c r="E24" s="103">
        <v>28</v>
      </c>
      <c r="F24" s="104" t="s">
        <v>60</v>
      </c>
      <c r="G24" s="109"/>
      <c r="H24" s="109"/>
      <c r="I24" s="104"/>
      <c r="J24" s="109"/>
      <c r="K24" s="109"/>
      <c r="L24" s="106"/>
    </row>
    <row r="25" spans="1:12">
      <c r="A25" s="100"/>
      <c r="B25" s="100"/>
      <c r="C25" s="101" t="s">
        <v>62</v>
      </c>
      <c r="D25" s="102">
        <v>7455</v>
      </c>
      <c r="E25" s="103">
        <v>28</v>
      </c>
      <c r="F25" s="104" t="s">
        <v>61</v>
      </c>
      <c r="G25" s="109"/>
      <c r="H25" s="109"/>
      <c r="I25" s="104"/>
      <c r="J25" s="109"/>
      <c r="K25" s="109"/>
      <c r="L25" s="106"/>
    </row>
    <row r="26" spans="1:12">
      <c r="A26" s="100"/>
      <c r="B26" s="100"/>
      <c r="C26" s="101" t="s">
        <v>63</v>
      </c>
      <c r="D26" s="102">
        <v>16655</v>
      </c>
      <c r="E26" s="103">
        <v>28</v>
      </c>
      <c r="F26" s="104" t="s">
        <v>61</v>
      </c>
      <c r="G26" s="109"/>
      <c r="H26" s="109"/>
      <c r="I26" s="104"/>
      <c r="J26" s="109"/>
      <c r="K26" s="109"/>
      <c r="L26" s="106"/>
    </row>
    <row r="27" spans="1:12">
      <c r="A27" s="100"/>
      <c r="B27" s="100"/>
      <c r="C27" s="101" t="s">
        <v>64</v>
      </c>
      <c r="D27" s="102">
        <v>3033</v>
      </c>
      <c r="E27" s="103">
        <v>28</v>
      </c>
      <c r="F27" s="104" t="s">
        <v>61</v>
      </c>
      <c r="G27" s="109"/>
      <c r="H27" s="109"/>
      <c r="I27" s="104"/>
      <c r="J27" s="109"/>
      <c r="K27" s="109"/>
      <c r="L27" s="106"/>
    </row>
    <row r="28" spans="1:12">
      <c r="A28" s="100"/>
      <c r="B28" s="100"/>
      <c r="C28" s="101" t="s">
        <v>65</v>
      </c>
      <c r="D28" s="102">
        <v>4578</v>
      </c>
      <c r="E28" s="103">
        <v>35</v>
      </c>
      <c r="F28" s="107">
        <v>42760</v>
      </c>
      <c r="G28" s="109"/>
      <c r="H28" s="109"/>
      <c r="I28" s="104"/>
      <c r="J28" s="109"/>
      <c r="K28" s="109"/>
      <c r="L28" s="106"/>
    </row>
    <row r="29" spans="1:12">
      <c r="A29" s="100"/>
      <c r="B29" s="100"/>
      <c r="C29" s="101" t="s">
        <v>66</v>
      </c>
      <c r="D29" s="102">
        <v>16813</v>
      </c>
      <c r="E29" s="103">
        <v>14</v>
      </c>
      <c r="F29" s="107">
        <v>42394</v>
      </c>
      <c r="G29" s="109"/>
      <c r="H29" s="109"/>
      <c r="I29" s="104"/>
      <c r="J29" s="109"/>
      <c r="K29" s="109"/>
      <c r="L29" s="106"/>
    </row>
    <row r="30" spans="1:12" ht="18">
      <c r="A30" s="110" t="s">
        <v>69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2"/>
    </row>
    <row r="31" spans="1:12">
      <c r="A31" s="100"/>
      <c r="B31" s="100"/>
      <c r="C31" s="101" t="s">
        <v>36</v>
      </c>
      <c r="D31" s="102">
        <v>16884</v>
      </c>
      <c r="E31" s="103">
        <v>28</v>
      </c>
      <c r="F31" s="107">
        <v>42607</v>
      </c>
      <c r="G31" s="109"/>
      <c r="H31" s="109"/>
      <c r="I31" s="105"/>
      <c r="J31" s="109"/>
      <c r="K31" s="109"/>
      <c r="L31" s="106"/>
    </row>
    <row r="32" spans="1:12" ht="18">
      <c r="A32" s="110" t="s">
        <v>70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2"/>
    </row>
    <row r="33" spans="1:12">
      <c r="A33" s="100"/>
      <c r="B33" s="100"/>
      <c r="C33" s="101" t="s">
        <v>37</v>
      </c>
      <c r="D33" s="102">
        <v>6991</v>
      </c>
      <c r="E33" s="103">
        <v>28</v>
      </c>
      <c r="F33" s="107">
        <v>42628</v>
      </c>
      <c r="G33" s="109"/>
      <c r="H33" s="109"/>
      <c r="I33" s="105"/>
      <c r="J33" s="109"/>
      <c r="K33" s="109"/>
      <c r="L33" s="106"/>
    </row>
    <row r="34" spans="1:12" ht="18">
      <c r="A34" s="110" t="s">
        <v>71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2"/>
    </row>
    <row r="35" spans="1:12">
      <c r="A35" s="100"/>
      <c r="B35" s="100"/>
      <c r="C35" s="101" t="s">
        <v>62</v>
      </c>
      <c r="D35" s="102">
        <v>7455</v>
      </c>
      <c r="E35" s="103">
        <v>28</v>
      </c>
      <c r="F35" s="107">
        <v>42658</v>
      </c>
      <c r="G35" s="109"/>
      <c r="H35" s="109"/>
      <c r="I35" s="105"/>
      <c r="J35" s="109"/>
      <c r="K35" s="109"/>
      <c r="L35" s="106"/>
    </row>
    <row r="36" spans="1:12">
      <c r="A36" s="100"/>
      <c r="B36" s="100"/>
      <c r="C36" s="101" t="s">
        <v>63</v>
      </c>
      <c r="D36" s="102">
        <v>16655</v>
      </c>
      <c r="E36" s="103">
        <v>28</v>
      </c>
      <c r="F36" s="107">
        <v>42658</v>
      </c>
      <c r="G36" s="109"/>
      <c r="H36" s="109"/>
      <c r="I36" s="105"/>
      <c r="J36" s="109"/>
      <c r="K36" s="109"/>
      <c r="L36" s="106"/>
    </row>
    <row r="37" spans="1:12" ht="18">
      <c r="A37" s="110" t="s">
        <v>72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1:12">
      <c r="A38" s="100"/>
      <c r="B38" s="100"/>
      <c r="C38" s="101" t="s">
        <v>64</v>
      </c>
      <c r="D38" s="102">
        <v>3033</v>
      </c>
      <c r="E38" s="103">
        <v>28</v>
      </c>
      <c r="F38" s="107">
        <v>42689</v>
      </c>
      <c r="G38" s="109"/>
      <c r="H38" s="109"/>
      <c r="I38" s="105"/>
      <c r="J38" s="109"/>
      <c r="K38" s="109"/>
      <c r="L38" s="106"/>
    </row>
    <row r="39" spans="1:12">
      <c r="A39" s="100"/>
      <c r="B39" s="100"/>
      <c r="C39" s="101" t="s">
        <v>65</v>
      </c>
      <c r="D39" s="102">
        <v>4578</v>
      </c>
      <c r="E39" s="103">
        <v>35</v>
      </c>
      <c r="F39" s="107">
        <v>42689</v>
      </c>
      <c r="G39" s="109"/>
      <c r="H39" s="109"/>
      <c r="I39" s="105"/>
      <c r="J39" s="109"/>
      <c r="K39" s="109"/>
      <c r="L39" s="106"/>
    </row>
    <row r="40" spans="1:12">
      <c r="A40" s="100"/>
      <c r="B40" s="100"/>
      <c r="C40" s="101" t="s">
        <v>66</v>
      </c>
      <c r="D40" s="102">
        <v>16813</v>
      </c>
      <c r="E40" s="103">
        <v>14</v>
      </c>
      <c r="F40" s="107">
        <v>42689</v>
      </c>
      <c r="G40" s="109"/>
      <c r="H40" s="109"/>
      <c r="I40" s="105"/>
      <c r="J40" s="109"/>
      <c r="K40" s="109"/>
      <c r="L40" s="106"/>
    </row>
  </sheetData>
  <mergeCells count="55">
    <mergeCell ref="G24:H24"/>
    <mergeCell ref="J24:K24"/>
    <mergeCell ref="G29:H29"/>
    <mergeCell ref="J29:K29"/>
    <mergeCell ref="G26:H26"/>
    <mergeCell ref="J26:K26"/>
    <mergeCell ref="G27:H27"/>
    <mergeCell ref="J27:K27"/>
    <mergeCell ref="G28:H28"/>
    <mergeCell ref="J28:K28"/>
    <mergeCell ref="A18:A20"/>
    <mergeCell ref="B18:B20"/>
    <mergeCell ref="C18:C20"/>
    <mergeCell ref="D18:D20"/>
    <mergeCell ref="E18:K18"/>
    <mergeCell ref="E19:E20"/>
    <mergeCell ref="F19:H19"/>
    <mergeCell ref="I19:K19"/>
    <mergeCell ref="G20:H20"/>
    <mergeCell ref="J20:K20"/>
    <mergeCell ref="K5:L5"/>
    <mergeCell ref="K6:L6"/>
    <mergeCell ref="A7:I7"/>
    <mergeCell ref="K7:L7"/>
    <mergeCell ref="A8:I8"/>
    <mergeCell ref="J11:L11"/>
    <mergeCell ref="G31:H31"/>
    <mergeCell ref="J31:K31"/>
    <mergeCell ref="G33:H33"/>
    <mergeCell ref="J33:K33"/>
    <mergeCell ref="J12:K12"/>
    <mergeCell ref="K13:L13"/>
    <mergeCell ref="K14:L14"/>
    <mergeCell ref="L18:L20"/>
    <mergeCell ref="G25:H25"/>
    <mergeCell ref="J25:K25"/>
    <mergeCell ref="G21:H21"/>
    <mergeCell ref="J21:K21"/>
    <mergeCell ref="A22:L22"/>
    <mergeCell ref="G23:H23"/>
    <mergeCell ref="J23:K23"/>
    <mergeCell ref="G39:H39"/>
    <mergeCell ref="J39:K39"/>
    <mergeCell ref="G40:H40"/>
    <mergeCell ref="J40:K40"/>
    <mergeCell ref="A30:L30"/>
    <mergeCell ref="A32:L32"/>
    <mergeCell ref="A34:L34"/>
    <mergeCell ref="A37:L37"/>
    <mergeCell ref="G35:H35"/>
    <mergeCell ref="J35:K35"/>
    <mergeCell ref="G36:H36"/>
    <mergeCell ref="J36:K36"/>
    <mergeCell ref="G38:H38"/>
    <mergeCell ref="J38:K3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outlinePr summaryBelow="0" summaryRight="0"/>
    <pageSetUpPr autoPageBreaks="0"/>
  </sheetPr>
  <dimension ref="A1:BE55"/>
  <sheetViews>
    <sheetView view="pageBreakPreview" zoomScale="85" zoomScaleNormal="100" zoomScaleSheetLayoutView="85" workbookViewId="0">
      <pane ySplit="7" topLeftCell="A8" activePane="bottomLeft" state="frozen"/>
      <selection pane="bottomLeft" activeCell="AP2" sqref="AP2:AU2"/>
    </sheetView>
  </sheetViews>
  <sheetFormatPr defaultColWidth="10.1640625" defaultRowHeight="11.45" customHeight="1"/>
  <cols>
    <col min="1" max="1" width="10.83203125" style="1" customWidth="1"/>
    <col min="2" max="2" width="13.83203125" style="7" customWidth="1"/>
    <col min="3" max="3" width="8.33203125" style="7" customWidth="1"/>
    <col min="4" max="4" width="7.1640625" style="7" customWidth="1"/>
    <col min="5" max="5" width="22.33203125" style="7" customWidth="1"/>
    <col min="6" max="6" width="16.83203125" style="67" customWidth="1"/>
    <col min="7" max="7" width="12" style="7" customWidth="1"/>
    <col min="8" max="8" width="13.83203125" style="7" customWidth="1"/>
    <col min="9" max="9" width="3.83203125" style="7" customWidth="1"/>
    <col min="10" max="16" width="4" style="7" customWidth="1"/>
    <col min="17" max="22" width="4.1640625" style="7" customWidth="1"/>
    <col min="23" max="36" width="4" style="7" customWidth="1"/>
    <col min="37" max="37" width="4.1640625" style="7" customWidth="1"/>
    <col min="38" max="38" width="3.83203125" style="7" customWidth="1"/>
    <col min="39" max="39" width="4" style="7" customWidth="1"/>
    <col min="40" max="40" width="9" style="7" customWidth="1"/>
    <col min="41" max="41" width="17.5" style="7" customWidth="1"/>
    <col min="42" max="42" width="29.33203125" hidden="1" customWidth="1"/>
    <col min="43" max="43" width="17.5" hidden="1" customWidth="1"/>
    <col min="44" max="45" width="0" hidden="1" customWidth="1"/>
    <col min="57" max="57" width="0" hidden="1" customWidth="1"/>
  </cols>
  <sheetData>
    <row r="1" spans="1:57" ht="18.75" customHeight="1" thickBot="1">
      <c r="A1" s="30"/>
      <c r="Q1" s="159">
        <f ca="1">EOMONTH(TODAY(),-1)+1</f>
        <v>42401</v>
      </c>
      <c r="R1" s="160"/>
      <c r="S1" s="160"/>
      <c r="T1" s="160"/>
      <c r="U1" s="160"/>
      <c r="V1" s="161"/>
    </row>
    <row r="2" spans="1:57" ht="18.75" customHeight="1">
      <c r="AP2" s="108"/>
      <c r="AQ2" s="108"/>
      <c r="AR2" s="108"/>
      <c r="AS2" s="108"/>
      <c r="AT2" s="108"/>
      <c r="AU2" s="108"/>
    </row>
    <row r="3" spans="1:57" ht="18.75" customHeight="1" thickBot="1">
      <c r="B3" s="177" t="s">
        <v>48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75"/>
      <c r="AR3" s="75"/>
      <c r="AS3" s="75"/>
      <c r="BE3" s="2">
        <f ca="1">J5</f>
        <v>42401</v>
      </c>
    </row>
    <row r="4" spans="1:57" ht="15.95" customHeight="1" thickBot="1">
      <c r="B4" s="162"/>
      <c r="C4" s="164"/>
      <c r="D4" s="166"/>
      <c r="E4" s="164"/>
      <c r="F4" s="167"/>
      <c r="G4" s="166"/>
      <c r="H4" s="164"/>
      <c r="I4" s="178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80"/>
      <c r="W4" s="183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5"/>
      <c r="AN4" s="169"/>
      <c r="AO4" s="170"/>
      <c r="AP4" s="153" t="s">
        <v>39</v>
      </c>
      <c r="AR4" s="59"/>
    </row>
    <row r="5" spans="1:57" ht="15.75" customHeight="1" thickBot="1">
      <c r="B5" s="163"/>
      <c r="C5" s="165"/>
      <c r="D5" s="166"/>
      <c r="E5" s="165"/>
      <c r="F5" s="168"/>
      <c r="G5" s="166"/>
      <c r="H5" s="165"/>
      <c r="I5" s="8"/>
      <c r="J5" s="173">
        <f ca="1">Q1</f>
        <v>42401</v>
      </c>
      <c r="K5" s="173"/>
      <c r="L5" s="173"/>
      <c r="M5" s="173"/>
      <c r="N5" s="173"/>
      <c r="O5" s="173"/>
      <c r="P5" s="173"/>
      <c r="Q5" s="173"/>
      <c r="R5" s="174"/>
      <c r="S5" s="175"/>
      <c r="T5" s="175"/>
      <c r="U5" s="175"/>
      <c r="V5" s="29"/>
      <c r="W5" s="181" t="s">
        <v>0</v>
      </c>
      <c r="X5" s="182"/>
      <c r="Y5" s="9">
        <f ca="1">DAY(EOMONTH(J5,0))</f>
        <v>29</v>
      </c>
      <c r="Z5" s="10"/>
      <c r="AA5" s="175" t="s">
        <v>1</v>
      </c>
      <c r="AB5" s="175"/>
      <c r="AC5" s="175"/>
      <c r="AD5" s="175"/>
      <c r="AE5" s="175"/>
      <c r="AF5" s="176">
        <v>1</v>
      </c>
      <c r="AG5" s="176"/>
      <c r="AH5" s="11"/>
      <c r="AI5" s="12"/>
      <c r="AJ5" s="12"/>
      <c r="AK5" s="12"/>
      <c r="AL5" s="12"/>
      <c r="AM5" s="13"/>
      <c r="AN5" s="171"/>
      <c r="AO5" s="172"/>
      <c r="AP5" s="154"/>
      <c r="AR5" s="59"/>
    </row>
    <row r="6" spans="1:57" s="1" customFormat="1" ht="18" customHeight="1">
      <c r="B6" s="197" t="s">
        <v>2</v>
      </c>
      <c r="C6" s="197" t="s">
        <v>2</v>
      </c>
      <c r="D6" s="199" t="s">
        <v>3</v>
      </c>
      <c r="E6" s="200" t="s">
        <v>4</v>
      </c>
      <c r="F6" s="202" t="s">
        <v>5</v>
      </c>
      <c r="G6" s="204" t="s">
        <v>6</v>
      </c>
      <c r="H6" s="60" t="s">
        <v>7</v>
      </c>
      <c r="I6" s="206">
        <f ca="1">$Q$1+0</f>
        <v>42401</v>
      </c>
      <c r="J6" s="139">
        <f t="shared" ref="J6:AM6" ca="1" si="0">IF(ISERR(I6+1),"",IF(I6+1&lt;=EOMONTH($Q$1,0),I6+1,""))</f>
        <v>42402</v>
      </c>
      <c r="K6" s="139">
        <f t="shared" ca="1" si="0"/>
        <v>42403</v>
      </c>
      <c r="L6" s="139">
        <f t="shared" ca="1" si="0"/>
        <v>42404</v>
      </c>
      <c r="M6" s="139">
        <f t="shared" ca="1" si="0"/>
        <v>42405</v>
      </c>
      <c r="N6" s="139">
        <f t="shared" ca="1" si="0"/>
        <v>42406</v>
      </c>
      <c r="O6" s="139">
        <f t="shared" ca="1" si="0"/>
        <v>42407</v>
      </c>
      <c r="P6" s="139">
        <f t="shared" ca="1" si="0"/>
        <v>42408</v>
      </c>
      <c r="Q6" s="139">
        <f t="shared" ca="1" si="0"/>
        <v>42409</v>
      </c>
      <c r="R6" s="139">
        <f t="shared" ca="1" si="0"/>
        <v>42410</v>
      </c>
      <c r="S6" s="139">
        <f t="shared" ca="1" si="0"/>
        <v>42411</v>
      </c>
      <c r="T6" s="139">
        <f t="shared" ca="1" si="0"/>
        <v>42412</v>
      </c>
      <c r="U6" s="139">
        <f t="shared" ca="1" si="0"/>
        <v>42413</v>
      </c>
      <c r="V6" s="139">
        <f t="shared" ca="1" si="0"/>
        <v>42414</v>
      </c>
      <c r="W6" s="139">
        <f t="shared" ca="1" si="0"/>
        <v>42415</v>
      </c>
      <c r="X6" s="139">
        <f t="shared" ca="1" si="0"/>
        <v>42416</v>
      </c>
      <c r="Y6" s="139">
        <f t="shared" ca="1" si="0"/>
        <v>42417</v>
      </c>
      <c r="Z6" s="139">
        <f t="shared" ca="1" si="0"/>
        <v>42418</v>
      </c>
      <c r="AA6" s="139">
        <f t="shared" ca="1" si="0"/>
        <v>42419</v>
      </c>
      <c r="AB6" s="139">
        <f t="shared" ca="1" si="0"/>
        <v>42420</v>
      </c>
      <c r="AC6" s="139">
        <f t="shared" ca="1" si="0"/>
        <v>42421</v>
      </c>
      <c r="AD6" s="139">
        <f t="shared" ca="1" si="0"/>
        <v>42422</v>
      </c>
      <c r="AE6" s="139">
        <f t="shared" ca="1" si="0"/>
        <v>42423</v>
      </c>
      <c r="AF6" s="139">
        <f t="shared" ca="1" si="0"/>
        <v>42424</v>
      </c>
      <c r="AG6" s="139">
        <f t="shared" ca="1" si="0"/>
        <v>42425</v>
      </c>
      <c r="AH6" s="139">
        <f t="shared" ca="1" si="0"/>
        <v>42426</v>
      </c>
      <c r="AI6" s="139">
        <f t="shared" ca="1" si="0"/>
        <v>42427</v>
      </c>
      <c r="AJ6" s="139">
        <f t="shared" ca="1" si="0"/>
        <v>42428</v>
      </c>
      <c r="AK6" s="139">
        <f t="shared" ca="1" si="0"/>
        <v>42429</v>
      </c>
      <c r="AL6" s="139" t="str">
        <f t="shared" ca="1" si="0"/>
        <v/>
      </c>
      <c r="AM6" s="141" t="str">
        <f t="shared" ca="1" si="0"/>
        <v/>
      </c>
      <c r="AN6" s="149" t="s">
        <v>8</v>
      </c>
      <c r="AO6" s="151" t="s">
        <v>27</v>
      </c>
      <c r="AP6" s="154"/>
      <c r="AQ6" s="68" t="s">
        <v>47</v>
      </c>
      <c r="AR6" s="59"/>
    </row>
    <row r="7" spans="1:57" ht="17.100000000000001" customHeight="1" thickBot="1">
      <c r="B7" s="198"/>
      <c r="C7" s="198"/>
      <c r="D7" s="199"/>
      <c r="E7" s="201"/>
      <c r="F7" s="203"/>
      <c r="G7" s="204"/>
      <c r="H7" s="61"/>
      <c r="I7" s="207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2"/>
      <c r="AN7" s="150"/>
      <c r="AO7" s="152"/>
      <c r="AP7" s="155"/>
      <c r="AR7" s="59"/>
    </row>
    <row r="8" spans="1:57" ht="21" customHeight="1">
      <c r="B8" s="194">
        <v>44556</v>
      </c>
      <c r="C8" s="186">
        <v>555</v>
      </c>
      <c r="D8" s="205">
        <v>8</v>
      </c>
      <c r="E8" s="146" t="s">
        <v>28</v>
      </c>
      <c r="F8" s="190" t="s">
        <v>22</v>
      </c>
      <c r="G8" s="193"/>
      <c r="H8" s="62" t="s">
        <v>9</v>
      </c>
      <c r="I8" s="21">
        <v>1</v>
      </c>
      <c r="J8" s="22">
        <v>1</v>
      </c>
      <c r="K8" s="22">
        <v>1</v>
      </c>
      <c r="L8" s="22">
        <v>1</v>
      </c>
      <c r="M8" s="22" t="s">
        <v>10</v>
      </c>
      <c r="N8" s="23" t="s">
        <v>10</v>
      </c>
      <c r="O8" s="23" t="s">
        <v>10</v>
      </c>
      <c r="P8" s="23">
        <v>1</v>
      </c>
      <c r="Q8" s="23">
        <v>1</v>
      </c>
      <c r="R8" s="23">
        <v>1</v>
      </c>
      <c r="S8" s="24">
        <v>4</v>
      </c>
      <c r="T8" s="23" t="s">
        <v>10</v>
      </c>
      <c r="U8" s="23" t="s">
        <v>10</v>
      </c>
      <c r="V8" s="23">
        <v>1</v>
      </c>
      <c r="W8" s="23">
        <v>1</v>
      </c>
      <c r="X8" s="23">
        <v>1</v>
      </c>
      <c r="Y8" s="23">
        <v>1</v>
      </c>
      <c r="Z8" s="23">
        <v>1</v>
      </c>
      <c r="AA8" s="23" t="s">
        <v>10</v>
      </c>
      <c r="AB8" s="23" t="s">
        <v>10</v>
      </c>
      <c r="AC8" s="23">
        <v>1</v>
      </c>
      <c r="AD8" s="23">
        <v>1</v>
      </c>
      <c r="AE8" s="23">
        <v>1</v>
      </c>
      <c r="AF8" s="23">
        <v>1</v>
      </c>
      <c r="AG8" s="23">
        <v>4</v>
      </c>
      <c r="AH8" s="23" t="s">
        <v>10</v>
      </c>
      <c r="AI8" s="23" t="s">
        <v>10</v>
      </c>
      <c r="AJ8" s="23">
        <v>1</v>
      </c>
      <c r="AK8" s="23">
        <v>1</v>
      </c>
      <c r="AL8" s="3">
        <v>1</v>
      </c>
      <c r="AM8" s="14">
        <v>1</v>
      </c>
      <c r="AN8" s="156">
        <f>COUNTIF(I8:AM8,"&lt;&gt;В")-COUNTIFS(I8:AM8,"&lt;&gt;В",I10:AM10,"&lt;&gt;")</f>
        <v>9</v>
      </c>
      <c r="AO8" s="143"/>
      <c r="AP8" s="129" t="s">
        <v>12</v>
      </c>
      <c r="AQ8" s="146" t="s">
        <v>28</v>
      </c>
      <c r="AR8" s="138" t="s">
        <v>46</v>
      </c>
      <c r="AS8" s="138"/>
    </row>
    <row r="9" spans="1:57" ht="21" customHeight="1">
      <c r="B9" s="195"/>
      <c r="C9" s="187"/>
      <c r="D9" s="205"/>
      <c r="E9" s="147"/>
      <c r="F9" s="191"/>
      <c r="G9" s="193"/>
      <c r="H9" s="63" t="s">
        <v>7</v>
      </c>
      <c r="I9" s="1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16"/>
      <c r="AN9" s="157"/>
      <c r="AO9" s="144"/>
      <c r="AP9" s="130"/>
      <c r="AQ9" s="147"/>
      <c r="AR9" s="138"/>
      <c r="AS9" s="138"/>
    </row>
    <row r="10" spans="1:57" ht="21" customHeight="1" thickBot="1">
      <c r="B10" s="196"/>
      <c r="C10" s="188"/>
      <c r="D10" s="205"/>
      <c r="E10" s="148"/>
      <c r="F10" s="192"/>
      <c r="G10" s="193"/>
      <c r="H10" s="64"/>
      <c r="I10" s="1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 t="s">
        <v>11</v>
      </c>
      <c r="X10" s="6" t="s">
        <v>11</v>
      </c>
      <c r="Y10" s="6" t="s">
        <v>11</v>
      </c>
      <c r="Z10" s="6" t="s">
        <v>11</v>
      </c>
      <c r="AA10" s="6" t="s">
        <v>11</v>
      </c>
      <c r="AB10" s="6" t="s">
        <v>11</v>
      </c>
      <c r="AC10" s="6" t="s">
        <v>11</v>
      </c>
      <c r="AD10" s="6" t="s">
        <v>11</v>
      </c>
      <c r="AE10" s="6" t="s">
        <v>11</v>
      </c>
      <c r="AF10" s="6" t="s">
        <v>11</v>
      </c>
      <c r="AG10" s="6" t="s">
        <v>11</v>
      </c>
      <c r="AH10" s="6" t="s">
        <v>11</v>
      </c>
      <c r="AI10" s="6" t="s">
        <v>11</v>
      </c>
      <c r="AJ10" s="6" t="s">
        <v>11</v>
      </c>
      <c r="AK10" s="6" t="s">
        <v>11</v>
      </c>
      <c r="AL10" s="6" t="s">
        <v>11</v>
      </c>
      <c r="AM10" s="18" t="s">
        <v>11</v>
      </c>
      <c r="AN10" s="158"/>
      <c r="AO10" s="145"/>
      <c r="AP10" s="131"/>
      <c r="AQ10" s="148"/>
      <c r="AR10" s="138"/>
      <c r="AS10" s="138"/>
    </row>
    <row r="11" spans="1:57" ht="21" customHeight="1">
      <c r="B11" s="194"/>
      <c r="C11" s="186"/>
      <c r="D11" s="189">
        <v>8</v>
      </c>
      <c r="E11" s="146" t="s">
        <v>29</v>
      </c>
      <c r="F11" s="190" t="s">
        <v>23</v>
      </c>
      <c r="G11" s="193"/>
      <c r="H11" s="62" t="s">
        <v>9</v>
      </c>
      <c r="I11" s="25">
        <v>1</v>
      </c>
      <c r="J11" s="23">
        <v>1</v>
      </c>
      <c r="K11" s="23" t="s">
        <v>10</v>
      </c>
      <c r="L11" s="23" t="s">
        <v>10</v>
      </c>
      <c r="M11" s="22">
        <v>1</v>
      </c>
      <c r="N11" s="23">
        <v>1</v>
      </c>
      <c r="O11" s="23">
        <v>1</v>
      </c>
      <c r="P11" s="23" t="s">
        <v>10</v>
      </c>
      <c r="Q11" s="23" t="s">
        <v>10</v>
      </c>
      <c r="R11" s="23" t="s">
        <v>10</v>
      </c>
      <c r="S11" s="24">
        <v>1</v>
      </c>
      <c r="T11" s="23">
        <v>1</v>
      </c>
      <c r="U11" s="23">
        <v>1</v>
      </c>
      <c r="V11" s="23">
        <v>3</v>
      </c>
      <c r="W11" s="23">
        <v>3</v>
      </c>
      <c r="X11" s="23" t="s">
        <v>10</v>
      </c>
      <c r="Y11" s="23" t="s">
        <v>10</v>
      </c>
      <c r="Z11" s="23">
        <v>1</v>
      </c>
      <c r="AA11" s="23">
        <v>1</v>
      </c>
      <c r="AB11" s="23">
        <v>1</v>
      </c>
      <c r="AC11" s="23">
        <v>3</v>
      </c>
      <c r="AD11" s="23">
        <v>3</v>
      </c>
      <c r="AE11" s="23" t="s">
        <v>10</v>
      </c>
      <c r="AF11" s="23" t="s">
        <v>10</v>
      </c>
      <c r="AG11" s="23">
        <v>1</v>
      </c>
      <c r="AH11" s="23">
        <v>1</v>
      </c>
      <c r="AI11" s="23">
        <v>1</v>
      </c>
      <c r="AJ11" s="23" t="s">
        <v>10</v>
      </c>
      <c r="AK11" s="23">
        <v>1</v>
      </c>
      <c r="AL11" s="4">
        <v>1</v>
      </c>
      <c r="AM11" s="14">
        <v>1</v>
      </c>
      <c r="AN11" s="156">
        <f t="shared" ref="AN11" si="1">COUNTIF(I11:AM11,"&lt;&gt;В")-COUNTIFS(I11:AM11,"&lt;&gt;В",I13:AM13,"&lt;&gt;")</f>
        <v>21</v>
      </c>
      <c r="AO11" s="143"/>
      <c r="AP11" s="129" t="s">
        <v>12</v>
      </c>
      <c r="AQ11" s="146" t="s">
        <v>29</v>
      </c>
      <c r="AR11" s="138"/>
      <c r="AS11" s="138"/>
    </row>
    <row r="12" spans="1:57" ht="21" customHeight="1">
      <c r="B12" s="195"/>
      <c r="C12" s="187"/>
      <c r="D12" s="189"/>
      <c r="E12" s="147"/>
      <c r="F12" s="191"/>
      <c r="G12" s="193"/>
      <c r="H12" s="63" t="s">
        <v>7</v>
      </c>
      <c r="I12" s="15">
        <v>8</v>
      </c>
      <c r="J12" s="5">
        <v>8</v>
      </c>
      <c r="K12" s="5">
        <v>0</v>
      </c>
      <c r="L12" s="5">
        <v>0</v>
      </c>
      <c r="M12" s="5">
        <v>8</v>
      </c>
      <c r="N12" s="5">
        <v>8</v>
      </c>
      <c r="O12" s="5">
        <v>8</v>
      </c>
      <c r="P12" s="5">
        <v>0</v>
      </c>
      <c r="Q12" s="5">
        <v>0</v>
      </c>
      <c r="R12" s="5">
        <v>0</v>
      </c>
      <c r="S12" s="5">
        <v>8</v>
      </c>
      <c r="T12" s="5">
        <v>8</v>
      </c>
      <c r="U12" s="5">
        <v>8</v>
      </c>
      <c r="V12" s="5">
        <v>8</v>
      </c>
      <c r="W12" s="5">
        <v>8</v>
      </c>
      <c r="X12" s="5">
        <v>0</v>
      </c>
      <c r="Y12" s="5">
        <v>0</v>
      </c>
      <c r="Z12" s="5">
        <v>8</v>
      </c>
      <c r="AA12" s="5">
        <v>8</v>
      </c>
      <c r="AB12" s="5">
        <v>8</v>
      </c>
      <c r="AC12" s="5">
        <v>8</v>
      </c>
      <c r="AD12" s="5">
        <v>8</v>
      </c>
      <c r="AE12" s="5">
        <v>0</v>
      </c>
      <c r="AF12" s="5">
        <v>0</v>
      </c>
      <c r="AG12" s="5">
        <v>8</v>
      </c>
      <c r="AH12" s="5">
        <v>8</v>
      </c>
      <c r="AI12" s="5">
        <v>8</v>
      </c>
      <c r="AJ12" s="5">
        <v>0</v>
      </c>
      <c r="AK12" s="5">
        <v>8</v>
      </c>
      <c r="AL12" s="5">
        <v>8</v>
      </c>
      <c r="AM12" s="16">
        <v>8</v>
      </c>
      <c r="AN12" s="157"/>
      <c r="AO12" s="144"/>
      <c r="AP12" s="130"/>
      <c r="AQ12" s="147"/>
      <c r="AR12" s="138"/>
      <c r="AS12" s="138"/>
    </row>
    <row r="13" spans="1:57" ht="21" customHeight="1" thickBot="1">
      <c r="B13" s="196"/>
      <c r="C13" s="188"/>
      <c r="D13" s="189"/>
      <c r="E13" s="148"/>
      <c r="F13" s="192"/>
      <c r="G13" s="193"/>
      <c r="H13" s="64"/>
      <c r="I13" s="1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18"/>
      <c r="AN13" s="158"/>
      <c r="AO13" s="145"/>
      <c r="AP13" s="131"/>
      <c r="AQ13" s="148"/>
      <c r="AR13" s="138"/>
      <c r="AS13" s="138"/>
    </row>
    <row r="14" spans="1:57" ht="21" customHeight="1">
      <c r="B14" s="194"/>
      <c r="C14" s="186"/>
      <c r="D14" s="189">
        <v>7</v>
      </c>
      <c r="E14" s="132" t="s">
        <v>30</v>
      </c>
      <c r="F14" s="190" t="s">
        <v>30</v>
      </c>
      <c r="G14" s="193"/>
      <c r="H14" s="62" t="s">
        <v>9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19"/>
      <c r="AD14" s="20"/>
      <c r="AE14" s="20"/>
      <c r="AF14" s="20"/>
      <c r="AG14" s="20"/>
      <c r="AH14" s="20"/>
      <c r="AI14" s="20"/>
      <c r="AJ14" s="20"/>
      <c r="AK14" s="20"/>
      <c r="AL14" s="20"/>
      <c r="AM14" s="28"/>
      <c r="AN14" s="156">
        <f t="shared" ref="AN14:AN29" si="2">COUNTIF(I14:AM14,"&lt;&gt;В")-COUNTIFS(I14:AM14,"&lt;&gt;В",I16:AM16,"&lt;&gt;")</f>
        <v>31</v>
      </c>
      <c r="AO14" s="143"/>
      <c r="AP14" s="126" t="s">
        <v>12</v>
      </c>
      <c r="AQ14" s="132" t="s">
        <v>30</v>
      </c>
      <c r="AR14" s="138"/>
      <c r="AS14" s="138"/>
    </row>
    <row r="15" spans="1:57" ht="21" customHeight="1">
      <c r="B15" s="195"/>
      <c r="C15" s="187"/>
      <c r="D15" s="189"/>
      <c r="E15" s="133"/>
      <c r="F15" s="191"/>
      <c r="G15" s="193"/>
      <c r="H15" s="63" t="s">
        <v>7</v>
      </c>
      <c r="I15" s="15">
        <v>0</v>
      </c>
      <c r="J15" s="5">
        <v>7</v>
      </c>
      <c r="K15" s="5">
        <v>7</v>
      </c>
      <c r="L15" s="5">
        <v>7</v>
      </c>
      <c r="M15" s="5">
        <v>7</v>
      </c>
      <c r="N15" s="5">
        <v>7</v>
      </c>
      <c r="O15" s="5">
        <v>0</v>
      </c>
      <c r="P15" s="5">
        <v>0</v>
      </c>
      <c r="Q15" s="5">
        <v>7</v>
      </c>
      <c r="R15" s="5">
        <v>7</v>
      </c>
      <c r="S15" s="5">
        <v>7</v>
      </c>
      <c r="T15" s="5">
        <v>0</v>
      </c>
      <c r="U15" s="5">
        <v>0</v>
      </c>
      <c r="V15" s="5">
        <v>7</v>
      </c>
      <c r="W15" s="5">
        <v>7</v>
      </c>
      <c r="X15" s="5">
        <v>7</v>
      </c>
      <c r="Y15" s="5">
        <v>7</v>
      </c>
      <c r="Z15" s="5">
        <v>0</v>
      </c>
      <c r="AA15" s="5">
        <v>0</v>
      </c>
      <c r="AB15" s="5">
        <v>7</v>
      </c>
      <c r="AC15" s="5">
        <v>7</v>
      </c>
      <c r="AD15" s="5">
        <v>7</v>
      </c>
      <c r="AE15" s="5">
        <v>7</v>
      </c>
      <c r="AF15" s="5">
        <v>0</v>
      </c>
      <c r="AG15" s="5">
        <v>0</v>
      </c>
      <c r="AH15" s="5">
        <v>7</v>
      </c>
      <c r="AI15" s="5">
        <v>7</v>
      </c>
      <c r="AJ15" s="5">
        <v>7</v>
      </c>
      <c r="AK15" s="5">
        <v>7</v>
      </c>
      <c r="AL15" s="5">
        <v>0</v>
      </c>
      <c r="AM15" s="16">
        <v>7</v>
      </c>
      <c r="AN15" s="157"/>
      <c r="AO15" s="144"/>
      <c r="AP15" s="127"/>
      <c r="AQ15" s="133"/>
      <c r="AR15" s="138"/>
      <c r="AS15" s="138"/>
    </row>
    <row r="16" spans="1:57" ht="21" customHeight="1" thickBot="1">
      <c r="B16" s="196"/>
      <c r="C16" s="188"/>
      <c r="D16" s="189"/>
      <c r="E16" s="134"/>
      <c r="F16" s="192"/>
      <c r="G16" s="193"/>
      <c r="H16" s="64"/>
      <c r="I16" s="1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18"/>
      <c r="AN16" s="158"/>
      <c r="AO16" s="145"/>
      <c r="AP16" s="128"/>
      <c r="AQ16" s="134"/>
    </row>
    <row r="17" spans="2:43" ht="21" customHeight="1">
      <c r="B17" s="194"/>
      <c r="C17" s="186"/>
      <c r="D17" s="189">
        <v>7</v>
      </c>
      <c r="E17" s="132" t="s">
        <v>31</v>
      </c>
      <c r="F17" s="190" t="s">
        <v>31</v>
      </c>
      <c r="G17" s="193"/>
      <c r="H17" s="62" t="s">
        <v>9</v>
      </c>
      <c r="I17" s="26" t="s">
        <v>10</v>
      </c>
      <c r="J17" s="26">
        <v>2</v>
      </c>
      <c r="K17" s="26">
        <v>2</v>
      </c>
      <c r="L17" s="26">
        <v>1</v>
      </c>
      <c r="M17" s="26">
        <v>1</v>
      </c>
      <c r="N17" s="26" t="s">
        <v>10</v>
      </c>
      <c r="O17" s="26" t="s">
        <v>10</v>
      </c>
      <c r="P17" s="26" t="s">
        <v>10</v>
      </c>
      <c r="Q17" s="26">
        <v>4</v>
      </c>
      <c r="R17" s="26">
        <v>3</v>
      </c>
      <c r="S17" s="26">
        <v>3</v>
      </c>
      <c r="T17" s="26" t="s">
        <v>10</v>
      </c>
      <c r="U17" s="26" t="s">
        <v>10</v>
      </c>
      <c r="V17" s="26">
        <v>2</v>
      </c>
      <c r="W17" s="26">
        <v>2</v>
      </c>
      <c r="X17" s="26">
        <v>1</v>
      </c>
      <c r="Y17" s="26">
        <v>1</v>
      </c>
      <c r="Z17" s="26" t="s">
        <v>10</v>
      </c>
      <c r="AA17" s="26" t="s">
        <v>10</v>
      </c>
      <c r="AB17" s="26">
        <v>4</v>
      </c>
      <c r="AC17" s="19">
        <v>4</v>
      </c>
      <c r="AD17" s="20">
        <v>3</v>
      </c>
      <c r="AE17" s="20">
        <v>3</v>
      </c>
      <c r="AF17" s="20" t="s">
        <v>10</v>
      </c>
      <c r="AG17" s="20" t="s">
        <v>10</v>
      </c>
      <c r="AH17" s="20">
        <v>2</v>
      </c>
      <c r="AI17" s="20">
        <v>2</v>
      </c>
      <c r="AJ17" s="20">
        <v>1</v>
      </c>
      <c r="AK17" s="20">
        <v>1</v>
      </c>
      <c r="AL17" s="20" t="s">
        <v>10</v>
      </c>
      <c r="AM17" s="28" t="s">
        <v>10</v>
      </c>
      <c r="AN17" s="156">
        <f t="shared" si="2"/>
        <v>19</v>
      </c>
      <c r="AO17" s="143"/>
      <c r="AP17" s="126" t="s">
        <v>12</v>
      </c>
      <c r="AQ17" s="132" t="s">
        <v>31</v>
      </c>
    </row>
    <row r="18" spans="2:43" ht="21" customHeight="1">
      <c r="B18" s="195"/>
      <c r="C18" s="187"/>
      <c r="D18" s="189"/>
      <c r="E18" s="133"/>
      <c r="F18" s="191"/>
      <c r="G18" s="193"/>
      <c r="H18" s="63" t="s">
        <v>7</v>
      </c>
      <c r="I18" s="15">
        <v>7</v>
      </c>
      <c r="J18" s="5">
        <v>7</v>
      </c>
      <c r="K18" s="5">
        <v>7</v>
      </c>
      <c r="L18" s="5">
        <v>7</v>
      </c>
      <c r="M18" s="5">
        <v>0</v>
      </c>
      <c r="N18" s="5">
        <v>7</v>
      </c>
      <c r="O18" s="5">
        <v>7</v>
      </c>
      <c r="P18" s="5">
        <v>0</v>
      </c>
      <c r="Q18" s="5">
        <v>7</v>
      </c>
      <c r="R18" s="5">
        <v>0</v>
      </c>
      <c r="S18" s="5">
        <v>0</v>
      </c>
      <c r="T18" s="5">
        <v>7</v>
      </c>
      <c r="U18" s="5">
        <v>7</v>
      </c>
      <c r="V18" s="5">
        <v>7</v>
      </c>
      <c r="W18" s="5">
        <v>7</v>
      </c>
      <c r="X18" s="5">
        <v>0</v>
      </c>
      <c r="Y18" s="5">
        <v>0</v>
      </c>
      <c r="Z18" s="5">
        <v>7</v>
      </c>
      <c r="AA18" s="5">
        <v>7</v>
      </c>
      <c r="AB18" s="5">
        <v>7</v>
      </c>
      <c r="AC18" s="5">
        <v>7</v>
      </c>
      <c r="AD18" s="5">
        <v>0</v>
      </c>
      <c r="AE18" s="5">
        <v>0</v>
      </c>
      <c r="AF18" s="5">
        <v>7</v>
      </c>
      <c r="AG18" s="5">
        <v>7</v>
      </c>
      <c r="AH18" s="5">
        <v>7</v>
      </c>
      <c r="AI18" s="5">
        <v>7</v>
      </c>
      <c r="AJ18" s="5">
        <v>0</v>
      </c>
      <c r="AK18" s="5">
        <v>0</v>
      </c>
      <c r="AL18" s="5">
        <v>7</v>
      </c>
      <c r="AM18" s="16">
        <v>7</v>
      </c>
      <c r="AN18" s="157"/>
      <c r="AO18" s="144"/>
      <c r="AP18" s="127"/>
      <c r="AQ18" s="133"/>
    </row>
    <row r="19" spans="2:43" ht="21" customHeight="1" thickBot="1">
      <c r="B19" s="196"/>
      <c r="C19" s="188"/>
      <c r="D19" s="189"/>
      <c r="E19" s="134"/>
      <c r="F19" s="192"/>
      <c r="G19" s="193"/>
      <c r="H19" s="64"/>
      <c r="I19" s="1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18"/>
      <c r="AN19" s="158"/>
      <c r="AO19" s="145"/>
      <c r="AP19" s="128"/>
      <c r="AQ19" s="134"/>
    </row>
    <row r="20" spans="2:43" ht="21" customHeight="1">
      <c r="B20" s="194"/>
      <c r="C20" s="186"/>
      <c r="D20" s="189">
        <v>6</v>
      </c>
      <c r="E20" s="132" t="s">
        <v>36</v>
      </c>
      <c r="F20" s="190" t="s">
        <v>38</v>
      </c>
      <c r="G20" s="193"/>
      <c r="H20" s="62" t="s">
        <v>9</v>
      </c>
      <c r="I20" s="26">
        <v>1</v>
      </c>
      <c r="J20" s="26">
        <v>1</v>
      </c>
      <c r="K20" s="26">
        <v>1</v>
      </c>
      <c r="L20" s="26">
        <v>1</v>
      </c>
      <c r="M20" s="26" t="s">
        <v>10</v>
      </c>
      <c r="N20" s="26" t="s">
        <v>10</v>
      </c>
      <c r="O20" s="26" t="s">
        <v>10</v>
      </c>
      <c r="P20" s="26" t="s">
        <v>10</v>
      </c>
      <c r="Q20" s="26">
        <v>1</v>
      </c>
      <c r="R20" s="26">
        <v>1</v>
      </c>
      <c r="S20" s="26">
        <v>1</v>
      </c>
      <c r="T20" s="26" t="s">
        <v>10</v>
      </c>
      <c r="U20" s="26" t="s">
        <v>10</v>
      </c>
      <c r="V20" s="26">
        <v>1</v>
      </c>
      <c r="W20" s="26">
        <v>1</v>
      </c>
      <c r="X20" s="26">
        <v>1</v>
      </c>
      <c r="Y20" s="26">
        <v>1</v>
      </c>
      <c r="Z20" s="26">
        <v>1</v>
      </c>
      <c r="AA20" s="26" t="s">
        <v>10</v>
      </c>
      <c r="AB20" s="26" t="s">
        <v>10</v>
      </c>
      <c r="AC20" s="26">
        <v>1</v>
      </c>
      <c r="AD20" s="26">
        <v>1</v>
      </c>
      <c r="AE20" s="26">
        <v>1</v>
      </c>
      <c r="AF20" s="26">
        <v>1</v>
      </c>
      <c r="AG20" s="26">
        <v>1</v>
      </c>
      <c r="AH20" s="26" t="s">
        <v>10</v>
      </c>
      <c r="AI20" s="26" t="s">
        <v>10</v>
      </c>
      <c r="AJ20" s="26">
        <v>1</v>
      </c>
      <c r="AK20" s="26">
        <v>1</v>
      </c>
      <c r="AL20" s="26">
        <v>1</v>
      </c>
      <c r="AM20" s="26">
        <v>1</v>
      </c>
      <c r="AN20" s="156">
        <f t="shared" si="2"/>
        <v>4</v>
      </c>
      <c r="AO20" s="143"/>
      <c r="AP20" s="135" t="s">
        <v>38</v>
      </c>
      <c r="AQ20" s="132" t="s">
        <v>30</v>
      </c>
    </row>
    <row r="21" spans="2:43" ht="21" customHeight="1">
      <c r="B21" s="195"/>
      <c r="C21" s="187"/>
      <c r="D21" s="189"/>
      <c r="E21" s="133"/>
      <c r="F21" s="191"/>
      <c r="G21" s="193"/>
      <c r="H21" s="63" t="s">
        <v>7</v>
      </c>
      <c r="I21" s="15">
        <v>0</v>
      </c>
      <c r="J21" s="5">
        <v>6</v>
      </c>
      <c r="K21" s="5">
        <v>6</v>
      </c>
      <c r="L21" s="5">
        <v>2</v>
      </c>
      <c r="M21" s="5">
        <v>1</v>
      </c>
      <c r="N21" s="5">
        <v>1</v>
      </c>
      <c r="O21" s="5" t="s">
        <v>10</v>
      </c>
      <c r="P21" s="5" t="s">
        <v>10</v>
      </c>
      <c r="Q21" s="5">
        <v>4</v>
      </c>
      <c r="R21" s="5">
        <v>4</v>
      </c>
      <c r="S21" s="5" t="s">
        <v>10</v>
      </c>
      <c r="T21" s="5">
        <v>3</v>
      </c>
      <c r="U21" s="5" t="s">
        <v>10</v>
      </c>
      <c r="V21" s="5" t="s">
        <v>10</v>
      </c>
      <c r="W21" s="5">
        <v>2</v>
      </c>
      <c r="X21" s="5">
        <v>2</v>
      </c>
      <c r="Y21" s="5">
        <v>1</v>
      </c>
      <c r="Z21" s="5">
        <v>1</v>
      </c>
      <c r="AA21" s="5" t="s">
        <v>10</v>
      </c>
      <c r="AB21" s="5" t="s">
        <v>10</v>
      </c>
      <c r="AC21" s="5">
        <v>4</v>
      </c>
      <c r="AD21" s="5">
        <v>4</v>
      </c>
      <c r="AE21" s="5">
        <v>3</v>
      </c>
      <c r="AF21" s="5">
        <v>3</v>
      </c>
      <c r="AG21" s="5" t="s">
        <v>10</v>
      </c>
      <c r="AH21" s="5" t="s">
        <v>10</v>
      </c>
      <c r="AI21" s="5">
        <v>2</v>
      </c>
      <c r="AJ21" s="5">
        <v>2</v>
      </c>
      <c r="AK21" s="5">
        <v>1</v>
      </c>
      <c r="AL21" s="5">
        <v>1</v>
      </c>
      <c r="AM21" s="16" t="s">
        <v>10</v>
      </c>
      <c r="AN21" s="157"/>
      <c r="AO21" s="144"/>
      <c r="AP21" s="136"/>
      <c r="AQ21" s="133"/>
    </row>
    <row r="22" spans="2:43" ht="21" customHeight="1" thickBot="1">
      <c r="B22" s="196"/>
      <c r="C22" s="188"/>
      <c r="D22" s="189"/>
      <c r="E22" s="134"/>
      <c r="F22" s="192"/>
      <c r="G22" s="193"/>
      <c r="H22" s="64"/>
      <c r="I22" s="17"/>
      <c r="J22" s="6"/>
      <c r="K22" s="6"/>
      <c r="L22" s="6"/>
      <c r="M22" s="6" t="s">
        <v>11</v>
      </c>
      <c r="N22" s="6" t="s">
        <v>11</v>
      </c>
      <c r="O22" s="6" t="s">
        <v>11</v>
      </c>
      <c r="P22" s="6" t="s">
        <v>11</v>
      </c>
      <c r="Q22" s="6" t="s">
        <v>11</v>
      </c>
      <c r="R22" s="6" t="s">
        <v>11</v>
      </c>
      <c r="S22" s="6" t="s">
        <v>11</v>
      </c>
      <c r="T22" s="6" t="s">
        <v>11</v>
      </c>
      <c r="U22" s="6" t="s">
        <v>11</v>
      </c>
      <c r="V22" s="6" t="s">
        <v>11</v>
      </c>
      <c r="W22" s="6" t="s">
        <v>11</v>
      </c>
      <c r="X22" s="6" t="s">
        <v>11</v>
      </c>
      <c r="Y22" s="6" t="s">
        <v>11</v>
      </c>
      <c r="Z22" s="6" t="s">
        <v>11</v>
      </c>
      <c r="AA22" s="6" t="s">
        <v>11</v>
      </c>
      <c r="AB22" s="6" t="s">
        <v>11</v>
      </c>
      <c r="AC22" s="6" t="s">
        <v>11</v>
      </c>
      <c r="AD22" s="6" t="s">
        <v>11</v>
      </c>
      <c r="AE22" s="6" t="s">
        <v>11</v>
      </c>
      <c r="AF22" s="6" t="s">
        <v>11</v>
      </c>
      <c r="AG22" s="6" t="s">
        <v>11</v>
      </c>
      <c r="AH22" s="6" t="s">
        <v>11</v>
      </c>
      <c r="AI22" s="6" t="s">
        <v>11</v>
      </c>
      <c r="AJ22" s="6" t="s">
        <v>11</v>
      </c>
      <c r="AK22" s="6" t="s">
        <v>11</v>
      </c>
      <c r="AL22" s="6" t="s">
        <v>11</v>
      </c>
      <c r="AM22" s="6" t="s">
        <v>11</v>
      </c>
      <c r="AN22" s="158"/>
      <c r="AO22" s="145"/>
      <c r="AP22" s="137"/>
      <c r="AQ22" s="134"/>
    </row>
    <row r="23" spans="2:43" ht="21" customHeight="1">
      <c r="B23" s="194"/>
      <c r="C23" s="186"/>
      <c r="D23" s="189">
        <v>6</v>
      </c>
      <c r="E23" s="132" t="s">
        <v>37</v>
      </c>
      <c r="F23" s="190" t="s">
        <v>38</v>
      </c>
      <c r="G23" s="193"/>
      <c r="H23" s="62" t="s">
        <v>9</v>
      </c>
      <c r="I23" s="26">
        <v>1</v>
      </c>
      <c r="J23" s="26">
        <v>1</v>
      </c>
      <c r="K23" s="26">
        <v>1</v>
      </c>
      <c r="L23" s="26">
        <v>1</v>
      </c>
      <c r="M23" s="26" t="s">
        <v>10</v>
      </c>
      <c r="N23" s="26" t="s">
        <v>10</v>
      </c>
      <c r="O23" s="26" t="s">
        <v>10</v>
      </c>
      <c r="P23" s="26" t="s">
        <v>10</v>
      </c>
      <c r="Q23" s="26">
        <v>1</v>
      </c>
      <c r="R23" s="26">
        <v>1</v>
      </c>
      <c r="S23" s="26">
        <v>1</v>
      </c>
      <c r="T23" s="26" t="s">
        <v>10</v>
      </c>
      <c r="U23" s="26" t="s">
        <v>10</v>
      </c>
      <c r="V23" s="26">
        <v>1</v>
      </c>
      <c r="W23" s="26">
        <v>1</v>
      </c>
      <c r="X23" s="26">
        <v>1</v>
      </c>
      <c r="Y23" s="26">
        <v>1</v>
      </c>
      <c r="Z23" s="26">
        <v>1</v>
      </c>
      <c r="AA23" s="26" t="s">
        <v>10</v>
      </c>
      <c r="AB23" s="26" t="s">
        <v>10</v>
      </c>
      <c r="AC23" s="19">
        <v>1</v>
      </c>
      <c r="AD23" s="20">
        <v>1</v>
      </c>
      <c r="AE23" s="20">
        <v>1</v>
      </c>
      <c r="AF23" s="20">
        <v>1</v>
      </c>
      <c r="AG23" s="20">
        <v>1</v>
      </c>
      <c r="AH23" s="20" t="s">
        <v>10</v>
      </c>
      <c r="AI23" s="20" t="s">
        <v>10</v>
      </c>
      <c r="AJ23" s="20">
        <v>1</v>
      </c>
      <c r="AK23" s="20">
        <v>1</v>
      </c>
      <c r="AL23" s="20">
        <v>1</v>
      </c>
      <c r="AM23" s="28">
        <v>1</v>
      </c>
      <c r="AN23" s="156">
        <f t="shared" si="2"/>
        <v>4</v>
      </c>
      <c r="AO23" s="143"/>
      <c r="AP23" s="135" t="s">
        <v>38</v>
      </c>
      <c r="AQ23" s="132" t="s">
        <v>30</v>
      </c>
    </row>
    <row r="24" spans="2:43" ht="21" customHeight="1">
      <c r="B24" s="195"/>
      <c r="C24" s="187"/>
      <c r="D24" s="189"/>
      <c r="E24" s="133"/>
      <c r="F24" s="191"/>
      <c r="G24" s="193"/>
      <c r="H24" s="63" t="s">
        <v>7</v>
      </c>
      <c r="I24" s="15">
        <v>0</v>
      </c>
      <c r="J24" s="5">
        <v>6</v>
      </c>
      <c r="K24" s="5">
        <v>6</v>
      </c>
      <c r="L24" s="5">
        <v>6</v>
      </c>
      <c r="M24" s="5">
        <v>6</v>
      </c>
      <c r="N24" s="5">
        <v>6</v>
      </c>
      <c r="O24" s="5">
        <v>0</v>
      </c>
      <c r="P24" s="5">
        <v>0</v>
      </c>
      <c r="Q24" s="5">
        <v>6</v>
      </c>
      <c r="R24" s="5">
        <v>6</v>
      </c>
      <c r="S24" s="5">
        <v>6</v>
      </c>
      <c r="T24" s="5">
        <v>0</v>
      </c>
      <c r="U24" s="5">
        <v>0</v>
      </c>
      <c r="V24" s="5">
        <v>6</v>
      </c>
      <c r="W24" s="5">
        <v>0</v>
      </c>
      <c r="X24" s="5">
        <v>6</v>
      </c>
      <c r="Y24" s="5">
        <v>6</v>
      </c>
      <c r="Z24" s="5">
        <v>6</v>
      </c>
      <c r="AA24" s="5">
        <v>6</v>
      </c>
      <c r="AB24" s="5">
        <v>0</v>
      </c>
      <c r="AC24" s="5">
        <v>0</v>
      </c>
      <c r="AD24" s="5">
        <v>6</v>
      </c>
      <c r="AE24" s="5">
        <v>6</v>
      </c>
      <c r="AF24" s="5">
        <v>6</v>
      </c>
      <c r="AG24" s="5">
        <v>0</v>
      </c>
      <c r="AH24" s="5">
        <v>0</v>
      </c>
      <c r="AI24" s="5">
        <v>6</v>
      </c>
      <c r="AJ24" s="5">
        <v>6</v>
      </c>
      <c r="AK24" s="5">
        <v>6</v>
      </c>
      <c r="AL24" s="5">
        <v>6</v>
      </c>
      <c r="AM24" s="16">
        <v>6</v>
      </c>
      <c r="AN24" s="157"/>
      <c r="AO24" s="144"/>
      <c r="AP24" s="136"/>
      <c r="AQ24" s="133"/>
    </row>
    <row r="25" spans="2:43" ht="21" customHeight="1" thickBot="1">
      <c r="B25" s="196"/>
      <c r="C25" s="188"/>
      <c r="D25" s="189"/>
      <c r="E25" s="134"/>
      <c r="F25" s="192"/>
      <c r="G25" s="193"/>
      <c r="H25" s="64"/>
      <c r="I25" s="17"/>
      <c r="J25" s="6"/>
      <c r="K25" s="6"/>
      <c r="L25" s="6"/>
      <c r="M25" s="6" t="s">
        <v>11</v>
      </c>
      <c r="N25" s="6" t="s">
        <v>11</v>
      </c>
      <c r="O25" s="6" t="s">
        <v>11</v>
      </c>
      <c r="P25" s="6" t="s">
        <v>11</v>
      </c>
      <c r="Q25" s="6" t="s">
        <v>11</v>
      </c>
      <c r="R25" s="6" t="s">
        <v>11</v>
      </c>
      <c r="S25" s="6" t="s">
        <v>11</v>
      </c>
      <c r="T25" s="6" t="s">
        <v>11</v>
      </c>
      <c r="U25" s="6" t="s">
        <v>11</v>
      </c>
      <c r="V25" s="6" t="s">
        <v>11</v>
      </c>
      <c r="W25" s="6" t="s">
        <v>11</v>
      </c>
      <c r="X25" s="6" t="s">
        <v>11</v>
      </c>
      <c r="Y25" s="6" t="s">
        <v>11</v>
      </c>
      <c r="Z25" s="6" t="s">
        <v>11</v>
      </c>
      <c r="AA25" s="6" t="s">
        <v>11</v>
      </c>
      <c r="AB25" s="6" t="s">
        <v>11</v>
      </c>
      <c r="AC25" s="6" t="s">
        <v>11</v>
      </c>
      <c r="AD25" s="6" t="s">
        <v>11</v>
      </c>
      <c r="AE25" s="6" t="s">
        <v>11</v>
      </c>
      <c r="AF25" s="6" t="s">
        <v>11</v>
      </c>
      <c r="AG25" s="6" t="s">
        <v>11</v>
      </c>
      <c r="AH25" s="6" t="s">
        <v>11</v>
      </c>
      <c r="AI25" s="6" t="s">
        <v>11</v>
      </c>
      <c r="AJ25" s="6" t="s">
        <v>11</v>
      </c>
      <c r="AK25" s="6" t="s">
        <v>11</v>
      </c>
      <c r="AL25" s="6" t="s">
        <v>11</v>
      </c>
      <c r="AM25" s="6" t="s">
        <v>11</v>
      </c>
      <c r="AN25" s="158"/>
      <c r="AO25" s="145"/>
      <c r="AP25" s="137"/>
      <c r="AQ25" s="134"/>
    </row>
    <row r="26" spans="2:43" ht="21" customHeight="1">
      <c r="B26" s="194"/>
      <c r="C26" s="186"/>
      <c r="D26" s="189">
        <v>6</v>
      </c>
      <c r="E26" s="132" t="s">
        <v>62</v>
      </c>
      <c r="F26" s="190"/>
      <c r="G26" s="193"/>
      <c r="H26" s="62" t="s">
        <v>9</v>
      </c>
      <c r="I26" s="26" t="s">
        <v>10</v>
      </c>
      <c r="J26" s="26">
        <v>2</v>
      </c>
      <c r="K26" s="26">
        <v>2</v>
      </c>
      <c r="L26" s="26">
        <v>1</v>
      </c>
      <c r="M26" s="26">
        <v>1</v>
      </c>
      <c r="N26" s="26" t="s">
        <v>10</v>
      </c>
      <c r="O26" s="26" t="s">
        <v>10</v>
      </c>
      <c r="P26" s="26" t="s">
        <v>10</v>
      </c>
      <c r="Q26" s="26">
        <v>4</v>
      </c>
      <c r="R26" s="26">
        <v>3</v>
      </c>
      <c r="S26" s="26">
        <v>3</v>
      </c>
      <c r="T26" s="26" t="s">
        <v>10</v>
      </c>
      <c r="U26" s="26" t="s">
        <v>10</v>
      </c>
      <c r="V26" s="26">
        <v>2</v>
      </c>
      <c r="W26" s="26">
        <v>2</v>
      </c>
      <c r="X26" s="26">
        <v>1</v>
      </c>
      <c r="Y26" s="26">
        <v>1</v>
      </c>
      <c r="Z26" s="26" t="s">
        <v>10</v>
      </c>
      <c r="AA26" s="26" t="s">
        <v>10</v>
      </c>
      <c r="AB26" s="26">
        <v>4</v>
      </c>
      <c r="AC26" s="19">
        <v>4</v>
      </c>
      <c r="AD26" s="20">
        <v>3</v>
      </c>
      <c r="AE26" s="20">
        <v>3</v>
      </c>
      <c r="AF26" s="20" t="s">
        <v>10</v>
      </c>
      <c r="AG26" s="20" t="s">
        <v>10</v>
      </c>
      <c r="AH26" s="20">
        <v>2</v>
      </c>
      <c r="AI26" s="20">
        <v>2</v>
      </c>
      <c r="AJ26" s="20">
        <v>1</v>
      </c>
      <c r="AK26" s="20">
        <v>1</v>
      </c>
      <c r="AL26" s="20" t="s">
        <v>10</v>
      </c>
      <c r="AM26" s="28" t="s">
        <v>10</v>
      </c>
      <c r="AN26" s="156">
        <f t="shared" si="2"/>
        <v>19</v>
      </c>
      <c r="AO26" s="143"/>
      <c r="AP26" s="135" t="s">
        <v>38</v>
      </c>
      <c r="AQ26" s="132" t="s">
        <v>31</v>
      </c>
    </row>
    <row r="27" spans="2:43" ht="21" customHeight="1">
      <c r="B27" s="195"/>
      <c r="C27" s="187"/>
      <c r="D27" s="189"/>
      <c r="E27" s="133"/>
      <c r="F27" s="191"/>
      <c r="G27" s="193"/>
      <c r="H27" s="63" t="s">
        <v>7</v>
      </c>
      <c r="I27" s="15">
        <v>6</v>
      </c>
      <c r="J27" s="5">
        <v>6</v>
      </c>
      <c r="K27" s="5">
        <v>6</v>
      </c>
      <c r="L27" s="5">
        <v>6</v>
      </c>
      <c r="M27" s="5">
        <v>0</v>
      </c>
      <c r="N27" s="5">
        <v>6</v>
      </c>
      <c r="O27" s="5">
        <v>6</v>
      </c>
      <c r="P27" s="5">
        <v>0</v>
      </c>
      <c r="Q27" s="5">
        <v>6</v>
      </c>
      <c r="R27" s="5">
        <v>0</v>
      </c>
      <c r="S27" s="5">
        <v>0</v>
      </c>
      <c r="T27" s="5">
        <v>6</v>
      </c>
      <c r="U27" s="5">
        <v>6</v>
      </c>
      <c r="V27" s="5">
        <v>6</v>
      </c>
      <c r="W27" s="5">
        <v>6</v>
      </c>
      <c r="X27" s="5">
        <v>0</v>
      </c>
      <c r="Y27" s="5">
        <v>0</v>
      </c>
      <c r="Z27" s="5">
        <v>6</v>
      </c>
      <c r="AA27" s="5">
        <v>6</v>
      </c>
      <c r="AB27" s="5">
        <v>6</v>
      </c>
      <c r="AC27" s="5">
        <v>6</v>
      </c>
      <c r="AD27" s="5">
        <v>0</v>
      </c>
      <c r="AE27" s="5">
        <v>0</v>
      </c>
      <c r="AF27" s="5">
        <v>6</v>
      </c>
      <c r="AG27" s="5">
        <v>6</v>
      </c>
      <c r="AH27" s="5">
        <v>6</v>
      </c>
      <c r="AI27" s="5">
        <v>6</v>
      </c>
      <c r="AJ27" s="5">
        <v>0</v>
      </c>
      <c r="AK27" s="5">
        <v>0</v>
      </c>
      <c r="AL27" s="5">
        <v>6</v>
      </c>
      <c r="AM27" s="16">
        <v>6</v>
      </c>
      <c r="AN27" s="157"/>
      <c r="AO27" s="144"/>
      <c r="AP27" s="136"/>
      <c r="AQ27" s="133"/>
    </row>
    <row r="28" spans="2:43" ht="21" customHeight="1" thickBot="1">
      <c r="B28" s="196"/>
      <c r="C28" s="188"/>
      <c r="D28" s="189"/>
      <c r="E28" s="134"/>
      <c r="F28" s="192"/>
      <c r="G28" s="193"/>
      <c r="H28" s="64"/>
      <c r="I28" s="17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18"/>
      <c r="AN28" s="158"/>
      <c r="AO28" s="145"/>
      <c r="AP28" s="137"/>
      <c r="AQ28" s="134"/>
    </row>
    <row r="29" spans="2:43" ht="21" customHeight="1">
      <c r="B29" s="194"/>
      <c r="C29" s="186"/>
      <c r="D29" s="189">
        <v>6</v>
      </c>
      <c r="E29" s="132" t="s">
        <v>63</v>
      </c>
      <c r="F29" s="190"/>
      <c r="G29" s="193"/>
      <c r="H29" s="62" t="s">
        <v>9</v>
      </c>
      <c r="I29" s="26" t="s">
        <v>10</v>
      </c>
      <c r="J29" s="26">
        <v>2</v>
      </c>
      <c r="K29" s="26">
        <v>2</v>
      </c>
      <c r="L29" s="26">
        <v>1</v>
      </c>
      <c r="M29" s="26">
        <v>1</v>
      </c>
      <c r="N29" s="26" t="s">
        <v>10</v>
      </c>
      <c r="O29" s="26" t="s">
        <v>10</v>
      </c>
      <c r="P29" s="26" t="s">
        <v>10</v>
      </c>
      <c r="Q29" s="26">
        <v>4</v>
      </c>
      <c r="R29" s="26">
        <v>3</v>
      </c>
      <c r="S29" s="26">
        <v>3</v>
      </c>
      <c r="T29" s="26" t="s">
        <v>10</v>
      </c>
      <c r="U29" s="26" t="s">
        <v>10</v>
      </c>
      <c r="V29" s="26">
        <v>2</v>
      </c>
      <c r="W29" s="26">
        <v>2</v>
      </c>
      <c r="X29" s="26">
        <v>1</v>
      </c>
      <c r="Y29" s="26">
        <v>1</v>
      </c>
      <c r="Z29" s="26" t="s">
        <v>10</v>
      </c>
      <c r="AA29" s="26" t="s">
        <v>10</v>
      </c>
      <c r="AB29" s="26">
        <v>4</v>
      </c>
      <c r="AC29" s="19">
        <v>4</v>
      </c>
      <c r="AD29" s="20">
        <v>3</v>
      </c>
      <c r="AE29" s="20">
        <v>3</v>
      </c>
      <c r="AF29" s="20" t="s">
        <v>10</v>
      </c>
      <c r="AG29" s="20" t="s">
        <v>10</v>
      </c>
      <c r="AH29" s="20">
        <v>2</v>
      </c>
      <c r="AI29" s="20">
        <v>2</v>
      </c>
      <c r="AJ29" s="20">
        <v>1</v>
      </c>
      <c r="AK29" s="20">
        <v>1</v>
      </c>
      <c r="AL29" s="20" t="s">
        <v>10</v>
      </c>
      <c r="AM29" s="28" t="s">
        <v>10</v>
      </c>
      <c r="AN29" s="156">
        <f t="shared" si="2"/>
        <v>19</v>
      </c>
      <c r="AO29" s="143"/>
      <c r="AP29" s="135" t="s">
        <v>38</v>
      </c>
      <c r="AQ29" s="132" t="s">
        <v>31</v>
      </c>
    </row>
    <row r="30" spans="2:43" ht="21" customHeight="1">
      <c r="B30" s="195"/>
      <c r="C30" s="187"/>
      <c r="D30" s="189"/>
      <c r="E30" s="133"/>
      <c r="F30" s="191"/>
      <c r="G30" s="193"/>
      <c r="H30" s="63" t="s">
        <v>7</v>
      </c>
      <c r="I30" s="15">
        <v>6</v>
      </c>
      <c r="J30" s="5">
        <v>6</v>
      </c>
      <c r="K30" s="5">
        <v>6</v>
      </c>
      <c r="L30" s="5">
        <v>6</v>
      </c>
      <c r="M30" s="5">
        <v>0</v>
      </c>
      <c r="N30" s="5">
        <v>6</v>
      </c>
      <c r="O30" s="5">
        <v>6</v>
      </c>
      <c r="P30" s="5">
        <v>0</v>
      </c>
      <c r="Q30" s="5">
        <v>6</v>
      </c>
      <c r="R30" s="5">
        <v>0</v>
      </c>
      <c r="S30" s="5">
        <v>0</v>
      </c>
      <c r="T30" s="5">
        <v>6</v>
      </c>
      <c r="U30" s="5">
        <v>6</v>
      </c>
      <c r="V30" s="5">
        <v>6</v>
      </c>
      <c r="W30" s="5">
        <v>6</v>
      </c>
      <c r="X30" s="5">
        <v>0</v>
      </c>
      <c r="Y30" s="5">
        <v>0</v>
      </c>
      <c r="Z30" s="5">
        <v>6</v>
      </c>
      <c r="AA30" s="5">
        <v>6</v>
      </c>
      <c r="AB30" s="5">
        <v>6</v>
      </c>
      <c r="AC30" s="5">
        <v>6</v>
      </c>
      <c r="AD30" s="5">
        <v>0</v>
      </c>
      <c r="AE30" s="5">
        <v>0</v>
      </c>
      <c r="AF30" s="5">
        <v>6</v>
      </c>
      <c r="AG30" s="5">
        <v>6</v>
      </c>
      <c r="AH30" s="5">
        <v>6</v>
      </c>
      <c r="AI30" s="5">
        <v>6</v>
      </c>
      <c r="AJ30" s="5">
        <v>0</v>
      </c>
      <c r="AK30" s="5">
        <v>0</v>
      </c>
      <c r="AL30" s="5">
        <v>6</v>
      </c>
      <c r="AM30" s="16">
        <v>6</v>
      </c>
      <c r="AN30" s="157"/>
      <c r="AO30" s="144"/>
      <c r="AP30" s="136"/>
      <c r="AQ30" s="133"/>
    </row>
    <row r="31" spans="2:43" ht="21" customHeight="1" thickBot="1">
      <c r="B31" s="196"/>
      <c r="C31" s="188"/>
      <c r="D31" s="189"/>
      <c r="E31" s="134"/>
      <c r="F31" s="192"/>
      <c r="G31" s="193"/>
      <c r="H31" s="64"/>
      <c r="I31" s="17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18"/>
      <c r="AN31" s="158"/>
      <c r="AO31" s="145"/>
      <c r="AP31" s="137"/>
      <c r="AQ31" s="134"/>
    </row>
    <row r="32" spans="2:43" ht="21" customHeight="1">
      <c r="B32" s="194"/>
      <c r="C32" s="186"/>
      <c r="D32" s="189">
        <v>6</v>
      </c>
      <c r="E32" s="132" t="s">
        <v>64</v>
      </c>
      <c r="F32" s="190"/>
      <c r="G32" s="193"/>
      <c r="H32" s="62" t="s">
        <v>9</v>
      </c>
      <c r="I32" s="26">
        <v>1</v>
      </c>
      <c r="J32" s="26" t="s">
        <v>10</v>
      </c>
      <c r="K32" s="26" t="s">
        <v>10</v>
      </c>
      <c r="L32" s="26">
        <v>4</v>
      </c>
      <c r="M32" s="26">
        <v>4</v>
      </c>
      <c r="N32" s="26">
        <v>3</v>
      </c>
      <c r="O32" s="26">
        <v>3</v>
      </c>
      <c r="P32" s="26" t="s">
        <v>10</v>
      </c>
      <c r="Q32" s="26" t="s">
        <v>10</v>
      </c>
      <c r="R32" s="26">
        <v>2</v>
      </c>
      <c r="S32" s="26">
        <v>2</v>
      </c>
      <c r="T32" s="26">
        <v>1</v>
      </c>
      <c r="U32" s="26">
        <v>1</v>
      </c>
      <c r="V32" s="26" t="s">
        <v>10</v>
      </c>
      <c r="W32" s="26" t="s">
        <v>10</v>
      </c>
      <c r="X32" s="26">
        <v>4</v>
      </c>
      <c r="Y32" s="26">
        <v>4</v>
      </c>
      <c r="Z32" s="26">
        <v>3</v>
      </c>
      <c r="AA32" s="26">
        <v>3</v>
      </c>
      <c r="AB32" s="26" t="s">
        <v>10</v>
      </c>
      <c r="AC32" s="19" t="s">
        <v>10</v>
      </c>
      <c r="AD32" s="20">
        <v>2</v>
      </c>
      <c r="AE32" s="20">
        <v>2</v>
      </c>
      <c r="AF32" s="20">
        <v>1</v>
      </c>
      <c r="AG32" s="20">
        <v>1</v>
      </c>
      <c r="AH32" s="20" t="s">
        <v>10</v>
      </c>
      <c r="AI32" s="20" t="s">
        <v>10</v>
      </c>
      <c r="AJ32" s="20">
        <v>4</v>
      </c>
      <c r="AK32" s="20">
        <v>4</v>
      </c>
      <c r="AL32" s="20">
        <v>3</v>
      </c>
      <c r="AM32" s="28">
        <v>3</v>
      </c>
      <c r="AN32" s="156">
        <f t="shared" ref="AN32:AN35" si="3">COUNTIF(I32:AM32,"&lt;&gt;В")-COUNTIFS(I32:AM32,"&lt;&gt;В",I34:AM34,"&lt;&gt;")</f>
        <v>21</v>
      </c>
      <c r="AO32" s="143"/>
      <c r="AP32" s="135" t="s">
        <v>38</v>
      </c>
      <c r="AQ32" s="132" t="s">
        <v>32</v>
      </c>
    </row>
    <row r="33" spans="2:43" ht="21" customHeight="1">
      <c r="B33" s="195"/>
      <c r="C33" s="187"/>
      <c r="D33" s="189"/>
      <c r="E33" s="133"/>
      <c r="F33" s="191"/>
      <c r="G33" s="193"/>
      <c r="H33" s="63" t="s">
        <v>7</v>
      </c>
      <c r="I33" s="15">
        <v>0</v>
      </c>
      <c r="J33" s="5">
        <v>6</v>
      </c>
      <c r="K33" s="5">
        <v>6</v>
      </c>
      <c r="L33" s="5">
        <v>6</v>
      </c>
      <c r="M33" s="5">
        <v>6</v>
      </c>
      <c r="N33" s="5">
        <v>0</v>
      </c>
      <c r="O33" s="5">
        <v>0</v>
      </c>
      <c r="P33" s="5">
        <v>0</v>
      </c>
      <c r="Q33" s="5">
        <v>6</v>
      </c>
      <c r="R33" s="5">
        <v>6</v>
      </c>
      <c r="S33" s="5">
        <v>6</v>
      </c>
      <c r="T33" s="5">
        <v>6</v>
      </c>
      <c r="U33" s="5">
        <v>0</v>
      </c>
      <c r="V33" s="5">
        <v>6</v>
      </c>
      <c r="W33" s="5">
        <v>6</v>
      </c>
      <c r="X33" s="5">
        <v>6</v>
      </c>
      <c r="Y33" s="5">
        <v>6</v>
      </c>
      <c r="Z33" s="5">
        <v>0</v>
      </c>
      <c r="AA33" s="5">
        <v>0</v>
      </c>
      <c r="AB33" s="5">
        <v>6</v>
      </c>
      <c r="AC33" s="5">
        <v>6</v>
      </c>
      <c r="AD33" s="5">
        <v>6</v>
      </c>
      <c r="AE33" s="5">
        <v>6</v>
      </c>
      <c r="AF33" s="5">
        <v>0</v>
      </c>
      <c r="AG33" s="5">
        <v>6</v>
      </c>
      <c r="AH33" s="5">
        <v>6</v>
      </c>
      <c r="AI33" s="5">
        <v>6</v>
      </c>
      <c r="AJ33" s="5">
        <v>6</v>
      </c>
      <c r="AK33" s="5">
        <v>6</v>
      </c>
      <c r="AL33" s="5">
        <v>0</v>
      </c>
      <c r="AM33" s="16">
        <v>0</v>
      </c>
      <c r="AN33" s="157"/>
      <c r="AO33" s="144"/>
      <c r="AP33" s="136"/>
      <c r="AQ33" s="133"/>
    </row>
    <row r="34" spans="2:43" ht="21" customHeight="1" thickBot="1">
      <c r="B34" s="196"/>
      <c r="C34" s="188"/>
      <c r="D34" s="189"/>
      <c r="E34" s="134"/>
      <c r="F34" s="192"/>
      <c r="G34" s="193"/>
      <c r="H34" s="64"/>
      <c r="I34" s="1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18"/>
      <c r="AN34" s="158"/>
      <c r="AO34" s="145"/>
      <c r="AP34" s="137"/>
      <c r="AQ34" s="134"/>
    </row>
    <row r="35" spans="2:43" ht="21" customHeight="1">
      <c r="B35" s="194"/>
      <c r="C35" s="186"/>
      <c r="D35" s="189">
        <v>6</v>
      </c>
      <c r="E35" s="132" t="s">
        <v>65</v>
      </c>
      <c r="F35" s="190"/>
      <c r="G35" s="193"/>
      <c r="H35" s="62" t="s">
        <v>9</v>
      </c>
      <c r="I35" s="26">
        <v>1</v>
      </c>
      <c r="J35" s="26" t="s">
        <v>10</v>
      </c>
      <c r="K35" s="26" t="s">
        <v>10</v>
      </c>
      <c r="L35" s="26">
        <v>4</v>
      </c>
      <c r="M35" s="26">
        <v>4</v>
      </c>
      <c r="N35" s="26">
        <v>3</v>
      </c>
      <c r="O35" s="26">
        <v>3</v>
      </c>
      <c r="P35" s="26" t="s">
        <v>10</v>
      </c>
      <c r="Q35" s="26" t="s">
        <v>10</v>
      </c>
      <c r="R35" s="26">
        <v>2</v>
      </c>
      <c r="S35" s="26">
        <v>2</v>
      </c>
      <c r="T35" s="26">
        <v>1</v>
      </c>
      <c r="U35" s="26">
        <v>1</v>
      </c>
      <c r="V35" s="26" t="s">
        <v>10</v>
      </c>
      <c r="W35" s="26" t="s">
        <v>10</v>
      </c>
      <c r="X35" s="26">
        <v>4</v>
      </c>
      <c r="Y35" s="26">
        <v>4</v>
      </c>
      <c r="Z35" s="26">
        <v>3</v>
      </c>
      <c r="AA35" s="26">
        <v>3</v>
      </c>
      <c r="AB35" s="26" t="s">
        <v>10</v>
      </c>
      <c r="AC35" s="19" t="s">
        <v>10</v>
      </c>
      <c r="AD35" s="20">
        <v>2</v>
      </c>
      <c r="AE35" s="20">
        <v>2</v>
      </c>
      <c r="AF35" s="20">
        <v>1</v>
      </c>
      <c r="AG35" s="20">
        <v>1</v>
      </c>
      <c r="AH35" s="20" t="s">
        <v>10</v>
      </c>
      <c r="AI35" s="20" t="s">
        <v>10</v>
      </c>
      <c r="AJ35" s="20">
        <v>4</v>
      </c>
      <c r="AK35" s="20">
        <v>4</v>
      </c>
      <c r="AL35" s="20">
        <v>3</v>
      </c>
      <c r="AM35" s="28">
        <v>3</v>
      </c>
      <c r="AN35" s="156">
        <f t="shared" si="3"/>
        <v>21</v>
      </c>
      <c r="AO35" s="143"/>
      <c r="AP35" s="135" t="s">
        <v>38</v>
      </c>
      <c r="AQ35" s="132" t="s">
        <v>32</v>
      </c>
    </row>
    <row r="36" spans="2:43" ht="21" customHeight="1">
      <c r="B36" s="195"/>
      <c r="C36" s="187"/>
      <c r="D36" s="189"/>
      <c r="E36" s="133"/>
      <c r="F36" s="191"/>
      <c r="G36" s="193"/>
      <c r="H36" s="63" t="s">
        <v>7</v>
      </c>
      <c r="I36" s="15">
        <v>0</v>
      </c>
      <c r="J36" s="5">
        <v>6</v>
      </c>
      <c r="K36" s="5">
        <v>6</v>
      </c>
      <c r="L36" s="5">
        <v>6</v>
      </c>
      <c r="M36" s="5">
        <v>6</v>
      </c>
      <c r="N36" s="5">
        <v>0</v>
      </c>
      <c r="O36" s="5">
        <v>0</v>
      </c>
      <c r="P36" s="5">
        <v>0</v>
      </c>
      <c r="Q36" s="5">
        <v>6</v>
      </c>
      <c r="R36" s="5">
        <v>6</v>
      </c>
      <c r="S36" s="5">
        <v>6</v>
      </c>
      <c r="T36" s="5">
        <v>6</v>
      </c>
      <c r="U36" s="5">
        <v>0</v>
      </c>
      <c r="V36" s="5">
        <v>6</v>
      </c>
      <c r="W36" s="5">
        <v>6</v>
      </c>
      <c r="X36" s="5">
        <v>6</v>
      </c>
      <c r="Y36" s="5">
        <v>6</v>
      </c>
      <c r="Z36" s="5">
        <v>0</v>
      </c>
      <c r="AA36" s="5">
        <v>0</v>
      </c>
      <c r="AB36" s="5">
        <v>6</v>
      </c>
      <c r="AC36" s="5">
        <v>6</v>
      </c>
      <c r="AD36" s="5">
        <v>6</v>
      </c>
      <c r="AE36" s="5">
        <v>6</v>
      </c>
      <c r="AF36" s="5">
        <v>0</v>
      </c>
      <c r="AG36" s="5">
        <v>6</v>
      </c>
      <c r="AH36" s="5">
        <v>6</v>
      </c>
      <c r="AI36" s="5">
        <v>6</v>
      </c>
      <c r="AJ36" s="5">
        <v>6</v>
      </c>
      <c r="AK36" s="5">
        <v>6</v>
      </c>
      <c r="AL36" s="5">
        <v>0</v>
      </c>
      <c r="AM36" s="16">
        <v>0</v>
      </c>
      <c r="AN36" s="157"/>
      <c r="AO36" s="144"/>
      <c r="AP36" s="136"/>
      <c r="AQ36" s="133"/>
    </row>
    <row r="37" spans="2:43" ht="21" customHeight="1" thickBot="1">
      <c r="B37" s="196"/>
      <c r="C37" s="188"/>
      <c r="D37" s="189"/>
      <c r="E37" s="134"/>
      <c r="F37" s="192"/>
      <c r="G37" s="193"/>
      <c r="H37" s="64"/>
      <c r="I37" s="17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18"/>
      <c r="AN37" s="158"/>
      <c r="AO37" s="145"/>
      <c r="AP37" s="137"/>
      <c r="AQ37" s="134"/>
    </row>
    <row r="38" spans="2:43" ht="14.1" customHeight="1">
      <c r="AQ38" s="125"/>
    </row>
    <row r="39" spans="2:43" ht="14.1" customHeight="1">
      <c r="AQ39" s="125"/>
    </row>
    <row r="40" spans="2:43" ht="14.1" customHeight="1">
      <c r="AQ40" s="125"/>
    </row>
    <row r="41" spans="2:43" ht="12" customHeight="1">
      <c r="AQ41" s="125"/>
    </row>
    <row r="42" spans="2:43" ht="12" customHeight="1">
      <c r="AQ42" s="125"/>
    </row>
    <row r="43" spans="2:43" ht="12" customHeight="1">
      <c r="AQ43" s="125"/>
    </row>
    <row r="44" spans="2:43" ht="12" customHeight="1"/>
    <row r="45" spans="2:43" ht="12" customHeight="1"/>
    <row r="46" spans="2:43" ht="12" customHeight="1"/>
    <row r="47" spans="2:43" ht="14.1" customHeight="1"/>
    <row r="48" spans="2:43" ht="14.1" customHeight="1"/>
    <row r="49" ht="14.1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</sheetData>
  <mergeCells count="161">
    <mergeCell ref="F17:F19"/>
    <mergeCell ref="P6:P7"/>
    <mergeCell ref="C6:C7"/>
    <mergeCell ref="D6:D7"/>
    <mergeCell ref="E6:E7"/>
    <mergeCell ref="F6:F7"/>
    <mergeCell ref="G6:G7"/>
    <mergeCell ref="B8:B10"/>
    <mergeCell ref="C8:C10"/>
    <mergeCell ref="D8:D10"/>
    <mergeCell ref="E8:E10"/>
    <mergeCell ref="F8:F10"/>
    <mergeCell ref="G8:G10"/>
    <mergeCell ref="B6:B7"/>
    <mergeCell ref="E14:E16"/>
    <mergeCell ref="G14:G16"/>
    <mergeCell ref="I6:I7"/>
    <mergeCell ref="J6:J7"/>
    <mergeCell ref="K6:K7"/>
    <mergeCell ref="L6:L7"/>
    <mergeCell ref="M6:M7"/>
    <mergeCell ref="N6:N7"/>
    <mergeCell ref="O6:O7"/>
    <mergeCell ref="B14:B16"/>
    <mergeCell ref="B11:B13"/>
    <mergeCell ref="C11:C13"/>
    <mergeCell ref="D11:D13"/>
    <mergeCell ref="E11:E13"/>
    <mergeCell ref="F11:F13"/>
    <mergeCell ref="G11:G13"/>
    <mergeCell ref="F14:F16"/>
    <mergeCell ref="B29:B31"/>
    <mergeCell ref="F29:F31"/>
    <mergeCell ref="G29:G31"/>
    <mergeCell ref="G17:G19"/>
    <mergeCell ref="B23:B25"/>
    <mergeCell ref="C14:C16"/>
    <mergeCell ref="D14:D16"/>
    <mergeCell ref="B20:B22"/>
    <mergeCell ref="C20:C22"/>
    <mergeCell ref="D20:D22"/>
    <mergeCell ref="E20:E22"/>
    <mergeCell ref="F20:F22"/>
    <mergeCell ref="B17:B19"/>
    <mergeCell ref="C17:C19"/>
    <mergeCell ref="D17:D19"/>
    <mergeCell ref="E17:E19"/>
    <mergeCell ref="B26:B28"/>
    <mergeCell ref="C26:C28"/>
    <mergeCell ref="D26:D28"/>
    <mergeCell ref="E26:E28"/>
    <mergeCell ref="B35:B37"/>
    <mergeCell ref="C35:C37"/>
    <mergeCell ref="D35:D37"/>
    <mergeCell ref="E35:E37"/>
    <mergeCell ref="B32:B34"/>
    <mergeCell ref="C29:C31"/>
    <mergeCell ref="C23:C25"/>
    <mergeCell ref="D23:D25"/>
    <mergeCell ref="E23:E25"/>
    <mergeCell ref="F23:F25"/>
    <mergeCell ref="G23:G25"/>
    <mergeCell ref="G20:G22"/>
    <mergeCell ref="G35:G37"/>
    <mergeCell ref="AN35:AN37"/>
    <mergeCell ref="AO35:AO37"/>
    <mergeCell ref="F35:F37"/>
    <mergeCell ref="AN29:AN31"/>
    <mergeCell ref="AO26:AO28"/>
    <mergeCell ref="AO29:AO31"/>
    <mergeCell ref="C32:C34"/>
    <mergeCell ref="D32:D34"/>
    <mergeCell ref="AO32:AO34"/>
    <mergeCell ref="D29:D31"/>
    <mergeCell ref="E29:E31"/>
    <mergeCell ref="F26:F28"/>
    <mergeCell ref="G26:G28"/>
    <mergeCell ref="AN26:AN28"/>
    <mergeCell ref="E32:E34"/>
    <mergeCell ref="F32:F34"/>
    <mergeCell ref="G32:G34"/>
    <mergeCell ref="AN32:AN34"/>
    <mergeCell ref="AO23:AO25"/>
    <mergeCell ref="Z6:Z7"/>
    <mergeCell ref="AA6:AA7"/>
    <mergeCell ref="AB6:AB7"/>
    <mergeCell ref="AC6:AC7"/>
    <mergeCell ref="AD6:AD7"/>
    <mergeCell ref="AE6:AE7"/>
    <mergeCell ref="AF6:AF7"/>
    <mergeCell ref="AG6:AG7"/>
    <mergeCell ref="AN8:AN10"/>
    <mergeCell ref="AN23:AN25"/>
    <mergeCell ref="AN17:AN19"/>
    <mergeCell ref="AO17:AO19"/>
    <mergeCell ref="Q1:V1"/>
    <mergeCell ref="B4:B5"/>
    <mergeCell ref="C4:C5"/>
    <mergeCell ref="D4:D5"/>
    <mergeCell ref="E4:E5"/>
    <mergeCell ref="F4:F5"/>
    <mergeCell ref="G4:G5"/>
    <mergeCell ref="H4:H5"/>
    <mergeCell ref="AN4:AO5"/>
    <mergeCell ref="J5:R5"/>
    <mergeCell ref="S5:U5"/>
    <mergeCell ref="AA5:AC5"/>
    <mergeCell ref="AD5:AE5"/>
    <mergeCell ref="AF5:AG5"/>
    <mergeCell ref="B3:AP3"/>
    <mergeCell ref="I4:V4"/>
    <mergeCell ref="W5:X5"/>
    <mergeCell ref="W4:AM4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AR8:AS15"/>
    <mergeCell ref="AQ35:AQ37"/>
    <mergeCell ref="AQ14:AQ16"/>
    <mergeCell ref="AQ17:AQ19"/>
    <mergeCell ref="AH6:AH7"/>
    <mergeCell ref="AI6:AI7"/>
    <mergeCell ref="AJ6:AJ7"/>
    <mergeCell ref="AK6:AK7"/>
    <mergeCell ref="AL6:AL7"/>
    <mergeCell ref="AM6:AM7"/>
    <mergeCell ref="AO14:AO16"/>
    <mergeCell ref="AQ8:AQ10"/>
    <mergeCell ref="AQ11:AQ13"/>
    <mergeCell ref="AQ26:AQ28"/>
    <mergeCell ref="AQ29:AQ31"/>
    <mergeCell ref="AO8:AO10"/>
    <mergeCell ref="AN6:AN7"/>
    <mergeCell ref="AO6:AO7"/>
    <mergeCell ref="AP4:AP7"/>
    <mergeCell ref="AN20:AN22"/>
    <mergeCell ref="AO20:AO22"/>
    <mergeCell ref="AN11:AN13"/>
    <mergeCell ref="AO11:AO13"/>
    <mergeCell ref="AN14:AN16"/>
    <mergeCell ref="AQ38:AQ40"/>
    <mergeCell ref="AQ41:AQ43"/>
    <mergeCell ref="AP17:AP19"/>
    <mergeCell ref="AP14:AP16"/>
    <mergeCell ref="AP11:AP13"/>
    <mergeCell ref="AP8:AP10"/>
    <mergeCell ref="AQ32:AQ34"/>
    <mergeCell ref="AQ20:AQ22"/>
    <mergeCell ref="AQ23:AQ25"/>
    <mergeCell ref="AP35:AP37"/>
    <mergeCell ref="AP29:AP31"/>
    <mergeCell ref="AP32:AP34"/>
    <mergeCell ref="AP26:AP28"/>
    <mergeCell ref="AP20:AP22"/>
    <mergeCell ref="AP23:AP25"/>
  </mergeCells>
  <conditionalFormatting sqref="I6:AM37">
    <cfRule type="containsText" dxfId="5" priority="1" stopIfTrue="1" operator="containsText" text="УК">
      <formula>NOT(ISERROR(SEARCH("УК",I6)))</formula>
    </cfRule>
    <cfRule type="containsText" dxfId="4" priority="9" stopIfTrue="1" operator="containsText" text="К">
      <formula>NOT(ISERROR(SEARCH("К",I6)))</formula>
    </cfRule>
    <cfRule type="containsText" dxfId="3" priority="10" stopIfTrue="1" operator="containsText" text="ОТ">
      <formula>NOT(ISERROR(SEARCH("ОТ",I6)))</formula>
    </cfRule>
    <cfRule type="expression" dxfId="2" priority="31" stopIfTrue="1">
      <formula>WEEKDAY(I$6,2)=6</formula>
    </cfRule>
    <cfRule type="expression" dxfId="1" priority="32" stopIfTrue="1">
      <formula>WEEKDAY(I$6,2)=7</formula>
    </cfRule>
    <cfRule type="expression" dxfId="0" priority="33" stopIfTrue="1">
      <formula>WEEKDAY(I$6,2)&lt;&gt;0</formula>
    </cfRule>
  </conditionalFormatting>
  <pageMargins left="0.70866141732283472" right="0.70866141732283472" top="0.74803149606299213" bottom="0.74803149606299213" header="0.31496062992125984" footer="0.31496062992125984"/>
  <pageSetup paperSize="9" scale="93" pageOrder="overThenDown" orientation="portrait" errors="blank" r:id="rId1"/>
  <rowBreaks count="2" manualBreakCount="2">
    <brk id="19" min="1" max="43" man="1"/>
    <brk id="31" min="1" max="4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AN30"/>
  <sheetViews>
    <sheetView zoomScale="90" zoomScaleNormal="90" workbookViewId="0">
      <selection activeCell="A2" sqref="A2"/>
    </sheetView>
  </sheetViews>
  <sheetFormatPr defaultRowHeight="11.25"/>
  <cols>
    <col min="1" max="1" width="38.1640625" style="27" bestFit="1" customWidth="1"/>
    <col min="2" max="2" width="18.83203125" style="27" customWidth="1"/>
    <col min="3" max="3" width="20.33203125" style="27" customWidth="1"/>
    <col min="4" max="10" width="4.6640625" style="27" customWidth="1"/>
    <col min="11" max="11" width="5" style="27" customWidth="1"/>
    <col min="12" max="18" width="4.6640625" style="27" customWidth="1"/>
    <col min="19" max="19" width="4.83203125" style="27" customWidth="1"/>
    <col min="20" max="25" width="4.6640625" style="27" customWidth="1"/>
    <col min="26" max="26" width="4.83203125" style="27" customWidth="1"/>
    <col min="27" max="34" width="4.6640625" style="27" customWidth="1"/>
    <col min="35" max="35" width="13.5" customWidth="1"/>
    <col min="36" max="37" width="14" customWidth="1"/>
    <col min="38" max="38" width="14.83203125" customWidth="1"/>
    <col min="39" max="39" width="14.5" customWidth="1"/>
    <col min="40" max="40" width="14.6640625" customWidth="1"/>
  </cols>
  <sheetData>
    <row r="1" spans="1:40" ht="21" customHeight="1" thickBot="1">
      <c r="A1" s="69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59">
        <v>42430</v>
      </c>
      <c r="R1" s="160"/>
      <c r="S1" s="160"/>
      <c r="T1" s="160"/>
      <c r="U1" s="160"/>
      <c r="V1" s="161"/>
    </row>
    <row r="2" spans="1:40" ht="20.25">
      <c r="A2" s="74"/>
    </row>
    <row r="4" spans="1:40" ht="18">
      <c r="C4" s="31"/>
      <c r="D4" s="214">
        <f ca="1">График!J5</f>
        <v>42401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66"/>
      <c r="AB4" s="66"/>
      <c r="AC4" s="215">
        <v>21</v>
      </c>
      <c r="AD4" s="215"/>
      <c r="AE4" s="215"/>
      <c r="AF4" s="32"/>
      <c r="AG4" s="32"/>
      <c r="AH4" s="32"/>
      <c r="AI4" s="33"/>
      <c r="AJ4" s="27"/>
      <c r="AK4" s="27"/>
      <c r="AL4" s="27"/>
      <c r="AM4" s="27"/>
      <c r="AN4" s="27"/>
    </row>
    <row r="5" spans="1:40" ht="15">
      <c r="A5" s="210" t="s">
        <v>13</v>
      </c>
      <c r="B5" s="211"/>
      <c r="C5" s="212"/>
      <c r="D5" s="213">
        <f>$Q$1+0</f>
        <v>42430</v>
      </c>
      <c r="E5" s="209">
        <f t="shared" ref="E5:AH5" si="0">IF(ISERR(D5+1),"",IF(D5+1&lt;=EOMONTH($Q$1,0),D5+1,""))</f>
        <v>42431</v>
      </c>
      <c r="F5" s="209">
        <f t="shared" si="0"/>
        <v>42432</v>
      </c>
      <c r="G5" s="209">
        <f t="shared" si="0"/>
        <v>42433</v>
      </c>
      <c r="H5" s="209">
        <f t="shared" si="0"/>
        <v>42434</v>
      </c>
      <c r="I5" s="209">
        <f t="shared" si="0"/>
        <v>42435</v>
      </c>
      <c r="J5" s="209">
        <f t="shared" si="0"/>
        <v>42436</v>
      </c>
      <c r="K5" s="209">
        <f t="shared" si="0"/>
        <v>42437</v>
      </c>
      <c r="L5" s="209">
        <f t="shared" si="0"/>
        <v>42438</v>
      </c>
      <c r="M5" s="209">
        <f t="shared" si="0"/>
        <v>42439</v>
      </c>
      <c r="N5" s="209">
        <f t="shared" si="0"/>
        <v>42440</v>
      </c>
      <c r="O5" s="209">
        <f t="shared" si="0"/>
        <v>42441</v>
      </c>
      <c r="P5" s="209">
        <f t="shared" si="0"/>
        <v>42442</v>
      </c>
      <c r="Q5" s="209">
        <f t="shared" si="0"/>
        <v>42443</v>
      </c>
      <c r="R5" s="209">
        <f t="shared" si="0"/>
        <v>42444</v>
      </c>
      <c r="S5" s="209">
        <f t="shared" si="0"/>
        <v>42445</v>
      </c>
      <c r="T5" s="209">
        <f t="shared" si="0"/>
        <v>42446</v>
      </c>
      <c r="U5" s="209">
        <f t="shared" si="0"/>
        <v>42447</v>
      </c>
      <c r="V5" s="209">
        <f t="shared" si="0"/>
        <v>42448</v>
      </c>
      <c r="W5" s="209">
        <f t="shared" si="0"/>
        <v>42449</v>
      </c>
      <c r="X5" s="209">
        <f t="shared" si="0"/>
        <v>42450</v>
      </c>
      <c r="Y5" s="209">
        <f t="shared" si="0"/>
        <v>42451</v>
      </c>
      <c r="Z5" s="209">
        <f t="shared" si="0"/>
        <v>42452</v>
      </c>
      <c r="AA5" s="209">
        <f t="shared" si="0"/>
        <v>42453</v>
      </c>
      <c r="AB5" s="209">
        <f t="shared" si="0"/>
        <v>42454</v>
      </c>
      <c r="AC5" s="209">
        <f t="shared" si="0"/>
        <v>42455</v>
      </c>
      <c r="AD5" s="209">
        <f t="shared" si="0"/>
        <v>42456</v>
      </c>
      <c r="AE5" s="209">
        <f t="shared" si="0"/>
        <v>42457</v>
      </c>
      <c r="AF5" s="209">
        <f t="shared" si="0"/>
        <v>42458</v>
      </c>
      <c r="AG5" s="209">
        <f t="shared" si="0"/>
        <v>42459</v>
      </c>
      <c r="AH5" s="209">
        <f t="shared" si="0"/>
        <v>42460</v>
      </c>
      <c r="AI5" s="208" t="s">
        <v>26</v>
      </c>
      <c r="AJ5" s="35"/>
      <c r="AK5" s="35"/>
      <c r="AL5" s="35"/>
      <c r="AM5" s="35"/>
      <c r="AN5" s="35"/>
    </row>
    <row r="6" spans="1:40" ht="18">
      <c r="A6" s="210"/>
      <c r="B6" s="211"/>
      <c r="C6" s="212"/>
      <c r="D6" s="213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8"/>
      <c r="AJ6" s="38" t="s">
        <v>14</v>
      </c>
      <c r="AK6" s="38" t="s">
        <v>16</v>
      </c>
      <c r="AL6" s="38" t="s">
        <v>17</v>
      </c>
      <c r="AM6" s="38" t="s">
        <v>18</v>
      </c>
      <c r="AN6" s="39" t="s">
        <v>19</v>
      </c>
    </row>
    <row r="7" spans="1:40" ht="18" customHeight="1">
      <c r="A7" s="71" t="s">
        <v>22</v>
      </c>
      <c r="B7" s="71" t="s">
        <v>22</v>
      </c>
      <c r="C7" s="72"/>
      <c r="D7" s="26" t="s">
        <v>10</v>
      </c>
      <c r="E7" s="26" t="s">
        <v>10</v>
      </c>
      <c r="F7" s="26" t="s">
        <v>10</v>
      </c>
      <c r="G7" s="26" t="s">
        <v>10</v>
      </c>
      <c r="H7" s="26" t="s">
        <v>10</v>
      </c>
      <c r="I7" s="37" t="s">
        <v>10</v>
      </c>
      <c r="J7" s="37" t="s">
        <v>10</v>
      </c>
      <c r="K7" s="37" t="s">
        <v>10</v>
      </c>
      <c r="L7" s="37">
        <v>1</v>
      </c>
      <c r="M7" s="37">
        <v>1</v>
      </c>
      <c r="N7" s="47">
        <v>4</v>
      </c>
      <c r="O7" s="37" t="s">
        <v>10</v>
      </c>
      <c r="P7" s="37" t="s">
        <v>10</v>
      </c>
      <c r="Q7" s="37">
        <v>1</v>
      </c>
      <c r="R7" s="37">
        <v>1</v>
      </c>
      <c r="S7" s="37">
        <v>1</v>
      </c>
      <c r="T7" s="37">
        <v>1</v>
      </c>
      <c r="U7" s="37">
        <v>1</v>
      </c>
      <c r="V7" s="37" t="s">
        <v>10</v>
      </c>
      <c r="W7" s="37" t="s">
        <v>10</v>
      </c>
      <c r="X7" s="37">
        <v>1</v>
      </c>
      <c r="Y7" s="37">
        <v>1</v>
      </c>
      <c r="Z7" s="37">
        <v>1</v>
      </c>
      <c r="AA7" s="37">
        <v>1</v>
      </c>
      <c r="AB7" s="37">
        <v>4</v>
      </c>
      <c r="AC7" s="37" t="s">
        <v>10</v>
      </c>
      <c r="AD7" s="37" t="s">
        <v>10</v>
      </c>
      <c r="AE7" s="37">
        <v>1</v>
      </c>
      <c r="AF7" s="37">
        <v>1</v>
      </c>
      <c r="AG7" s="48">
        <v>1</v>
      </c>
      <c r="AH7" s="49">
        <v>1</v>
      </c>
      <c r="AI7" s="58">
        <f t="shared" ref="AI7:AI12" si="1">COUNT(D7:AH7)</f>
        <v>17</v>
      </c>
      <c r="AJ7" s="41">
        <f>COUNTIF(D7:AH7,1)</f>
        <v>15</v>
      </c>
      <c r="AK7" s="41">
        <f t="shared" ref="AK7:AK12" si="2">COUNTIF(D7:AH7,2)</f>
        <v>0</v>
      </c>
      <c r="AL7" s="41">
        <f t="shared" ref="AL7:AL12" si="3">COUNTIF(D7:AH7,3)</f>
        <v>0</v>
      </c>
      <c r="AM7" s="42">
        <f t="shared" ref="AM7:AM12" si="4">COUNTIF(D7:AH7,"4")</f>
        <v>2</v>
      </c>
      <c r="AN7" s="43">
        <f t="shared" ref="AN7:AN12" si="5">COUNTIF(D7:AH7,"в")</f>
        <v>14</v>
      </c>
    </row>
    <row r="8" spans="1:40" ht="15.75">
      <c r="A8" s="71" t="s">
        <v>23</v>
      </c>
      <c r="B8" s="71" t="s">
        <v>23</v>
      </c>
      <c r="C8" s="72"/>
      <c r="D8" s="37">
        <v>1</v>
      </c>
      <c r="E8" s="37">
        <v>1</v>
      </c>
      <c r="F8" s="37" t="s">
        <v>10</v>
      </c>
      <c r="G8" s="37" t="s">
        <v>10</v>
      </c>
      <c r="H8" s="26">
        <v>1</v>
      </c>
      <c r="I8" s="37">
        <v>1</v>
      </c>
      <c r="J8" s="37">
        <v>1</v>
      </c>
      <c r="K8" s="37" t="s">
        <v>10</v>
      </c>
      <c r="L8" s="37" t="s">
        <v>10</v>
      </c>
      <c r="M8" s="37" t="s">
        <v>10</v>
      </c>
      <c r="N8" s="47">
        <v>1</v>
      </c>
      <c r="O8" s="37">
        <v>1</v>
      </c>
      <c r="P8" s="37">
        <v>1</v>
      </c>
      <c r="Q8" s="37">
        <v>3</v>
      </c>
      <c r="R8" s="37">
        <v>3</v>
      </c>
      <c r="S8" s="37" t="s">
        <v>10</v>
      </c>
      <c r="T8" s="37" t="s">
        <v>10</v>
      </c>
      <c r="U8" s="37">
        <v>1</v>
      </c>
      <c r="V8" s="37">
        <v>1</v>
      </c>
      <c r="W8" s="37">
        <v>1</v>
      </c>
      <c r="X8" s="37">
        <v>3</v>
      </c>
      <c r="Y8" s="37">
        <v>3</v>
      </c>
      <c r="Z8" s="37" t="s">
        <v>10</v>
      </c>
      <c r="AA8" s="37" t="s">
        <v>10</v>
      </c>
      <c r="AB8" s="37">
        <v>1</v>
      </c>
      <c r="AC8" s="37">
        <v>1</v>
      </c>
      <c r="AD8" s="37">
        <v>1</v>
      </c>
      <c r="AE8" s="37" t="s">
        <v>10</v>
      </c>
      <c r="AF8" s="37">
        <v>1</v>
      </c>
      <c r="AG8" s="49">
        <v>1</v>
      </c>
      <c r="AH8" s="49">
        <v>1</v>
      </c>
      <c r="AI8" s="58">
        <f t="shared" si="1"/>
        <v>21</v>
      </c>
      <c r="AJ8" s="41">
        <f t="shared" ref="AJ8:AJ25" si="6">COUNTIF(D8:AH8,1)</f>
        <v>17</v>
      </c>
      <c r="AK8" s="41">
        <f t="shared" si="2"/>
        <v>0</v>
      </c>
      <c r="AL8" s="41">
        <f t="shared" si="3"/>
        <v>4</v>
      </c>
      <c r="AM8" s="42">
        <f t="shared" si="4"/>
        <v>0</v>
      </c>
      <c r="AN8" s="43">
        <f t="shared" si="5"/>
        <v>10</v>
      </c>
    </row>
    <row r="9" spans="1:40" ht="15.75" customHeight="1">
      <c r="A9" s="71" t="s">
        <v>23</v>
      </c>
      <c r="B9" s="71" t="s">
        <v>23</v>
      </c>
      <c r="C9" s="72"/>
      <c r="D9" s="37" t="s">
        <v>10</v>
      </c>
      <c r="E9" s="37">
        <v>3</v>
      </c>
      <c r="F9" s="37">
        <v>3</v>
      </c>
      <c r="G9" s="37">
        <v>3</v>
      </c>
      <c r="H9" s="26">
        <v>3</v>
      </c>
      <c r="I9" s="37">
        <v>3</v>
      </c>
      <c r="J9" s="37" t="s">
        <v>10</v>
      </c>
      <c r="K9" s="37" t="s">
        <v>10</v>
      </c>
      <c r="L9" s="37">
        <v>3</v>
      </c>
      <c r="M9" s="37">
        <v>3</v>
      </c>
      <c r="N9" s="37">
        <v>3</v>
      </c>
      <c r="O9" s="37">
        <v>3</v>
      </c>
      <c r="P9" s="37">
        <v>3</v>
      </c>
      <c r="Q9" s="37" t="s">
        <v>10</v>
      </c>
      <c r="R9" s="37" t="s">
        <v>10</v>
      </c>
      <c r="S9" s="37">
        <v>3</v>
      </c>
      <c r="T9" s="37">
        <v>3</v>
      </c>
      <c r="U9" s="37">
        <v>3</v>
      </c>
      <c r="V9" s="37">
        <v>3</v>
      </c>
      <c r="W9" s="37">
        <v>3</v>
      </c>
      <c r="X9" s="37" t="s">
        <v>10</v>
      </c>
      <c r="Y9" s="37" t="s">
        <v>10</v>
      </c>
      <c r="Z9" s="37">
        <v>3</v>
      </c>
      <c r="AA9" s="37">
        <v>3</v>
      </c>
      <c r="AB9" s="37">
        <v>3</v>
      </c>
      <c r="AC9" s="37">
        <v>3</v>
      </c>
      <c r="AD9" s="37">
        <v>3</v>
      </c>
      <c r="AE9" s="37" t="s">
        <v>10</v>
      </c>
      <c r="AF9" s="37" t="s">
        <v>10</v>
      </c>
      <c r="AG9" s="48" t="s">
        <v>10</v>
      </c>
      <c r="AH9" s="49">
        <v>3</v>
      </c>
      <c r="AI9" s="58">
        <f t="shared" si="1"/>
        <v>21</v>
      </c>
      <c r="AJ9" s="41">
        <f t="shared" si="6"/>
        <v>0</v>
      </c>
      <c r="AK9" s="41">
        <f t="shared" si="2"/>
        <v>0</v>
      </c>
      <c r="AL9" s="41">
        <f t="shared" si="3"/>
        <v>21</v>
      </c>
      <c r="AM9" s="42">
        <f t="shared" si="4"/>
        <v>0</v>
      </c>
      <c r="AN9" s="43">
        <f t="shared" si="5"/>
        <v>10</v>
      </c>
    </row>
    <row r="10" spans="1:40" ht="15.75" customHeight="1">
      <c r="A10" s="71" t="s">
        <v>24</v>
      </c>
      <c r="B10" s="71" t="s">
        <v>24</v>
      </c>
      <c r="C10" s="72"/>
      <c r="D10" s="37">
        <v>1</v>
      </c>
      <c r="E10" s="37">
        <v>1</v>
      </c>
      <c r="F10" s="37">
        <v>1</v>
      </c>
      <c r="G10" s="37">
        <v>3</v>
      </c>
      <c r="H10" s="26" t="s">
        <v>10</v>
      </c>
      <c r="I10" s="37" t="s">
        <v>10</v>
      </c>
      <c r="J10" s="37" t="s">
        <v>10</v>
      </c>
      <c r="K10" s="37" t="s">
        <v>10</v>
      </c>
      <c r="L10" s="37">
        <v>1</v>
      </c>
      <c r="M10" s="37">
        <v>1</v>
      </c>
      <c r="N10" s="47">
        <v>1</v>
      </c>
      <c r="O10" s="37" t="s">
        <v>10</v>
      </c>
      <c r="P10" s="37" t="s">
        <v>10</v>
      </c>
      <c r="Q10" s="37">
        <v>1</v>
      </c>
      <c r="R10" s="37">
        <v>1</v>
      </c>
      <c r="S10" s="37">
        <v>1</v>
      </c>
      <c r="T10" s="37">
        <v>1</v>
      </c>
      <c r="U10" s="37">
        <v>3</v>
      </c>
      <c r="V10" s="37" t="s">
        <v>10</v>
      </c>
      <c r="W10" s="37" t="s">
        <v>10</v>
      </c>
      <c r="X10" s="37">
        <v>1</v>
      </c>
      <c r="Y10" s="37">
        <v>1</v>
      </c>
      <c r="Z10" s="37">
        <v>1</v>
      </c>
      <c r="AA10" s="37">
        <v>1</v>
      </c>
      <c r="AB10" s="37">
        <v>1</v>
      </c>
      <c r="AC10" s="37" t="s">
        <v>10</v>
      </c>
      <c r="AD10" s="37" t="s">
        <v>10</v>
      </c>
      <c r="AE10" s="37">
        <v>1</v>
      </c>
      <c r="AF10" s="37">
        <v>1</v>
      </c>
      <c r="AG10" s="48">
        <v>1</v>
      </c>
      <c r="AH10" s="49">
        <v>1</v>
      </c>
      <c r="AI10" s="58">
        <f t="shared" si="1"/>
        <v>21</v>
      </c>
      <c r="AJ10" s="41">
        <f t="shared" si="6"/>
        <v>19</v>
      </c>
      <c r="AK10" s="41">
        <f t="shared" si="2"/>
        <v>0</v>
      </c>
      <c r="AL10" s="41">
        <f t="shared" si="3"/>
        <v>2</v>
      </c>
      <c r="AM10" s="42">
        <f t="shared" si="4"/>
        <v>0</v>
      </c>
      <c r="AN10" s="43">
        <f t="shared" si="5"/>
        <v>10</v>
      </c>
    </row>
    <row r="11" spans="1:40" ht="15.75" customHeight="1">
      <c r="A11" s="71" t="s">
        <v>25</v>
      </c>
      <c r="B11" s="71" t="s">
        <v>25</v>
      </c>
      <c r="C11" s="72"/>
      <c r="D11" s="37">
        <v>3</v>
      </c>
      <c r="E11" s="37" t="s">
        <v>10</v>
      </c>
      <c r="F11" s="37" t="s">
        <v>10</v>
      </c>
      <c r="G11" s="37">
        <v>1</v>
      </c>
      <c r="H11" s="26">
        <v>1</v>
      </c>
      <c r="I11" s="37">
        <v>1</v>
      </c>
      <c r="J11" s="37">
        <v>1</v>
      </c>
      <c r="K11" s="37" t="s">
        <v>10</v>
      </c>
      <c r="L11" s="37">
        <v>1</v>
      </c>
      <c r="M11" s="37">
        <v>1</v>
      </c>
      <c r="N11" s="37">
        <v>1</v>
      </c>
      <c r="O11" s="37" t="s">
        <v>10</v>
      </c>
      <c r="P11" s="37" t="s">
        <v>10</v>
      </c>
      <c r="Q11" s="37" t="s">
        <v>10</v>
      </c>
      <c r="R11" s="37">
        <v>1</v>
      </c>
      <c r="S11" s="37">
        <v>1</v>
      </c>
      <c r="T11" s="37">
        <v>1</v>
      </c>
      <c r="U11" s="37">
        <v>1</v>
      </c>
      <c r="V11" s="37">
        <v>1</v>
      </c>
      <c r="W11" s="37" t="s">
        <v>10</v>
      </c>
      <c r="X11" s="37" t="s">
        <v>10</v>
      </c>
      <c r="Y11" s="37">
        <v>1</v>
      </c>
      <c r="Z11" s="37">
        <v>1</v>
      </c>
      <c r="AA11" s="37">
        <v>1</v>
      </c>
      <c r="AB11" s="37">
        <v>1</v>
      </c>
      <c r="AC11" s="37" t="s">
        <v>10</v>
      </c>
      <c r="AD11" s="37" t="s">
        <v>10</v>
      </c>
      <c r="AE11" s="37">
        <v>3</v>
      </c>
      <c r="AF11" s="37">
        <v>3</v>
      </c>
      <c r="AG11" s="48">
        <v>3</v>
      </c>
      <c r="AH11" s="49">
        <v>2</v>
      </c>
      <c r="AI11" s="58">
        <f t="shared" si="1"/>
        <v>21</v>
      </c>
      <c r="AJ11" s="41">
        <f t="shared" si="6"/>
        <v>16</v>
      </c>
      <c r="AK11" s="41">
        <f t="shared" si="2"/>
        <v>1</v>
      </c>
      <c r="AL11" s="41">
        <f t="shared" si="3"/>
        <v>4</v>
      </c>
      <c r="AM11" s="42">
        <f t="shared" si="4"/>
        <v>0</v>
      </c>
      <c r="AN11" s="43">
        <f t="shared" si="5"/>
        <v>10</v>
      </c>
    </row>
    <row r="12" spans="1:40" ht="15.75" customHeight="1">
      <c r="A12" s="71" t="s">
        <v>25</v>
      </c>
      <c r="B12" s="71" t="s">
        <v>25</v>
      </c>
      <c r="C12" s="72"/>
      <c r="D12" s="37" t="s">
        <v>10</v>
      </c>
      <c r="E12" s="37" t="s">
        <v>10</v>
      </c>
      <c r="F12" s="37">
        <v>1</v>
      </c>
      <c r="G12" s="37">
        <v>1</v>
      </c>
      <c r="H12" s="26">
        <v>1</v>
      </c>
      <c r="I12" s="37" t="s">
        <v>10</v>
      </c>
      <c r="J12" s="37">
        <v>3</v>
      </c>
      <c r="K12" s="37" t="s">
        <v>10</v>
      </c>
      <c r="L12" s="37">
        <v>3</v>
      </c>
      <c r="M12" s="37">
        <v>2</v>
      </c>
      <c r="N12" s="47">
        <v>2</v>
      </c>
      <c r="O12" s="37" t="s">
        <v>10</v>
      </c>
      <c r="P12" s="37" t="s">
        <v>10</v>
      </c>
      <c r="Q12" s="37">
        <v>1</v>
      </c>
      <c r="R12" s="37">
        <v>1</v>
      </c>
      <c r="S12" s="37">
        <v>1</v>
      </c>
      <c r="T12" s="37">
        <v>1</v>
      </c>
      <c r="U12" s="37">
        <v>1</v>
      </c>
      <c r="V12" s="37" t="s">
        <v>10</v>
      </c>
      <c r="W12" s="37" t="s">
        <v>10</v>
      </c>
      <c r="X12" s="37">
        <v>1</v>
      </c>
      <c r="Y12" s="37">
        <v>1</v>
      </c>
      <c r="Z12" s="37">
        <v>1</v>
      </c>
      <c r="AA12" s="37">
        <v>1</v>
      </c>
      <c r="AB12" s="37">
        <v>1</v>
      </c>
      <c r="AC12" s="37" t="s">
        <v>10</v>
      </c>
      <c r="AD12" s="37" t="s">
        <v>10</v>
      </c>
      <c r="AE12" s="37">
        <v>1</v>
      </c>
      <c r="AF12" s="37">
        <v>1</v>
      </c>
      <c r="AG12" s="48">
        <v>1</v>
      </c>
      <c r="AH12" s="49">
        <v>3</v>
      </c>
      <c r="AI12" s="58">
        <f t="shared" si="1"/>
        <v>21</v>
      </c>
      <c r="AJ12" s="41">
        <f t="shared" si="6"/>
        <v>16</v>
      </c>
      <c r="AK12" s="41">
        <f t="shared" si="2"/>
        <v>2</v>
      </c>
      <c r="AL12" s="41">
        <f t="shared" si="3"/>
        <v>3</v>
      </c>
      <c r="AM12" s="42">
        <f t="shared" si="4"/>
        <v>0</v>
      </c>
      <c r="AN12" s="43">
        <f t="shared" si="5"/>
        <v>10</v>
      </c>
    </row>
    <row r="13" spans="1:40" ht="15.75" customHeight="1">
      <c r="A13" s="70"/>
      <c r="B13" s="71"/>
      <c r="C13" s="72"/>
      <c r="D13" s="37"/>
      <c r="E13" s="37"/>
      <c r="F13" s="37"/>
      <c r="G13" s="37"/>
      <c r="H13" s="26"/>
      <c r="I13" s="37"/>
      <c r="J13" s="37"/>
      <c r="K13" s="37"/>
      <c r="L13" s="37"/>
      <c r="M13" s="37"/>
      <c r="N13" s="4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48"/>
      <c r="AH13" s="49"/>
      <c r="AI13" s="58"/>
      <c r="AJ13" s="41"/>
      <c r="AK13" s="41"/>
      <c r="AL13" s="41"/>
      <c r="AM13" s="42"/>
      <c r="AN13" s="43"/>
    </row>
    <row r="14" spans="1:40" ht="15.75" customHeight="1">
      <c r="A14" s="27" t="s">
        <v>14</v>
      </c>
      <c r="C14" s="31"/>
      <c r="D14" s="46">
        <f>COUNTIF(D7:D12,1)</f>
        <v>2</v>
      </c>
      <c r="E14" s="46">
        <f t="shared" ref="E14:AH14" si="7">COUNTIF(E7:E12,1)</f>
        <v>2</v>
      </c>
      <c r="F14" s="46">
        <f t="shared" si="7"/>
        <v>2</v>
      </c>
      <c r="G14" s="46">
        <f t="shared" si="7"/>
        <v>2</v>
      </c>
      <c r="H14" s="46">
        <f t="shared" si="7"/>
        <v>3</v>
      </c>
      <c r="I14" s="46">
        <f t="shared" si="7"/>
        <v>2</v>
      </c>
      <c r="J14" s="46">
        <f t="shared" si="7"/>
        <v>2</v>
      </c>
      <c r="K14" s="46">
        <f t="shared" si="7"/>
        <v>0</v>
      </c>
      <c r="L14" s="46">
        <f t="shared" si="7"/>
        <v>3</v>
      </c>
      <c r="M14" s="46">
        <f t="shared" si="7"/>
        <v>3</v>
      </c>
      <c r="N14" s="46">
        <f t="shared" si="7"/>
        <v>3</v>
      </c>
      <c r="O14" s="46">
        <f t="shared" si="7"/>
        <v>1</v>
      </c>
      <c r="P14" s="46">
        <f t="shared" si="7"/>
        <v>1</v>
      </c>
      <c r="Q14" s="46">
        <f t="shared" si="7"/>
        <v>3</v>
      </c>
      <c r="R14" s="46">
        <f t="shared" si="7"/>
        <v>4</v>
      </c>
      <c r="S14" s="46">
        <f t="shared" si="7"/>
        <v>4</v>
      </c>
      <c r="T14" s="46">
        <f t="shared" si="7"/>
        <v>4</v>
      </c>
      <c r="U14" s="46">
        <f t="shared" si="7"/>
        <v>4</v>
      </c>
      <c r="V14" s="46">
        <f t="shared" si="7"/>
        <v>2</v>
      </c>
      <c r="W14" s="46">
        <f t="shared" si="7"/>
        <v>1</v>
      </c>
      <c r="X14" s="46">
        <f t="shared" si="7"/>
        <v>3</v>
      </c>
      <c r="Y14" s="46">
        <f t="shared" si="7"/>
        <v>4</v>
      </c>
      <c r="Z14" s="46">
        <f t="shared" si="7"/>
        <v>4</v>
      </c>
      <c r="AA14" s="46">
        <f t="shared" si="7"/>
        <v>4</v>
      </c>
      <c r="AB14" s="46">
        <f t="shared" si="7"/>
        <v>4</v>
      </c>
      <c r="AC14" s="46">
        <f t="shared" si="7"/>
        <v>1</v>
      </c>
      <c r="AD14" s="46">
        <f t="shared" si="7"/>
        <v>1</v>
      </c>
      <c r="AE14" s="46">
        <f t="shared" si="7"/>
        <v>3</v>
      </c>
      <c r="AF14" s="46">
        <f t="shared" si="7"/>
        <v>4</v>
      </c>
      <c r="AG14" s="46">
        <f t="shared" si="7"/>
        <v>4</v>
      </c>
      <c r="AH14" s="46">
        <f t="shared" si="7"/>
        <v>3</v>
      </c>
      <c r="AI14" s="50"/>
      <c r="AJ14" s="41"/>
      <c r="AK14" s="41"/>
      <c r="AL14" s="41"/>
      <c r="AM14" s="42"/>
      <c r="AN14" s="43"/>
    </row>
    <row r="15" spans="1:40" ht="15.75" customHeight="1">
      <c r="A15" s="27" t="s">
        <v>15</v>
      </c>
      <c r="C15" s="31"/>
      <c r="D15" s="46">
        <f>COUNTIF(D7:D12,2)</f>
        <v>0</v>
      </c>
      <c r="E15" s="46">
        <f t="shared" ref="E15:AH15" si="8">COUNTIF(E7:E12,2)</f>
        <v>0</v>
      </c>
      <c r="F15" s="46">
        <f t="shared" si="8"/>
        <v>0</v>
      </c>
      <c r="G15" s="46">
        <f t="shared" si="8"/>
        <v>0</v>
      </c>
      <c r="H15" s="46">
        <f t="shared" si="8"/>
        <v>0</v>
      </c>
      <c r="I15" s="46">
        <f t="shared" si="8"/>
        <v>0</v>
      </c>
      <c r="J15" s="46">
        <f t="shared" si="8"/>
        <v>0</v>
      </c>
      <c r="K15" s="46">
        <f t="shared" si="8"/>
        <v>0</v>
      </c>
      <c r="L15" s="46">
        <f t="shared" si="8"/>
        <v>0</v>
      </c>
      <c r="M15" s="46">
        <f t="shared" si="8"/>
        <v>1</v>
      </c>
      <c r="N15" s="46">
        <f t="shared" si="8"/>
        <v>1</v>
      </c>
      <c r="O15" s="46">
        <f t="shared" si="8"/>
        <v>0</v>
      </c>
      <c r="P15" s="46">
        <f t="shared" si="8"/>
        <v>0</v>
      </c>
      <c r="Q15" s="46">
        <f t="shared" si="8"/>
        <v>0</v>
      </c>
      <c r="R15" s="46">
        <f t="shared" si="8"/>
        <v>0</v>
      </c>
      <c r="S15" s="46">
        <f t="shared" si="8"/>
        <v>0</v>
      </c>
      <c r="T15" s="46">
        <f t="shared" si="8"/>
        <v>0</v>
      </c>
      <c r="U15" s="46">
        <f t="shared" si="8"/>
        <v>0</v>
      </c>
      <c r="V15" s="46">
        <f t="shared" si="8"/>
        <v>0</v>
      </c>
      <c r="W15" s="46">
        <f t="shared" si="8"/>
        <v>0</v>
      </c>
      <c r="X15" s="46">
        <f t="shared" si="8"/>
        <v>0</v>
      </c>
      <c r="Y15" s="46">
        <f t="shared" si="8"/>
        <v>0</v>
      </c>
      <c r="Z15" s="46">
        <f t="shared" si="8"/>
        <v>0</v>
      </c>
      <c r="AA15" s="46">
        <f t="shared" si="8"/>
        <v>0</v>
      </c>
      <c r="AB15" s="46">
        <f t="shared" si="8"/>
        <v>0</v>
      </c>
      <c r="AC15" s="46">
        <f t="shared" si="8"/>
        <v>0</v>
      </c>
      <c r="AD15" s="46">
        <f t="shared" si="8"/>
        <v>0</v>
      </c>
      <c r="AE15" s="46">
        <f t="shared" si="8"/>
        <v>0</v>
      </c>
      <c r="AF15" s="46">
        <f t="shared" si="8"/>
        <v>0</v>
      </c>
      <c r="AG15" s="46">
        <f t="shared" si="8"/>
        <v>0</v>
      </c>
      <c r="AH15" s="46">
        <f t="shared" si="8"/>
        <v>1</v>
      </c>
      <c r="AI15" s="50"/>
      <c r="AJ15" s="41"/>
      <c r="AK15" s="41"/>
      <c r="AL15" s="41"/>
      <c r="AM15" s="42"/>
      <c r="AN15" s="43"/>
    </row>
    <row r="16" spans="1:40" ht="15.75" customHeight="1">
      <c r="A16" s="34" t="s">
        <v>20</v>
      </c>
      <c r="B16" s="34"/>
      <c r="C16" s="31"/>
      <c r="D16" s="46">
        <f>COUNTIF(D7:D12,3)</f>
        <v>1</v>
      </c>
      <c r="E16" s="46">
        <f t="shared" ref="E16:AH16" si="9">COUNTIF(E7:E12,3)</f>
        <v>1</v>
      </c>
      <c r="F16" s="46">
        <f t="shared" si="9"/>
        <v>1</v>
      </c>
      <c r="G16" s="46">
        <f t="shared" si="9"/>
        <v>2</v>
      </c>
      <c r="H16" s="46">
        <f t="shared" si="9"/>
        <v>1</v>
      </c>
      <c r="I16" s="46">
        <f t="shared" si="9"/>
        <v>1</v>
      </c>
      <c r="J16" s="46">
        <f t="shared" si="9"/>
        <v>1</v>
      </c>
      <c r="K16" s="46">
        <f t="shared" si="9"/>
        <v>0</v>
      </c>
      <c r="L16" s="46">
        <f t="shared" si="9"/>
        <v>2</v>
      </c>
      <c r="M16" s="46">
        <f t="shared" si="9"/>
        <v>1</v>
      </c>
      <c r="N16" s="46">
        <f t="shared" si="9"/>
        <v>1</v>
      </c>
      <c r="O16" s="46">
        <f t="shared" si="9"/>
        <v>1</v>
      </c>
      <c r="P16" s="46">
        <f t="shared" si="9"/>
        <v>1</v>
      </c>
      <c r="Q16" s="46">
        <f t="shared" si="9"/>
        <v>1</v>
      </c>
      <c r="R16" s="46">
        <f t="shared" si="9"/>
        <v>1</v>
      </c>
      <c r="S16" s="46">
        <f t="shared" si="9"/>
        <v>1</v>
      </c>
      <c r="T16" s="46">
        <f t="shared" si="9"/>
        <v>1</v>
      </c>
      <c r="U16" s="46">
        <f t="shared" si="9"/>
        <v>2</v>
      </c>
      <c r="V16" s="46">
        <f t="shared" si="9"/>
        <v>1</v>
      </c>
      <c r="W16" s="46">
        <f t="shared" si="9"/>
        <v>1</v>
      </c>
      <c r="X16" s="46">
        <f t="shared" si="9"/>
        <v>1</v>
      </c>
      <c r="Y16" s="46">
        <f t="shared" si="9"/>
        <v>1</v>
      </c>
      <c r="Z16" s="46">
        <f t="shared" si="9"/>
        <v>1</v>
      </c>
      <c r="AA16" s="46">
        <f t="shared" si="9"/>
        <v>1</v>
      </c>
      <c r="AB16" s="46">
        <f t="shared" si="9"/>
        <v>1</v>
      </c>
      <c r="AC16" s="46">
        <f t="shared" si="9"/>
        <v>1</v>
      </c>
      <c r="AD16" s="46">
        <f t="shared" si="9"/>
        <v>1</v>
      </c>
      <c r="AE16" s="46">
        <f t="shared" si="9"/>
        <v>1</v>
      </c>
      <c r="AF16" s="46">
        <f t="shared" si="9"/>
        <v>1</v>
      </c>
      <c r="AG16" s="46">
        <f t="shared" si="9"/>
        <v>1</v>
      </c>
      <c r="AH16" s="46">
        <f t="shared" si="9"/>
        <v>2</v>
      </c>
      <c r="AI16" s="50"/>
      <c r="AJ16" s="41"/>
      <c r="AK16" s="41"/>
      <c r="AL16" s="41"/>
      <c r="AM16" s="42"/>
      <c r="AN16" s="43"/>
    </row>
    <row r="17" spans="1:40" ht="15.75" customHeight="1">
      <c r="A17" s="34" t="s">
        <v>21</v>
      </c>
      <c r="B17" s="34"/>
      <c r="C17" s="31"/>
      <c r="D17" s="46">
        <f>COUNTIF(D7:D12,4)</f>
        <v>0</v>
      </c>
      <c r="E17" s="46">
        <f t="shared" ref="E17:AH17" si="10">COUNTIF(E7:E12,4)</f>
        <v>0</v>
      </c>
      <c r="F17" s="46">
        <f t="shared" si="10"/>
        <v>0</v>
      </c>
      <c r="G17" s="46">
        <f t="shared" si="10"/>
        <v>0</v>
      </c>
      <c r="H17" s="46">
        <f t="shared" si="10"/>
        <v>0</v>
      </c>
      <c r="I17" s="46">
        <f t="shared" si="10"/>
        <v>0</v>
      </c>
      <c r="J17" s="46">
        <f t="shared" si="10"/>
        <v>0</v>
      </c>
      <c r="K17" s="46">
        <f t="shared" si="10"/>
        <v>0</v>
      </c>
      <c r="L17" s="46">
        <f t="shared" si="10"/>
        <v>0</v>
      </c>
      <c r="M17" s="46">
        <f t="shared" si="10"/>
        <v>0</v>
      </c>
      <c r="N17" s="46">
        <f t="shared" si="10"/>
        <v>1</v>
      </c>
      <c r="O17" s="46">
        <f t="shared" si="10"/>
        <v>0</v>
      </c>
      <c r="P17" s="46">
        <f t="shared" si="10"/>
        <v>0</v>
      </c>
      <c r="Q17" s="46">
        <f t="shared" si="10"/>
        <v>0</v>
      </c>
      <c r="R17" s="46">
        <f t="shared" si="10"/>
        <v>0</v>
      </c>
      <c r="S17" s="46">
        <f t="shared" si="10"/>
        <v>0</v>
      </c>
      <c r="T17" s="46">
        <f t="shared" si="10"/>
        <v>0</v>
      </c>
      <c r="U17" s="46">
        <f t="shared" si="10"/>
        <v>0</v>
      </c>
      <c r="V17" s="46">
        <f t="shared" si="10"/>
        <v>0</v>
      </c>
      <c r="W17" s="46">
        <f t="shared" si="10"/>
        <v>0</v>
      </c>
      <c r="X17" s="46">
        <f t="shared" si="10"/>
        <v>0</v>
      </c>
      <c r="Y17" s="46">
        <f t="shared" si="10"/>
        <v>0</v>
      </c>
      <c r="Z17" s="46">
        <f t="shared" si="10"/>
        <v>0</v>
      </c>
      <c r="AA17" s="46">
        <f t="shared" si="10"/>
        <v>0</v>
      </c>
      <c r="AB17" s="46">
        <f t="shared" si="10"/>
        <v>1</v>
      </c>
      <c r="AC17" s="46">
        <f t="shared" si="10"/>
        <v>0</v>
      </c>
      <c r="AD17" s="46">
        <f t="shared" si="10"/>
        <v>0</v>
      </c>
      <c r="AE17" s="46">
        <f t="shared" si="10"/>
        <v>0</v>
      </c>
      <c r="AF17" s="46">
        <f t="shared" si="10"/>
        <v>0</v>
      </c>
      <c r="AG17" s="46">
        <f t="shared" si="10"/>
        <v>0</v>
      </c>
      <c r="AH17" s="46">
        <f t="shared" si="10"/>
        <v>0</v>
      </c>
      <c r="AI17" s="50"/>
      <c r="AJ17" s="41"/>
      <c r="AK17" s="41"/>
      <c r="AL17" s="41"/>
      <c r="AM17" s="42"/>
      <c r="AN17" s="43"/>
    </row>
    <row r="18" spans="1:40" s="57" customFormat="1" ht="20.25">
      <c r="A18" s="51"/>
      <c r="B18" s="52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45"/>
      <c r="AJ18" s="54"/>
      <c r="AK18" s="54"/>
      <c r="AL18" s="54"/>
      <c r="AM18" s="55"/>
      <c r="AN18" s="56"/>
    </row>
    <row r="19" spans="1:40" ht="20.25">
      <c r="A19" s="73" t="s">
        <v>30</v>
      </c>
      <c r="B19" s="40"/>
      <c r="C19" s="65"/>
      <c r="D19" s="26">
        <v>1</v>
      </c>
      <c r="E19" s="26">
        <v>1</v>
      </c>
      <c r="F19" s="26">
        <v>1</v>
      </c>
      <c r="G19" s="26">
        <v>1</v>
      </c>
      <c r="H19" s="26" t="s">
        <v>10</v>
      </c>
      <c r="I19" s="26" t="s">
        <v>10</v>
      </c>
      <c r="J19" s="26" t="s">
        <v>10</v>
      </c>
      <c r="K19" s="26" t="s">
        <v>10</v>
      </c>
      <c r="L19" s="26">
        <v>1</v>
      </c>
      <c r="M19" s="26">
        <v>1</v>
      </c>
      <c r="N19" s="26">
        <v>1</v>
      </c>
      <c r="O19" s="26" t="s">
        <v>10</v>
      </c>
      <c r="P19" s="26" t="s">
        <v>10</v>
      </c>
      <c r="Q19" s="26">
        <v>1</v>
      </c>
      <c r="R19" s="26">
        <v>1</v>
      </c>
      <c r="S19" s="26">
        <v>1</v>
      </c>
      <c r="T19" s="26">
        <v>1</v>
      </c>
      <c r="U19" s="26">
        <v>1</v>
      </c>
      <c r="V19" s="26" t="s">
        <v>10</v>
      </c>
      <c r="W19" s="26" t="s">
        <v>10</v>
      </c>
      <c r="X19" s="26">
        <v>1</v>
      </c>
      <c r="Y19" s="26">
        <v>1</v>
      </c>
      <c r="Z19" s="26">
        <v>1</v>
      </c>
      <c r="AA19" s="26">
        <v>1</v>
      </c>
      <c r="AB19" s="26">
        <v>1</v>
      </c>
      <c r="AC19" s="26" t="s">
        <v>10</v>
      </c>
      <c r="AD19" s="26" t="s">
        <v>10</v>
      </c>
      <c r="AE19" s="26">
        <v>1</v>
      </c>
      <c r="AF19" s="26">
        <v>1</v>
      </c>
      <c r="AG19" s="26">
        <v>1</v>
      </c>
      <c r="AH19" s="26">
        <v>1</v>
      </c>
      <c r="AI19" s="58">
        <f t="shared" ref="AI19:AI30" si="11">COUNT(D19:AH19)</f>
        <v>21</v>
      </c>
      <c r="AJ19" s="41">
        <f t="shared" si="6"/>
        <v>21</v>
      </c>
      <c r="AK19" s="41">
        <f t="shared" ref="AK19:AK25" si="12">COUNTIF(D19:AH19,2)</f>
        <v>0</v>
      </c>
      <c r="AL19" s="41">
        <f t="shared" ref="AL19:AL25" si="13">COUNTIF(D19:AH19,3)</f>
        <v>0</v>
      </c>
      <c r="AM19" s="42">
        <f t="shared" ref="AM19:AM25" si="14">COUNTIF(D19:AH19,"4")</f>
        <v>0</v>
      </c>
      <c r="AN19" s="43">
        <f t="shared" ref="AN19:AN25" si="15">COUNTIF(D19:AH19,"в")</f>
        <v>10</v>
      </c>
    </row>
    <row r="20" spans="1:40" ht="18">
      <c r="A20" s="73" t="s">
        <v>31</v>
      </c>
      <c r="B20" s="44"/>
      <c r="C20" s="44"/>
      <c r="D20" s="26">
        <v>2</v>
      </c>
      <c r="E20" s="26">
        <v>1</v>
      </c>
      <c r="F20" s="26">
        <v>1</v>
      </c>
      <c r="G20" s="26" t="s">
        <v>10</v>
      </c>
      <c r="H20" s="26" t="s">
        <v>10</v>
      </c>
      <c r="I20" s="26">
        <v>4</v>
      </c>
      <c r="J20" s="26">
        <v>4</v>
      </c>
      <c r="K20" s="26" t="s">
        <v>10</v>
      </c>
      <c r="L20" s="26">
        <v>3</v>
      </c>
      <c r="M20" s="26" t="s">
        <v>10</v>
      </c>
      <c r="N20" s="26" t="s">
        <v>10</v>
      </c>
      <c r="O20" s="26">
        <v>2</v>
      </c>
      <c r="P20" s="26">
        <v>2</v>
      </c>
      <c r="Q20" s="26">
        <v>1</v>
      </c>
      <c r="R20" s="26">
        <v>1</v>
      </c>
      <c r="S20" s="26" t="s">
        <v>10</v>
      </c>
      <c r="T20" s="26" t="s">
        <v>10</v>
      </c>
      <c r="U20" s="26">
        <v>4</v>
      </c>
      <c r="V20" s="26">
        <v>4</v>
      </c>
      <c r="W20" s="26">
        <v>3</v>
      </c>
      <c r="X20" s="26">
        <v>3</v>
      </c>
      <c r="Y20" s="26" t="s">
        <v>10</v>
      </c>
      <c r="Z20" s="26" t="s">
        <v>10</v>
      </c>
      <c r="AA20" s="26">
        <v>2</v>
      </c>
      <c r="AB20" s="26">
        <v>2</v>
      </c>
      <c r="AC20" s="26">
        <v>1</v>
      </c>
      <c r="AD20" s="26">
        <v>1</v>
      </c>
      <c r="AE20" s="26" t="s">
        <v>10</v>
      </c>
      <c r="AF20" s="26" t="s">
        <v>10</v>
      </c>
      <c r="AG20" s="26">
        <v>4</v>
      </c>
      <c r="AH20" s="26">
        <v>4</v>
      </c>
      <c r="AI20" s="58">
        <f t="shared" si="11"/>
        <v>20</v>
      </c>
      <c r="AJ20" s="41">
        <f t="shared" si="6"/>
        <v>6</v>
      </c>
      <c r="AK20" s="41">
        <f t="shared" si="12"/>
        <v>5</v>
      </c>
      <c r="AL20" s="41">
        <f t="shared" si="13"/>
        <v>3</v>
      </c>
      <c r="AM20" s="42">
        <f t="shared" si="14"/>
        <v>6</v>
      </c>
      <c r="AN20" s="43">
        <f t="shared" si="15"/>
        <v>11</v>
      </c>
    </row>
    <row r="21" spans="1:40" ht="18">
      <c r="A21" s="73" t="s">
        <v>32</v>
      </c>
      <c r="B21" s="44"/>
      <c r="C21" s="44"/>
      <c r="D21" s="26" t="s">
        <v>10</v>
      </c>
      <c r="E21" s="26">
        <v>2</v>
      </c>
      <c r="F21" s="26">
        <v>2</v>
      </c>
      <c r="G21" s="26">
        <v>1</v>
      </c>
      <c r="H21" s="26">
        <v>1</v>
      </c>
      <c r="I21" s="26" t="s">
        <v>10</v>
      </c>
      <c r="J21" s="26" t="s">
        <v>10</v>
      </c>
      <c r="K21" s="26" t="s">
        <v>10</v>
      </c>
      <c r="L21" s="26">
        <v>4</v>
      </c>
      <c r="M21" s="26">
        <v>3</v>
      </c>
      <c r="N21" s="26">
        <v>3</v>
      </c>
      <c r="O21" s="26" t="s">
        <v>10</v>
      </c>
      <c r="P21" s="26" t="s">
        <v>10</v>
      </c>
      <c r="Q21" s="26">
        <v>2</v>
      </c>
      <c r="R21" s="26">
        <v>2</v>
      </c>
      <c r="S21" s="26">
        <v>1</v>
      </c>
      <c r="T21" s="26">
        <v>1</v>
      </c>
      <c r="U21" s="26" t="s">
        <v>10</v>
      </c>
      <c r="V21" s="26" t="s">
        <v>10</v>
      </c>
      <c r="W21" s="26">
        <v>4</v>
      </c>
      <c r="X21" s="26">
        <v>4</v>
      </c>
      <c r="Y21" s="26">
        <v>3</v>
      </c>
      <c r="Z21" s="26">
        <v>3</v>
      </c>
      <c r="AA21" s="26" t="s">
        <v>10</v>
      </c>
      <c r="AB21" s="26" t="s">
        <v>10</v>
      </c>
      <c r="AC21" s="26">
        <v>2</v>
      </c>
      <c r="AD21" s="26">
        <v>2</v>
      </c>
      <c r="AE21" s="26">
        <v>1</v>
      </c>
      <c r="AF21" s="26">
        <v>1</v>
      </c>
      <c r="AG21" s="26" t="s">
        <v>10</v>
      </c>
      <c r="AH21" s="26" t="s">
        <v>10</v>
      </c>
      <c r="AI21" s="58">
        <f t="shared" si="11"/>
        <v>19</v>
      </c>
      <c r="AJ21" s="41">
        <f t="shared" si="6"/>
        <v>6</v>
      </c>
      <c r="AK21" s="41">
        <f t="shared" si="12"/>
        <v>6</v>
      </c>
      <c r="AL21" s="41">
        <f t="shared" si="13"/>
        <v>4</v>
      </c>
      <c r="AM21" s="42">
        <f t="shared" si="14"/>
        <v>3</v>
      </c>
      <c r="AN21" s="43">
        <f t="shared" si="15"/>
        <v>12</v>
      </c>
    </row>
    <row r="22" spans="1:40" ht="18">
      <c r="A22" s="73" t="s">
        <v>33</v>
      </c>
      <c r="B22" s="44"/>
      <c r="C22" s="44"/>
      <c r="D22" s="26">
        <v>3</v>
      </c>
      <c r="E22" s="26" t="s">
        <v>10</v>
      </c>
      <c r="F22" s="26" t="s">
        <v>10</v>
      </c>
      <c r="G22" s="26">
        <v>2</v>
      </c>
      <c r="H22" s="26">
        <v>2</v>
      </c>
      <c r="I22" s="26">
        <v>1</v>
      </c>
      <c r="J22" s="26">
        <v>1</v>
      </c>
      <c r="K22" s="26" t="s">
        <v>10</v>
      </c>
      <c r="L22" s="26" t="s">
        <v>10</v>
      </c>
      <c r="M22" s="26">
        <v>4</v>
      </c>
      <c r="N22" s="26">
        <v>4</v>
      </c>
      <c r="O22" s="26">
        <v>3</v>
      </c>
      <c r="P22" s="26">
        <v>3</v>
      </c>
      <c r="Q22" s="26" t="s">
        <v>10</v>
      </c>
      <c r="R22" s="26" t="s">
        <v>10</v>
      </c>
      <c r="S22" s="26">
        <v>2</v>
      </c>
      <c r="T22" s="26">
        <v>2</v>
      </c>
      <c r="U22" s="26">
        <v>1</v>
      </c>
      <c r="V22" s="26">
        <v>1</v>
      </c>
      <c r="W22" s="26" t="s">
        <v>10</v>
      </c>
      <c r="X22" s="26" t="s">
        <v>10</v>
      </c>
      <c r="Y22" s="26">
        <v>4</v>
      </c>
      <c r="Z22" s="26">
        <v>4</v>
      </c>
      <c r="AA22" s="26">
        <v>3</v>
      </c>
      <c r="AB22" s="26">
        <v>3</v>
      </c>
      <c r="AC22" s="26" t="s">
        <v>10</v>
      </c>
      <c r="AD22" s="26" t="s">
        <v>10</v>
      </c>
      <c r="AE22" s="26">
        <v>2</v>
      </c>
      <c r="AF22" s="26">
        <v>2</v>
      </c>
      <c r="AG22" s="26">
        <v>1</v>
      </c>
      <c r="AH22" s="26">
        <v>1</v>
      </c>
      <c r="AI22" s="58">
        <f t="shared" si="11"/>
        <v>21</v>
      </c>
      <c r="AJ22" s="41">
        <f t="shared" si="6"/>
        <v>6</v>
      </c>
      <c r="AK22" s="41">
        <f t="shared" si="12"/>
        <v>6</v>
      </c>
      <c r="AL22" s="41">
        <f t="shared" si="13"/>
        <v>5</v>
      </c>
      <c r="AM22" s="42">
        <f t="shared" si="14"/>
        <v>4</v>
      </c>
      <c r="AN22" s="43">
        <f t="shared" si="15"/>
        <v>10</v>
      </c>
    </row>
    <row r="23" spans="1:40" ht="18">
      <c r="A23" s="73" t="s">
        <v>34</v>
      </c>
      <c r="B23" s="44"/>
      <c r="C23" s="44"/>
      <c r="D23" s="26">
        <v>1</v>
      </c>
      <c r="E23" s="26" t="s">
        <v>10</v>
      </c>
      <c r="F23" s="26" t="s">
        <v>10</v>
      </c>
      <c r="G23" s="26">
        <v>4</v>
      </c>
      <c r="H23" s="26">
        <v>4</v>
      </c>
      <c r="I23" s="26">
        <v>3</v>
      </c>
      <c r="J23" s="26">
        <v>3</v>
      </c>
      <c r="K23" s="26" t="s">
        <v>10</v>
      </c>
      <c r="L23" s="26" t="s">
        <v>10</v>
      </c>
      <c r="M23" s="26">
        <v>2</v>
      </c>
      <c r="N23" s="26">
        <v>2</v>
      </c>
      <c r="O23" s="26">
        <v>1</v>
      </c>
      <c r="P23" s="26">
        <v>1</v>
      </c>
      <c r="Q23" s="26" t="s">
        <v>10</v>
      </c>
      <c r="R23" s="26" t="s">
        <v>10</v>
      </c>
      <c r="S23" s="26">
        <v>4</v>
      </c>
      <c r="T23" s="26">
        <v>4</v>
      </c>
      <c r="U23" s="26">
        <v>3</v>
      </c>
      <c r="V23" s="26">
        <v>3</v>
      </c>
      <c r="W23" s="26" t="s">
        <v>10</v>
      </c>
      <c r="X23" s="26" t="s">
        <v>10</v>
      </c>
      <c r="Y23" s="26">
        <v>2</v>
      </c>
      <c r="Z23" s="26">
        <v>2</v>
      </c>
      <c r="AA23" s="26">
        <v>1</v>
      </c>
      <c r="AB23" s="26">
        <v>1</v>
      </c>
      <c r="AC23" s="26" t="s">
        <v>10</v>
      </c>
      <c r="AD23" s="26" t="s">
        <v>10</v>
      </c>
      <c r="AE23" s="26">
        <v>4</v>
      </c>
      <c r="AF23" s="26">
        <v>4</v>
      </c>
      <c r="AG23" s="26">
        <v>3</v>
      </c>
      <c r="AH23" s="26">
        <v>3</v>
      </c>
      <c r="AI23" s="58">
        <f t="shared" si="11"/>
        <v>21</v>
      </c>
      <c r="AJ23" s="41">
        <f t="shared" si="6"/>
        <v>5</v>
      </c>
      <c r="AK23" s="41">
        <f t="shared" si="12"/>
        <v>4</v>
      </c>
      <c r="AL23" s="41">
        <f t="shared" si="13"/>
        <v>6</v>
      </c>
      <c r="AM23" s="42">
        <f t="shared" si="14"/>
        <v>6</v>
      </c>
      <c r="AN23" s="43">
        <f t="shared" si="15"/>
        <v>10</v>
      </c>
    </row>
    <row r="24" spans="1:40" ht="18">
      <c r="A24" s="73" t="s">
        <v>35</v>
      </c>
      <c r="B24" s="44"/>
      <c r="C24" s="44"/>
      <c r="D24" s="26">
        <v>4</v>
      </c>
      <c r="E24" s="26">
        <v>3</v>
      </c>
      <c r="F24" s="26">
        <v>3</v>
      </c>
      <c r="G24" s="26" t="s">
        <v>10</v>
      </c>
      <c r="H24" s="26" t="s">
        <v>10</v>
      </c>
      <c r="I24" s="26">
        <v>2</v>
      </c>
      <c r="J24" s="26">
        <v>2</v>
      </c>
      <c r="K24" s="26" t="s">
        <v>10</v>
      </c>
      <c r="L24" s="26">
        <v>1</v>
      </c>
      <c r="M24" s="26" t="s">
        <v>10</v>
      </c>
      <c r="N24" s="26" t="s">
        <v>10</v>
      </c>
      <c r="O24" s="26">
        <v>4</v>
      </c>
      <c r="P24" s="26">
        <v>4</v>
      </c>
      <c r="Q24" s="26">
        <v>3</v>
      </c>
      <c r="R24" s="26">
        <v>3</v>
      </c>
      <c r="S24" s="26" t="s">
        <v>10</v>
      </c>
      <c r="T24" s="26" t="s">
        <v>10</v>
      </c>
      <c r="U24" s="26">
        <v>2</v>
      </c>
      <c r="V24" s="26">
        <v>2</v>
      </c>
      <c r="W24" s="26">
        <v>1</v>
      </c>
      <c r="X24" s="26">
        <v>1</v>
      </c>
      <c r="Y24" s="26" t="s">
        <v>10</v>
      </c>
      <c r="Z24" s="26" t="s">
        <v>10</v>
      </c>
      <c r="AA24" s="26">
        <v>4</v>
      </c>
      <c r="AB24" s="26">
        <v>4</v>
      </c>
      <c r="AC24" s="26">
        <v>3</v>
      </c>
      <c r="AD24" s="26">
        <v>3</v>
      </c>
      <c r="AE24" s="26" t="s">
        <v>10</v>
      </c>
      <c r="AF24" s="26" t="s">
        <v>10</v>
      </c>
      <c r="AG24" s="26">
        <v>2</v>
      </c>
      <c r="AH24" s="26">
        <v>2</v>
      </c>
      <c r="AI24" s="58">
        <f t="shared" si="11"/>
        <v>20</v>
      </c>
      <c r="AJ24" s="41">
        <f t="shared" si="6"/>
        <v>3</v>
      </c>
      <c r="AK24" s="41">
        <f t="shared" si="12"/>
        <v>6</v>
      </c>
      <c r="AL24" s="41">
        <f t="shared" si="13"/>
        <v>6</v>
      </c>
      <c r="AM24" s="42">
        <f t="shared" si="14"/>
        <v>5</v>
      </c>
      <c r="AN24" s="43">
        <f t="shared" si="15"/>
        <v>11</v>
      </c>
    </row>
    <row r="25" spans="1:40" ht="18">
      <c r="A25" s="36" t="s">
        <v>40</v>
      </c>
      <c r="B25" s="44"/>
      <c r="C25" s="44"/>
      <c r="D25" s="26" t="s">
        <v>10</v>
      </c>
      <c r="E25" s="26">
        <v>4</v>
      </c>
      <c r="F25" s="26">
        <v>4</v>
      </c>
      <c r="G25" s="26">
        <v>3</v>
      </c>
      <c r="H25" s="26">
        <v>3</v>
      </c>
      <c r="I25" s="26" t="s">
        <v>10</v>
      </c>
      <c r="J25" s="26" t="s">
        <v>10</v>
      </c>
      <c r="K25" s="26" t="s">
        <v>10</v>
      </c>
      <c r="L25" s="26">
        <v>2</v>
      </c>
      <c r="M25" s="26">
        <v>1</v>
      </c>
      <c r="N25" s="26">
        <v>1</v>
      </c>
      <c r="O25" s="26" t="s">
        <v>10</v>
      </c>
      <c r="P25" s="26" t="s">
        <v>10</v>
      </c>
      <c r="Q25" s="26">
        <v>4</v>
      </c>
      <c r="R25" s="26">
        <v>4</v>
      </c>
      <c r="S25" s="26">
        <v>3</v>
      </c>
      <c r="T25" s="26">
        <v>3</v>
      </c>
      <c r="U25" s="26" t="s">
        <v>10</v>
      </c>
      <c r="V25" s="26" t="s">
        <v>10</v>
      </c>
      <c r="W25" s="26">
        <v>2</v>
      </c>
      <c r="X25" s="26">
        <v>2</v>
      </c>
      <c r="Y25" s="26">
        <v>1</v>
      </c>
      <c r="Z25" s="26">
        <v>1</v>
      </c>
      <c r="AA25" s="26" t="s">
        <v>10</v>
      </c>
      <c r="AB25" s="26" t="s">
        <v>10</v>
      </c>
      <c r="AC25" s="26">
        <v>4</v>
      </c>
      <c r="AD25" s="26">
        <v>4</v>
      </c>
      <c r="AE25" s="26">
        <v>3</v>
      </c>
      <c r="AF25" s="26">
        <v>3</v>
      </c>
      <c r="AG25" s="26" t="s">
        <v>10</v>
      </c>
      <c r="AH25" s="26" t="s">
        <v>10</v>
      </c>
      <c r="AI25" s="58">
        <f t="shared" si="11"/>
        <v>19</v>
      </c>
      <c r="AJ25" s="41">
        <f t="shared" si="6"/>
        <v>4</v>
      </c>
      <c r="AK25" s="41">
        <f t="shared" si="12"/>
        <v>3</v>
      </c>
      <c r="AL25" s="41">
        <f t="shared" si="13"/>
        <v>6</v>
      </c>
      <c r="AM25" s="42">
        <f t="shared" si="14"/>
        <v>6</v>
      </c>
      <c r="AN25" s="43">
        <f t="shared" si="15"/>
        <v>12</v>
      </c>
    </row>
    <row r="26" spans="1:40" ht="18">
      <c r="A26" s="36" t="s">
        <v>41</v>
      </c>
      <c r="B26" s="44"/>
      <c r="C26" s="44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58">
        <f t="shared" si="11"/>
        <v>0</v>
      </c>
      <c r="AJ26" s="41"/>
      <c r="AK26" s="41"/>
      <c r="AL26" s="41"/>
      <c r="AM26" s="42"/>
      <c r="AN26" s="43"/>
    </row>
    <row r="27" spans="1:40" ht="18">
      <c r="A27" s="36" t="s">
        <v>42</v>
      </c>
      <c r="B27" s="44"/>
      <c r="C27" s="44"/>
      <c r="D27" s="26" t="s">
        <v>10</v>
      </c>
      <c r="E27" s="26">
        <v>3</v>
      </c>
      <c r="F27" s="26">
        <v>3</v>
      </c>
      <c r="G27" s="26">
        <v>3</v>
      </c>
      <c r="H27" s="26">
        <v>3</v>
      </c>
      <c r="I27" s="26">
        <v>3</v>
      </c>
      <c r="J27" s="26" t="s">
        <v>10</v>
      </c>
      <c r="K27" s="26" t="s">
        <v>10</v>
      </c>
      <c r="L27" s="26">
        <v>3</v>
      </c>
      <c r="M27" s="26">
        <v>3</v>
      </c>
      <c r="N27" s="26">
        <v>3</v>
      </c>
      <c r="O27" s="26" t="s">
        <v>10</v>
      </c>
      <c r="P27" s="26">
        <v>4</v>
      </c>
      <c r="Q27" s="26">
        <v>4</v>
      </c>
      <c r="R27" s="26">
        <v>4</v>
      </c>
      <c r="S27" s="26">
        <v>4</v>
      </c>
      <c r="T27" s="26" t="s">
        <v>10</v>
      </c>
      <c r="U27" s="26" t="s">
        <v>10</v>
      </c>
      <c r="V27" s="26">
        <v>4</v>
      </c>
      <c r="W27" s="26">
        <v>4</v>
      </c>
      <c r="X27" s="26">
        <v>4</v>
      </c>
      <c r="Y27" s="26">
        <v>4</v>
      </c>
      <c r="Z27" s="26">
        <v>4</v>
      </c>
      <c r="AA27" s="26" t="s">
        <v>10</v>
      </c>
      <c r="AB27" s="26" t="s">
        <v>10</v>
      </c>
      <c r="AC27" s="26">
        <v>3</v>
      </c>
      <c r="AD27" s="26">
        <v>3</v>
      </c>
      <c r="AE27" s="26">
        <v>3</v>
      </c>
      <c r="AF27" s="26">
        <v>3</v>
      </c>
      <c r="AG27" s="26" t="s">
        <v>10</v>
      </c>
      <c r="AH27" s="26" t="s">
        <v>10</v>
      </c>
      <c r="AI27" s="58">
        <f t="shared" si="11"/>
        <v>21</v>
      </c>
      <c r="AJ27" s="41"/>
      <c r="AK27" s="41"/>
      <c r="AL27" s="41"/>
      <c r="AM27" s="42"/>
      <c r="AN27" s="43"/>
    </row>
    <row r="28" spans="1:40" ht="18">
      <c r="A28" s="36" t="s">
        <v>43</v>
      </c>
      <c r="B28" s="44"/>
      <c r="C28" s="44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58"/>
      <c r="AJ28" s="41"/>
      <c r="AK28" s="41"/>
      <c r="AL28" s="41"/>
      <c r="AM28" s="42"/>
      <c r="AN28" s="43"/>
    </row>
    <row r="29" spans="1:40" ht="18">
      <c r="A29" s="36" t="s">
        <v>44</v>
      </c>
      <c r="B29" s="44"/>
      <c r="C29" s="44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58"/>
      <c r="AJ29" s="41"/>
      <c r="AK29" s="41"/>
      <c r="AL29" s="41"/>
      <c r="AM29" s="42"/>
      <c r="AN29" s="43"/>
    </row>
    <row r="30" spans="1:40" ht="18">
      <c r="A30" s="36" t="s">
        <v>45</v>
      </c>
      <c r="B30" s="44"/>
      <c r="C30" s="44"/>
      <c r="D30" s="26">
        <v>3</v>
      </c>
      <c r="E30" s="26">
        <v>3</v>
      </c>
      <c r="F30" s="26">
        <v>3</v>
      </c>
      <c r="G30" s="26">
        <v>3</v>
      </c>
      <c r="H30" s="26" t="s">
        <v>10</v>
      </c>
      <c r="I30" s="26" t="s">
        <v>10</v>
      </c>
      <c r="J30" s="26" t="s">
        <v>10</v>
      </c>
      <c r="K30" s="26" t="s">
        <v>10</v>
      </c>
      <c r="L30" s="26">
        <v>3</v>
      </c>
      <c r="M30" s="26">
        <v>3</v>
      </c>
      <c r="N30" s="26">
        <v>3</v>
      </c>
      <c r="O30" s="26" t="s">
        <v>10</v>
      </c>
      <c r="P30" s="26" t="s">
        <v>10</v>
      </c>
      <c r="Q30" s="26">
        <v>3</v>
      </c>
      <c r="R30" s="26">
        <v>2</v>
      </c>
      <c r="S30" s="26">
        <v>2</v>
      </c>
      <c r="T30" s="26">
        <v>1</v>
      </c>
      <c r="U30" s="26">
        <v>1</v>
      </c>
      <c r="V30" s="26" t="s">
        <v>10</v>
      </c>
      <c r="W30" s="26" t="s">
        <v>10</v>
      </c>
      <c r="X30" s="26">
        <v>3</v>
      </c>
      <c r="Y30" s="26">
        <v>3</v>
      </c>
      <c r="Z30" s="26">
        <v>3</v>
      </c>
      <c r="AA30" s="26">
        <v>3</v>
      </c>
      <c r="AB30" s="26">
        <v>3</v>
      </c>
      <c r="AC30" s="26" t="s">
        <v>10</v>
      </c>
      <c r="AD30" s="26" t="s">
        <v>10</v>
      </c>
      <c r="AE30" s="26">
        <v>3</v>
      </c>
      <c r="AF30" s="26">
        <v>3</v>
      </c>
      <c r="AG30" s="26">
        <v>3</v>
      </c>
      <c r="AH30" s="26">
        <v>3</v>
      </c>
      <c r="AI30" s="58">
        <f t="shared" si="11"/>
        <v>21</v>
      </c>
      <c r="AJ30" s="41"/>
      <c r="AK30" s="41"/>
      <c r="AL30" s="41"/>
      <c r="AM30" s="42"/>
      <c r="AN30" s="43"/>
    </row>
  </sheetData>
  <mergeCells count="38">
    <mergeCell ref="O5:O6"/>
    <mergeCell ref="AC4:AE4"/>
    <mergeCell ref="AC5:AC6"/>
    <mergeCell ref="AB5:AB6"/>
    <mergeCell ref="AA5:AA6"/>
    <mergeCell ref="Z5:Z6"/>
    <mergeCell ref="A5:A6"/>
    <mergeCell ref="B5:B6"/>
    <mergeCell ref="C5:C6"/>
    <mergeCell ref="D5:D6"/>
    <mergeCell ref="Q1:V1"/>
    <mergeCell ref="V5:V6"/>
    <mergeCell ref="U5:U6"/>
    <mergeCell ref="T5:T6"/>
    <mergeCell ref="S5:S6"/>
    <mergeCell ref="R5:R6"/>
    <mergeCell ref="Q5:Q6"/>
    <mergeCell ref="D4:Z4"/>
    <mergeCell ref="F5:F6"/>
    <mergeCell ref="E5:E6"/>
    <mergeCell ref="G5:G6"/>
    <mergeCell ref="Y5:Y6"/>
    <mergeCell ref="AI5:AI6"/>
    <mergeCell ref="K5:K6"/>
    <mergeCell ref="J5:J6"/>
    <mergeCell ref="I5:I6"/>
    <mergeCell ref="H5:H6"/>
    <mergeCell ref="AH5:AH6"/>
    <mergeCell ref="AG5:AG6"/>
    <mergeCell ref="AF5:AF6"/>
    <mergeCell ref="AE5:AE6"/>
    <mergeCell ref="AD5:AD6"/>
    <mergeCell ref="N5:N6"/>
    <mergeCell ref="M5:M6"/>
    <mergeCell ref="L5:L6"/>
    <mergeCell ref="P5:P6"/>
    <mergeCell ref="X5:X6"/>
    <mergeCell ref="W5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отпуска</vt:lpstr>
      <vt:lpstr>График</vt:lpstr>
      <vt:lpstr>Черновик</vt:lpstr>
      <vt:lpstr>График!Заголовки_для_печати</vt:lpstr>
      <vt:lpstr>График!Область_печати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Alexander.Relke@evraz.com</dc:creator>
  <cp:lastModifiedBy>Admin</cp:lastModifiedBy>
  <cp:lastPrinted>2016-02-17T08:36:20Z</cp:lastPrinted>
  <dcterms:created xsi:type="dcterms:W3CDTF">2016-01-10T12:58:21Z</dcterms:created>
  <dcterms:modified xsi:type="dcterms:W3CDTF">2016-02-27T12:26:27Z</dcterms:modified>
</cp:coreProperties>
</file>