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1295" windowHeight="991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A2" i="2"/>
  <c r="B2"/>
  <c r="C2"/>
  <c r="D2"/>
  <c r="E2"/>
  <c r="F2"/>
  <c r="G2"/>
  <c r="H2"/>
  <c r="I2"/>
  <c r="J2"/>
  <c r="K2"/>
  <c r="L2"/>
  <c r="L5" a="1"/>
  <c r="L5" s="1"/>
  <c r="K5" a="1"/>
  <c r="K5" s="1"/>
  <c r="J5" a="1"/>
  <c r="J5" s="1"/>
  <c r="I5" a="1"/>
  <c r="I5" s="1"/>
  <c r="H5" a="1"/>
  <c r="H5" s="1"/>
  <c r="G5" a="1"/>
  <c r="G5" s="1"/>
  <c r="F5" a="1"/>
  <c r="F5" s="1"/>
  <c r="E5" a="1"/>
  <c r="E5" s="1"/>
  <c r="D5" a="1"/>
  <c r="D5" s="1"/>
  <c r="C5" a="1"/>
  <c r="C5" s="1"/>
  <c r="B5" a="1"/>
  <c r="B5" s="1"/>
  <c r="A5" a="1"/>
  <c r="A5" s="1"/>
  <c r="L4" a="1"/>
  <c r="L4" s="1"/>
  <c r="K4" a="1"/>
  <c r="K4" s="1"/>
  <c r="J4" a="1"/>
  <c r="J4" s="1"/>
  <c r="I4" a="1"/>
  <c r="I4" s="1"/>
  <c r="H4" a="1"/>
  <c r="H4" s="1"/>
  <c r="G4" a="1"/>
  <c r="G4" s="1"/>
  <c r="F4" a="1"/>
  <c r="F4" s="1"/>
  <c r="E4" a="1"/>
  <c r="E4" s="1"/>
  <c r="D4" a="1"/>
  <c r="D4" s="1"/>
  <c r="C4" a="1"/>
  <c r="C4" s="1"/>
  <c r="B4" a="1"/>
  <c r="B4" s="1"/>
  <c r="A4" a="1"/>
  <c r="A4" s="1"/>
  <c r="L3" a="1"/>
  <c r="L3" s="1"/>
  <c r="K3" a="1"/>
  <c r="K3" s="1"/>
  <c r="J3" a="1"/>
  <c r="J3" s="1"/>
  <c r="I3" a="1"/>
  <c r="I3" s="1"/>
  <c r="H3" a="1"/>
  <c r="H3" s="1"/>
  <c r="G3" a="1"/>
  <c r="G3" s="1"/>
  <c r="F3" a="1"/>
  <c r="F3" s="1"/>
  <c r="E3" a="1"/>
  <c r="E3" s="1"/>
  <c r="D3" a="1"/>
  <c r="D3" s="1"/>
  <c r="C3" a="1"/>
  <c r="C3" s="1"/>
  <c r="B3" a="1"/>
  <c r="B3" s="1"/>
  <c r="A3" a="1"/>
  <c r="A3" s="1"/>
  <c r="S14" i="1"/>
  <c r="R14"/>
  <c r="P14"/>
  <c r="F14"/>
  <c r="S13"/>
  <c r="R13"/>
  <c r="F13"/>
  <c r="S12"/>
  <c r="R12"/>
  <c r="F12"/>
  <c r="S11"/>
  <c r="R11"/>
  <c r="F11"/>
  <c r="S10"/>
  <c r="R10"/>
  <c r="F10"/>
  <c r="S9"/>
  <c r="R9"/>
  <c r="F9"/>
  <c r="S8"/>
  <c r="R8"/>
  <c r="F8"/>
  <c r="S7"/>
  <c r="R7"/>
  <c r="F7"/>
  <c r="S6"/>
  <c r="R6"/>
  <c r="F6"/>
  <c r="S5"/>
  <c r="R5"/>
  <c r="F5"/>
  <c r="P1"/>
  <c r="K1"/>
  <c r="J1"/>
  <c r="I1"/>
</calcChain>
</file>

<file path=xl/sharedStrings.xml><?xml version="1.0" encoding="utf-8"?>
<sst xmlns="http://schemas.openxmlformats.org/spreadsheetml/2006/main" count="30" uniqueCount="24">
  <si>
    <t>№</t>
  </si>
  <si>
    <t>дата</t>
  </si>
  <si>
    <t>№ ттн</t>
  </si>
  <si>
    <t>орг-ция</t>
  </si>
  <si>
    <t>ЯНВАРЬ</t>
  </si>
  <si>
    <t>переоценка</t>
  </si>
  <si>
    <t>5,841.50</t>
  </si>
  <si>
    <t>6,142.88</t>
  </si>
  <si>
    <t>13,221.35</t>
  </si>
  <si>
    <t>6,914.56</t>
  </si>
  <si>
    <t>29,800.08</t>
  </si>
  <si>
    <t>Томаты резанные 410г жест.банка</t>
  </si>
  <si>
    <t>8,290.76</t>
  </si>
  <si>
    <t>31,554.55</t>
  </si>
  <si>
    <t xml:space="preserve"> 2016год</t>
  </si>
  <si>
    <t>б</t>
  </si>
  <si>
    <t>п</t>
  </si>
  <si>
    <t xml:space="preserve">Оливки </t>
  </si>
  <si>
    <t xml:space="preserve">Томаты </t>
  </si>
  <si>
    <t xml:space="preserve">Томатный </t>
  </si>
  <si>
    <t>Томатная паста</t>
  </si>
  <si>
    <t>масло 0,2 л</t>
  </si>
  <si>
    <t>масло 0,5 л</t>
  </si>
  <si>
    <t>имя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</si>
</sst>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sz val="9"/>
      <color theme="0"/>
      <name val="Calibri"/>
      <family val="2"/>
      <charset val="204"/>
      <scheme val="minor"/>
    </font>
    <font>
      <sz val="20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8"/>
      <color indexed="8"/>
      <name val="New Century Schoolbook"/>
      <family val="1"/>
    </font>
    <font>
      <sz val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9"/>
      <name val="Calibri"/>
      <family val="2"/>
      <charset val="204"/>
    </font>
    <font>
      <sz val="11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rgb="FFFF99CC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99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8"/>
      </patternFill>
    </fill>
    <fill>
      <patternFill patternType="solid">
        <fgColor indexed="31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2" fillId="2" borderId="5" xfId="0" applyFont="1" applyFill="1" applyBorder="1"/>
    <xf numFmtId="0" fontId="3" fillId="3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fill"/>
    </xf>
    <xf numFmtId="0" fontId="5" fillId="2" borderId="6" xfId="0" applyFont="1" applyFill="1" applyBorder="1"/>
    <xf numFmtId="0" fontId="5" fillId="5" borderId="7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Fill="1" applyBorder="1"/>
    <xf numFmtId="0" fontId="9" fillId="10" borderId="2" xfId="0" applyFont="1" applyFill="1" applyBorder="1"/>
    <xf numFmtId="0" fontId="4" fillId="0" borderId="8" xfId="0" applyFont="1" applyBorder="1" applyAlignment="1">
      <alignment horizontal="right"/>
    </xf>
    <xf numFmtId="0" fontId="0" fillId="0" borderId="9" xfId="0" applyBorder="1"/>
    <xf numFmtId="0" fontId="0" fillId="0" borderId="0" xfId="0" applyBorder="1"/>
    <xf numFmtId="0" fontId="3" fillId="3" borderId="9" xfId="0" applyFont="1" applyFill="1" applyBorder="1" applyAlignment="1">
      <alignment vertical="center" wrapText="1"/>
    </xf>
    <xf numFmtId="0" fontId="4" fillId="11" borderId="9" xfId="0" applyFont="1" applyFill="1" applyBorder="1" applyAlignment="1">
      <alignment horizontal="fill"/>
    </xf>
    <xf numFmtId="0" fontId="10" fillId="12" borderId="9" xfId="0" applyFont="1" applyFill="1" applyBorder="1" applyAlignment="1">
      <alignment horizontal="center" vertical="center" textRotation="90" wrapText="1" readingOrder="1"/>
    </xf>
    <xf numFmtId="0" fontId="10" fillId="5" borderId="9" xfId="0" applyFont="1" applyFill="1" applyBorder="1" applyAlignment="1">
      <alignment horizontal="center" vertical="center" textRotation="90" wrapText="1" readingOrder="1"/>
    </xf>
    <xf numFmtId="0" fontId="10" fillId="13" borderId="9" xfId="0" applyFont="1" applyFill="1" applyBorder="1" applyAlignment="1">
      <alignment horizontal="center" vertical="center" textRotation="90" wrapText="1" readingOrder="1"/>
    </xf>
    <xf numFmtId="0" fontId="10" fillId="14" borderId="9" xfId="0" applyFont="1" applyFill="1" applyBorder="1" applyAlignment="1">
      <alignment horizontal="center" vertical="center" textRotation="90" wrapText="1" readingOrder="1"/>
    </xf>
    <xf numFmtId="0" fontId="10" fillId="10" borderId="9" xfId="0" applyFont="1" applyFill="1" applyBorder="1" applyAlignment="1">
      <alignment horizontal="center" vertical="center" textRotation="90" wrapText="1" readingOrder="1"/>
    </xf>
    <xf numFmtId="0" fontId="10" fillId="9" borderId="9" xfId="0" applyFont="1" applyFill="1" applyBorder="1" applyAlignment="1">
      <alignment horizontal="center" vertical="center" textRotation="90" wrapText="1" readingOrder="1"/>
    </xf>
    <xf numFmtId="0" fontId="11" fillId="0" borderId="9" xfId="0" applyFont="1" applyBorder="1" applyAlignment="1">
      <alignment horizontal="center" vertical="center"/>
    </xf>
    <xf numFmtId="14" fontId="12" fillId="15" borderId="9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/>
    <xf numFmtId="0" fontId="13" fillId="2" borderId="3" xfId="0" applyFont="1" applyFill="1" applyBorder="1" applyAlignment="1"/>
    <xf numFmtId="0" fontId="3" fillId="2" borderId="2" xfId="0" applyFont="1" applyFill="1" applyBorder="1" applyAlignment="1">
      <alignment vertical="center" wrapText="1"/>
    </xf>
    <xf numFmtId="0" fontId="0" fillId="2" borderId="2" xfId="0" applyFill="1" applyBorder="1"/>
    <xf numFmtId="0" fontId="4" fillId="4" borderId="2" xfId="0" applyFont="1" applyFill="1" applyBorder="1"/>
    <xf numFmtId="0" fontId="4" fillId="2" borderId="2" xfId="0" applyFont="1" applyFill="1" applyBorder="1"/>
    <xf numFmtId="0" fontId="14" fillId="2" borderId="2" xfId="0" applyFont="1" applyFill="1" applyBorder="1"/>
    <xf numFmtId="0" fontId="4" fillId="16" borderId="1" xfId="0" applyFont="1" applyFill="1" applyBorder="1" applyAlignment="1">
      <alignment horizontal="right"/>
    </xf>
    <xf numFmtId="0" fontId="0" fillId="16" borderId="2" xfId="0" applyFill="1" applyBorder="1"/>
    <xf numFmtId="0" fontId="0" fillId="16" borderId="3" xfId="0" applyFill="1" applyBorder="1"/>
    <xf numFmtId="0" fontId="5" fillId="16" borderId="2" xfId="0" applyFont="1" applyFill="1" applyBorder="1" applyAlignment="1">
      <alignment horizontal="center"/>
    </xf>
    <xf numFmtId="0" fontId="3" fillId="16" borderId="2" xfId="0" applyFont="1" applyFill="1" applyBorder="1" applyAlignment="1">
      <alignment vertical="center" wrapText="1"/>
    </xf>
    <xf numFmtId="0" fontId="4" fillId="17" borderId="2" xfId="0" applyFont="1" applyFill="1" applyBorder="1" applyAlignment="1">
      <alignment horizontal="fill"/>
    </xf>
    <xf numFmtId="0" fontId="4" fillId="17" borderId="2" xfId="0" applyFont="1" applyFill="1" applyBorder="1"/>
    <xf numFmtId="0" fontId="4" fillId="16" borderId="2" xfId="0" applyFont="1" applyFill="1" applyBorder="1"/>
    <xf numFmtId="0" fontId="14" fillId="16" borderId="2" xfId="0" applyFont="1" applyFill="1" applyBorder="1"/>
    <xf numFmtId="0" fontId="0" fillId="0" borderId="10" xfId="0" applyBorder="1"/>
    <xf numFmtId="16" fontId="0" fillId="0" borderId="0" xfId="0" applyNumberFormat="1" applyBorder="1"/>
    <xf numFmtId="0" fontId="0" fillId="0" borderId="0" xfId="0" applyFill="1" applyBorder="1"/>
    <xf numFmtId="0" fontId="4" fillId="11" borderId="11" xfId="0" applyFont="1" applyFill="1" applyBorder="1" applyAlignment="1">
      <alignment horizontal="fill"/>
    </xf>
    <xf numFmtId="0" fontId="0" fillId="12" borderId="9" xfId="0" applyFill="1" applyBorder="1"/>
    <xf numFmtId="0" fontId="0" fillId="18" borderId="12" xfId="0" applyFill="1" applyBorder="1"/>
    <xf numFmtId="0" fontId="4" fillId="19" borderId="12" xfId="0" applyFont="1" applyFill="1" applyBorder="1"/>
    <xf numFmtId="0" fontId="4" fillId="20" borderId="12" xfId="0" applyFont="1" applyFill="1" applyBorder="1"/>
    <xf numFmtId="0" fontId="4" fillId="21" borderId="12" xfId="0" applyFont="1" applyFill="1" applyBorder="1"/>
    <xf numFmtId="0" fontId="4" fillId="22" borderId="12" xfId="0" applyFont="1" applyFill="1" applyBorder="1"/>
    <xf numFmtId="0" fontId="4" fillId="23" borderId="12" xfId="0" applyFont="1" applyFill="1" applyBorder="1"/>
    <xf numFmtId="0" fontId="4" fillId="24" borderId="0" xfId="0" applyFont="1" applyFill="1" applyBorder="1"/>
    <xf numFmtId="14" fontId="9" fillId="25" borderId="9" xfId="0" applyNumberFormat="1" applyFont="1" applyFill="1" applyBorder="1"/>
    <xf numFmtId="0" fontId="0" fillId="0" borderId="13" xfId="0" applyBorder="1"/>
    <xf numFmtId="16" fontId="0" fillId="0" borderId="14" xfId="0" applyNumberFormat="1" applyBorder="1"/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3" borderId="16" xfId="0" applyFill="1" applyBorder="1"/>
    <xf numFmtId="0" fontId="4" fillId="11" borderId="17" xfId="0" applyFont="1" applyFill="1" applyBorder="1" applyAlignment="1">
      <alignment horizontal="fill"/>
    </xf>
    <xf numFmtId="0" fontId="0" fillId="12" borderId="16" xfId="0" applyFill="1" applyBorder="1"/>
    <xf numFmtId="0" fontId="0" fillId="5" borderId="16" xfId="0" applyFill="1" applyBorder="1"/>
    <xf numFmtId="0" fontId="0" fillId="13" borderId="16" xfId="0" applyFill="1" applyBorder="1"/>
    <xf numFmtId="0" fontId="0" fillId="2" borderId="16" xfId="0" applyFill="1" applyBorder="1"/>
    <xf numFmtId="0" fontId="0" fillId="14" borderId="16" xfId="0" applyFill="1" applyBorder="1"/>
    <xf numFmtId="0" fontId="0" fillId="10" borderId="16" xfId="0" applyFill="1" applyBorder="1"/>
    <xf numFmtId="0" fontId="0" fillId="9" borderId="16" xfId="0" applyFill="1" applyBorder="1"/>
    <xf numFmtId="14" fontId="9" fillId="25" borderId="16" xfId="0" applyNumberFormat="1" applyFont="1" applyFill="1" applyBorder="1"/>
    <xf numFmtId="0" fontId="0" fillId="0" borderId="8" xfId="0" applyBorder="1"/>
    <xf numFmtId="0" fontId="0" fillId="0" borderId="17" xfId="0" applyBorder="1"/>
    <xf numFmtId="0" fontId="0" fillId="3" borderId="17" xfId="0" applyFill="1" applyBorder="1"/>
    <xf numFmtId="0" fontId="0" fillId="12" borderId="17" xfId="0" applyFill="1" applyBorder="1"/>
    <xf numFmtId="0" fontId="0" fillId="5" borderId="17" xfId="0" applyFill="1" applyBorder="1"/>
    <xf numFmtId="0" fontId="0" fillId="13" borderId="17" xfId="0" applyFill="1" applyBorder="1"/>
    <xf numFmtId="0" fontId="0" fillId="2" borderId="17" xfId="0" applyFill="1" applyBorder="1"/>
    <xf numFmtId="0" fontId="0" fillId="14" borderId="17" xfId="0" applyFill="1" applyBorder="1"/>
    <xf numFmtId="0" fontId="0" fillId="10" borderId="17" xfId="0" applyFill="1" applyBorder="1"/>
    <xf numFmtId="0" fontId="0" fillId="9" borderId="17" xfId="0" applyFill="1" applyBorder="1"/>
    <xf numFmtId="14" fontId="9" fillId="25" borderId="17" xfId="0" applyNumberFormat="1" applyFont="1" applyFill="1" applyBorder="1"/>
    <xf numFmtId="0" fontId="0" fillId="0" borderId="18" xfId="0" applyBorder="1"/>
    <xf numFmtId="0" fontId="0" fillId="3" borderId="18" xfId="0" applyFill="1" applyBorder="1"/>
    <xf numFmtId="0" fontId="4" fillId="11" borderId="18" xfId="0" applyFont="1" applyFill="1" applyBorder="1" applyAlignment="1">
      <alignment horizontal="fill"/>
    </xf>
    <xf numFmtId="0" fontId="0" fillId="12" borderId="18" xfId="0" applyFill="1" applyBorder="1"/>
    <xf numFmtId="0" fontId="0" fillId="5" borderId="18" xfId="0" applyFill="1" applyBorder="1"/>
    <xf numFmtId="0" fontId="0" fillId="13" borderId="18" xfId="0" applyFill="1" applyBorder="1"/>
    <xf numFmtId="0" fontId="0" fillId="2" borderId="18" xfId="0" applyFill="1" applyBorder="1"/>
    <xf numFmtId="0" fontId="0" fillId="14" borderId="18" xfId="0" applyFill="1" applyBorder="1"/>
    <xf numFmtId="0" fontId="0" fillId="10" borderId="18" xfId="0" applyFill="1" applyBorder="1"/>
    <xf numFmtId="0" fontId="0" fillId="9" borderId="18" xfId="0" applyFill="1" applyBorder="1"/>
    <xf numFmtId="14" fontId="9" fillId="25" borderId="18" xfId="0" applyNumberFormat="1" applyFont="1" applyFill="1" applyBorder="1"/>
    <xf numFmtId="0" fontId="0" fillId="16" borderId="1" xfId="0" applyFill="1" applyBorder="1"/>
    <xf numFmtId="14" fontId="9" fillId="16" borderId="2" xfId="0" applyNumberFormat="1" applyFont="1" applyFill="1" applyBorder="1"/>
    <xf numFmtId="0" fontId="4" fillId="4" borderId="9" xfId="0" applyFont="1" applyFill="1" applyBorder="1" applyAlignment="1">
      <alignment horizontal="center" vertical="center" textRotation="90"/>
    </xf>
    <xf numFmtId="0" fontId="10" fillId="0" borderId="9" xfId="0" applyFont="1" applyFill="1" applyBorder="1" applyAlignment="1">
      <alignment horizontal="center" vertical="center" textRotation="90" wrapText="1" readingOrder="1"/>
    </xf>
    <xf numFmtId="0" fontId="4" fillId="0" borderId="9" xfId="0" applyFont="1" applyFill="1" applyBorder="1" applyAlignment="1">
      <alignment horizontal="center" vertical="center" textRotation="90"/>
    </xf>
    <xf numFmtId="0" fontId="4" fillId="0" borderId="0" xfId="0" applyFont="1" applyBorder="1"/>
    <xf numFmtId="0" fontId="0" fillId="0" borderId="17" xfId="0" applyFill="1" applyBorder="1"/>
    <xf numFmtId="0" fontId="0" fillId="0" borderId="3" xfId="0" applyBorder="1"/>
  </cellXfs>
  <cellStyles count="1">
    <cellStyle name="Обычный" xfId="0" builtinId="0"/>
  </cellStyles>
  <dxfs count="60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rgb="FF9C0006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ill>
        <patternFill patternType="gray0625">
          <fgColor rgb="FFFF0000"/>
        </patternFill>
      </fill>
    </dxf>
    <dxf>
      <fill>
        <patternFill patternType="gray0625">
          <fgColor rgb="FFFF0000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rgb="FF9C0006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5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6"/>
      <sheetName val="Лист2"/>
    </sheetNames>
    <sheetDataSet>
      <sheetData sheetId="0">
        <row r="1">
          <cell r="A1" t="str">
            <v>№</v>
          </cell>
          <cell r="B1" t="str">
            <v>дата</v>
          </cell>
          <cell r="C1" t="str">
            <v>№ ттн</v>
          </cell>
          <cell r="D1" t="str">
            <v>орг-ция</v>
          </cell>
          <cell r="G1" t="str">
            <v>с/ст-ть</v>
          </cell>
          <cell r="H1">
            <v>1</v>
          </cell>
          <cell r="I1">
            <v>2</v>
          </cell>
          <cell r="J1">
            <v>3</v>
          </cell>
          <cell r="K1">
            <v>4</v>
          </cell>
          <cell r="L1">
            <v>5</v>
          </cell>
        </row>
        <row r="2">
          <cell r="A2" t="str">
            <v>ЯНВАРЬ</v>
          </cell>
        </row>
        <row r="3">
          <cell r="E3">
            <v>1002877</v>
          </cell>
        </row>
        <row r="4">
          <cell r="A4">
            <v>1</v>
          </cell>
          <cell r="B4">
            <v>42375</v>
          </cell>
          <cell r="C4">
            <v>6200</v>
          </cell>
          <cell r="D4" t="str">
            <v>б</v>
          </cell>
          <cell r="E4" t="str">
            <v>п</v>
          </cell>
          <cell r="F4">
            <v>0</v>
          </cell>
        </row>
        <row r="5">
          <cell r="A5">
            <v>2</v>
          </cell>
          <cell r="B5">
            <v>42380</v>
          </cell>
          <cell r="C5">
            <v>8740</v>
          </cell>
          <cell r="D5" t="str">
            <v>п</v>
          </cell>
          <cell r="E5" t="str">
            <v>о</v>
          </cell>
          <cell r="F5">
            <v>0</v>
          </cell>
          <cell r="G5" t="str">
            <v>5,841.50</v>
          </cell>
          <cell r="H5">
            <v>22</v>
          </cell>
        </row>
        <row r="6">
          <cell r="E6" t="str">
            <v>т</v>
          </cell>
          <cell r="F6">
            <v>0</v>
          </cell>
          <cell r="G6" t="str">
            <v>13,221.35</v>
          </cell>
          <cell r="H6">
            <v>4</v>
          </cell>
          <cell r="J6">
            <v>20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4"/>
  <sheetViews>
    <sheetView tabSelected="1" workbookViewId="0">
      <selection activeCell="J1" sqref="J1:J1048576"/>
    </sheetView>
  </sheetViews>
  <sheetFormatPr defaultRowHeight="15"/>
  <cols>
    <col min="7" max="7" width="6.140625" customWidth="1"/>
  </cols>
  <sheetData>
    <row r="1" spans="1:19" ht="27" thickBot="1">
      <c r="A1" s="1" t="s">
        <v>14</v>
      </c>
      <c r="B1" s="2"/>
      <c r="C1" s="3"/>
      <c r="D1" s="4"/>
      <c r="E1" s="5"/>
      <c r="F1" s="6"/>
      <c r="G1" s="7"/>
      <c r="H1" s="8"/>
      <c r="I1" s="9">
        <f>SUM(I600:I626)</f>
        <v>0</v>
      </c>
      <c r="J1" s="10">
        <f>SUM(J344:J557)</f>
        <v>0</v>
      </c>
      <c r="K1" s="10">
        <f>SUM(K417:K571)</f>
        <v>0</v>
      </c>
      <c r="L1" s="11"/>
      <c r="M1" s="12"/>
      <c r="N1" s="13"/>
      <c r="O1" s="14"/>
      <c r="P1" s="15">
        <f>SUM(P600:P683)</f>
        <v>0</v>
      </c>
      <c r="Q1" s="16"/>
      <c r="R1" s="17"/>
      <c r="S1" s="18"/>
    </row>
    <row r="2" spans="1:19" ht="27" thickBot="1">
      <c r="A2" s="19" t="s">
        <v>0</v>
      </c>
      <c r="B2" s="20" t="s">
        <v>1</v>
      </c>
      <c r="C2" s="21" t="s">
        <v>2</v>
      </c>
      <c r="D2" s="20" t="s">
        <v>3</v>
      </c>
      <c r="E2" s="20"/>
      <c r="F2" s="22"/>
      <c r="G2" s="23"/>
      <c r="H2" s="24">
        <v>1</v>
      </c>
      <c r="I2" s="25">
        <v>2</v>
      </c>
      <c r="J2" s="25">
        <v>3</v>
      </c>
      <c r="K2" s="25">
        <v>4</v>
      </c>
      <c r="L2" s="26">
        <v>5</v>
      </c>
      <c r="M2" s="101">
        <v>6</v>
      </c>
      <c r="N2" s="27">
        <v>7</v>
      </c>
      <c r="O2" s="28">
        <v>8</v>
      </c>
      <c r="P2" s="29">
        <v>9</v>
      </c>
      <c r="Q2" s="30"/>
      <c r="R2" s="31"/>
      <c r="S2" s="31"/>
    </row>
    <row r="3" spans="1:19" ht="27" thickBot="1">
      <c r="A3" s="32" t="s">
        <v>4</v>
      </c>
      <c r="B3" s="33"/>
      <c r="C3" s="34"/>
      <c r="D3" s="33"/>
      <c r="E3" s="33"/>
      <c r="F3" s="35"/>
      <c r="G3" s="7"/>
      <c r="H3" s="36"/>
      <c r="I3" s="36"/>
      <c r="J3" s="37"/>
      <c r="K3" s="37"/>
      <c r="L3" s="37"/>
      <c r="M3" s="37"/>
      <c r="N3" s="37"/>
      <c r="O3" s="37"/>
      <c r="P3" s="37"/>
      <c r="Q3" s="38"/>
      <c r="R3" s="39"/>
      <c r="S3" s="39"/>
    </row>
    <row r="4" spans="1:19" ht="27" thickBot="1">
      <c r="A4" s="40"/>
      <c r="B4" s="41"/>
      <c r="C4" s="42"/>
      <c r="D4" s="41"/>
      <c r="E4" s="43">
        <v>1002877</v>
      </c>
      <c r="F4" s="44"/>
      <c r="G4" s="45"/>
      <c r="H4" s="41"/>
      <c r="I4" s="41"/>
      <c r="J4" s="46"/>
      <c r="K4" s="46"/>
      <c r="L4" s="46"/>
      <c r="M4" s="46"/>
      <c r="N4" s="46"/>
      <c r="O4" s="46"/>
      <c r="P4" s="46"/>
      <c r="Q4" s="47"/>
      <c r="R4" s="48"/>
      <c r="S4" s="48"/>
    </row>
    <row r="5" spans="1:19" ht="15.75" thickBot="1">
      <c r="A5" s="49">
        <v>1</v>
      </c>
      <c r="B5" s="50">
        <v>42375</v>
      </c>
      <c r="C5" s="20">
        <v>200</v>
      </c>
      <c r="D5" s="51" t="s">
        <v>15</v>
      </c>
      <c r="E5" s="20" t="s">
        <v>5</v>
      </c>
      <c r="F5" s="21">
        <f t="shared" ref="F5:F14" si="0">COUNTIF($Y$3:$Y$617,E5)</f>
        <v>0</v>
      </c>
      <c r="G5" s="52"/>
      <c r="H5" s="53"/>
      <c r="I5" s="54"/>
      <c r="J5" s="55"/>
      <c r="K5" s="55"/>
      <c r="L5" s="56"/>
      <c r="M5" s="57"/>
      <c r="N5" s="58"/>
      <c r="O5" s="59"/>
      <c r="P5" s="60"/>
      <c r="Q5" s="20"/>
      <c r="R5" s="61" t="str">
        <f t="shared" ref="R5:S14" si="1">IFERROR(VLOOKUP($E5,$Y$3:$AD$1731,MATCH(R$2,$Y$2:$AD$2,),),"")</f>
        <v/>
      </c>
      <c r="S5" s="61" t="str">
        <f t="shared" si="1"/>
        <v/>
      </c>
    </row>
    <row r="6" spans="1:19" ht="15.75" thickBot="1">
      <c r="A6" s="62">
        <v>2</v>
      </c>
      <c r="B6" s="63">
        <v>42380</v>
      </c>
      <c r="C6" s="64">
        <v>740</v>
      </c>
      <c r="D6" s="65" t="s">
        <v>16</v>
      </c>
      <c r="E6" s="66" t="s">
        <v>17</v>
      </c>
      <c r="F6" s="67">
        <f t="shared" si="0"/>
        <v>0</v>
      </c>
      <c r="G6" s="68" t="s">
        <v>6</v>
      </c>
      <c r="H6" s="69">
        <v>5</v>
      </c>
      <c r="I6" s="70"/>
      <c r="J6" s="70"/>
      <c r="K6" s="70"/>
      <c r="L6" s="71"/>
      <c r="M6" s="72">
        <v>2</v>
      </c>
      <c r="N6" s="73"/>
      <c r="O6" s="74"/>
      <c r="P6" s="75"/>
      <c r="Q6" s="66"/>
      <c r="R6" s="76" t="str">
        <f t="shared" si="1"/>
        <v/>
      </c>
      <c r="S6" s="76" t="str">
        <f t="shared" si="1"/>
        <v/>
      </c>
    </row>
    <row r="7" spans="1:19">
      <c r="A7" s="77"/>
      <c r="B7" s="20"/>
      <c r="C7" s="21"/>
      <c r="D7" s="20"/>
      <c r="E7" s="66" t="s">
        <v>17</v>
      </c>
      <c r="F7" s="79">
        <f t="shared" si="0"/>
        <v>0</v>
      </c>
      <c r="G7" s="68" t="s">
        <v>7</v>
      </c>
      <c r="H7" s="80"/>
      <c r="I7" s="81">
        <v>30</v>
      </c>
      <c r="J7" s="81">
        <v>20</v>
      </c>
      <c r="K7" s="81"/>
      <c r="L7" s="82"/>
      <c r="M7" s="83"/>
      <c r="N7" s="84"/>
      <c r="O7" s="85">
        <v>4</v>
      </c>
      <c r="P7" s="86"/>
      <c r="Q7" s="78"/>
      <c r="R7" s="87" t="str">
        <f t="shared" si="1"/>
        <v/>
      </c>
      <c r="S7" s="87" t="str">
        <f t="shared" si="1"/>
        <v/>
      </c>
    </row>
    <row r="8" spans="1:19">
      <c r="A8" s="77"/>
      <c r="B8" s="20"/>
      <c r="C8" s="21"/>
      <c r="D8" s="20"/>
      <c r="E8" s="78" t="s">
        <v>18</v>
      </c>
      <c r="F8" s="79">
        <f t="shared" si="0"/>
        <v>0</v>
      </c>
      <c r="G8" s="68" t="s">
        <v>8</v>
      </c>
      <c r="H8" s="80">
        <v>48</v>
      </c>
      <c r="I8" s="81"/>
      <c r="J8" s="81"/>
      <c r="K8" s="81"/>
      <c r="L8" s="82">
        <v>6</v>
      </c>
      <c r="M8" s="83"/>
      <c r="N8" s="84"/>
      <c r="O8" s="85"/>
      <c r="P8" s="86"/>
      <c r="Q8" s="78"/>
      <c r="R8" s="87" t="str">
        <f t="shared" si="1"/>
        <v/>
      </c>
      <c r="S8" s="87" t="str">
        <f t="shared" si="1"/>
        <v/>
      </c>
    </row>
    <row r="9" spans="1:19">
      <c r="A9" s="77"/>
      <c r="B9" s="20"/>
      <c r="C9" s="21"/>
      <c r="D9" s="20"/>
      <c r="E9" s="78" t="s">
        <v>19</v>
      </c>
      <c r="F9" s="79">
        <f t="shared" si="0"/>
        <v>0</v>
      </c>
      <c r="G9" s="68" t="s">
        <v>8</v>
      </c>
      <c r="H9" s="80"/>
      <c r="I9" s="81"/>
      <c r="J9" s="81">
        <v>12</v>
      </c>
      <c r="K9" s="81"/>
      <c r="L9" s="82"/>
      <c r="M9" s="83"/>
      <c r="N9" s="84"/>
      <c r="O9" s="85"/>
      <c r="P9" s="86">
        <v>24</v>
      </c>
      <c r="Q9" s="78"/>
      <c r="R9" s="87" t="str">
        <f t="shared" si="1"/>
        <v/>
      </c>
      <c r="S9" s="87" t="str">
        <f t="shared" si="1"/>
        <v/>
      </c>
    </row>
    <row r="10" spans="1:19">
      <c r="A10" s="77"/>
      <c r="B10" s="20"/>
      <c r="C10" s="21"/>
      <c r="D10" s="20"/>
      <c r="E10" s="78" t="s">
        <v>20</v>
      </c>
      <c r="F10" s="79">
        <f t="shared" si="0"/>
        <v>0</v>
      </c>
      <c r="G10" s="68" t="s">
        <v>9</v>
      </c>
      <c r="H10" s="80"/>
      <c r="I10" s="81">
        <v>16</v>
      </c>
      <c r="J10" s="81">
        <v>15</v>
      </c>
      <c r="K10" s="81"/>
      <c r="L10" s="82"/>
      <c r="M10" s="83"/>
      <c r="N10" s="84"/>
      <c r="O10" s="85"/>
      <c r="P10" s="86">
        <v>24</v>
      </c>
      <c r="Q10" s="78"/>
      <c r="R10" s="87" t="str">
        <f t="shared" si="1"/>
        <v/>
      </c>
      <c r="S10" s="87" t="str">
        <f t="shared" si="1"/>
        <v/>
      </c>
    </row>
    <row r="11" spans="1:19">
      <c r="A11" s="77"/>
      <c r="B11" s="20"/>
      <c r="C11" s="21"/>
      <c r="D11" s="20"/>
      <c r="E11" s="78" t="s">
        <v>21</v>
      </c>
      <c r="F11" s="79">
        <f t="shared" si="0"/>
        <v>0</v>
      </c>
      <c r="G11" s="68" t="s">
        <v>10</v>
      </c>
      <c r="H11" s="80"/>
      <c r="I11" s="81"/>
      <c r="J11" s="81"/>
      <c r="K11" s="81">
        <v>8</v>
      </c>
      <c r="L11" s="82"/>
      <c r="M11" s="83"/>
      <c r="N11" s="84">
        <v>5</v>
      </c>
      <c r="O11" s="85"/>
      <c r="P11" s="86"/>
      <c r="Q11" s="78"/>
      <c r="R11" s="87" t="str">
        <f t="shared" si="1"/>
        <v/>
      </c>
      <c r="S11" s="87" t="str">
        <f t="shared" si="1"/>
        <v/>
      </c>
    </row>
    <row r="12" spans="1:19">
      <c r="A12" s="77"/>
      <c r="B12" s="20"/>
      <c r="C12" s="21"/>
      <c r="D12" s="20"/>
      <c r="E12" s="78" t="s">
        <v>11</v>
      </c>
      <c r="F12" s="79">
        <f t="shared" si="0"/>
        <v>0</v>
      </c>
      <c r="G12" s="68" t="s">
        <v>12</v>
      </c>
      <c r="H12" s="80">
        <v>18</v>
      </c>
      <c r="I12" s="81"/>
      <c r="J12" s="81"/>
      <c r="K12" s="81"/>
      <c r="L12" s="82"/>
      <c r="M12" s="83"/>
      <c r="N12" s="84"/>
      <c r="O12" s="85"/>
      <c r="P12" s="86">
        <v>45</v>
      </c>
      <c r="Q12" s="78"/>
      <c r="R12" s="87" t="str">
        <f t="shared" si="1"/>
        <v/>
      </c>
      <c r="S12" s="87" t="str">
        <f t="shared" si="1"/>
        <v/>
      </c>
    </row>
    <row r="13" spans="1:19" ht="15.75" thickBot="1">
      <c r="A13" s="77"/>
      <c r="B13" s="20"/>
      <c r="C13" s="21"/>
      <c r="D13" s="20"/>
      <c r="E13" s="88" t="s">
        <v>22</v>
      </c>
      <c r="F13" s="89">
        <f t="shared" si="0"/>
        <v>0</v>
      </c>
      <c r="G13" s="90" t="s">
        <v>13</v>
      </c>
      <c r="H13" s="91"/>
      <c r="I13" s="92"/>
      <c r="J13" s="92">
        <v>12</v>
      </c>
      <c r="K13" s="92"/>
      <c r="L13" s="93"/>
      <c r="M13" s="94">
        <v>1</v>
      </c>
      <c r="N13" s="95"/>
      <c r="O13" s="96"/>
      <c r="P13" s="97"/>
      <c r="Q13" s="88"/>
      <c r="R13" s="98" t="str">
        <f t="shared" si="1"/>
        <v/>
      </c>
      <c r="S13" s="98" t="str">
        <f t="shared" si="1"/>
        <v/>
      </c>
    </row>
    <row r="14" spans="1:19" ht="15.75" thickBot="1">
      <c r="A14" s="99"/>
      <c r="B14" s="41"/>
      <c r="C14" s="42"/>
      <c r="D14" s="41"/>
      <c r="E14" s="43">
        <v>1002807</v>
      </c>
      <c r="F14" s="41">
        <f t="shared" si="0"/>
        <v>0</v>
      </c>
      <c r="G14" s="45"/>
      <c r="H14" s="41"/>
      <c r="I14" s="41"/>
      <c r="J14" s="41"/>
      <c r="K14" s="41"/>
      <c r="L14" s="41"/>
      <c r="M14" s="41"/>
      <c r="N14" s="41"/>
      <c r="O14" s="41"/>
      <c r="P14" s="41">
        <f>SUM(P6:P13)</f>
        <v>93</v>
      </c>
      <c r="Q14" s="41"/>
      <c r="R14" s="100" t="str">
        <f t="shared" si="1"/>
        <v/>
      </c>
      <c r="S14" s="100" t="str">
        <f t="shared" si="1"/>
        <v/>
      </c>
    </row>
  </sheetData>
  <conditionalFormatting sqref="Q1">
    <cfRule type="cellIs" dxfId="59" priority="17" stopIfTrue="1" operator="lessThan">
      <formula>#REF!</formula>
    </cfRule>
  </conditionalFormatting>
  <conditionalFormatting sqref="Q1 R2:S2 R5:S14">
    <cfRule type="cellIs" dxfId="57" priority="16" stopIfTrue="1" operator="lessThan">
      <formula>$V$1</formula>
    </cfRule>
  </conditionalFormatting>
  <conditionalFormatting sqref="R1:S2 R5:S14">
    <cfRule type="cellIs" dxfId="55" priority="15" stopIfTrue="1" operator="lessThan">
      <formula>$V$1</formula>
    </cfRule>
  </conditionalFormatting>
  <conditionalFormatting sqref="E1:E5 E14">
    <cfRule type="containsText" dxfId="53" priority="13" operator="containsText" text="1л Кадарка п/сл. кр. слабоалк. (ПЭТ-бут.)">
      <formula>NOT(ISERROR(SEARCH("1л Кадарка п/сл. кр. слабоалк. (ПЭТ-бут.)",E1)))</formula>
    </cfRule>
    <cfRule type="containsText" dxfId="52" priority="14" operator="containsText" text="1л Кадарка п/сл. кр. слабоалк. (ПЭТ-бут.)">
      <formula>NOT(ISERROR(SEARCH("1л Кадарка п/сл. кр. слабоалк. (ПЭТ-бут.)",E1)))</formula>
    </cfRule>
  </conditionalFormatting>
  <conditionalFormatting sqref="Q1 R2:S2 R5:S14">
    <cfRule type="cellIs" dxfId="49" priority="12" stopIfTrue="1" operator="lessThan">
      <formula>#REF!</formula>
    </cfRule>
  </conditionalFormatting>
  <conditionalFormatting sqref="C1:C14">
    <cfRule type="duplicateValues" dxfId="47" priority="11"/>
  </conditionalFormatting>
  <conditionalFormatting sqref="E4">
    <cfRule type="expression" dxfId="45" priority="10">
      <formula>F4&gt;0</formula>
    </cfRule>
  </conditionalFormatting>
  <conditionalFormatting sqref="E5">
    <cfRule type="expression" dxfId="43" priority="9">
      <formula>F5&gt;0</formula>
    </cfRule>
  </conditionalFormatting>
  <conditionalFormatting sqref="C5">
    <cfRule type="duplicateValues" dxfId="41" priority="8"/>
  </conditionalFormatting>
  <conditionalFormatting sqref="E4">
    <cfRule type="expression" dxfId="39" priority="7">
      <formula>F4&gt;0</formula>
    </cfRule>
  </conditionalFormatting>
  <conditionalFormatting sqref="E14">
    <cfRule type="expression" dxfId="37" priority="6">
      <formula>F14&gt;0</formula>
    </cfRule>
  </conditionalFormatting>
  <conditionalFormatting sqref="E14">
    <cfRule type="expression" dxfId="35" priority="5">
      <formula>F14&gt;0</formula>
    </cfRule>
  </conditionalFormatting>
  <conditionalFormatting sqref="E1:E14">
    <cfRule type="containsText" dxfId="33" priority="4" operator="containsText" text="Шардоне бел.п/сл. 1л з-д &quot;Нектар&quot;">
      <formula>NOT(ISERROR(SEARCH("Шардоне бел.п/сл. 1л з-д ""Нектар""",E1)))</formula>
    </cfRule>
  </conditionalFormatting>
  <conditionalFormatting sqref="E1:E14">
    <cfRule type="cellIs" dxfId="31" priority="1" operator="equal">
      <formula>$E$712</formula>
    </cfRule>
    <cfRule type="cellIs" dxfId="30" priority="2" operator="equal">
      <formula>$E$711</formula>
    </cfRule>
    <cfRule type="cellIs" dxfId="29" priority="3" operator="equal">
      <formula>$E$710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5"/>
  <sheetViews>
    <sheetView workbookViewId="0">
      <selection activeCell="A3" sqref="A3"/>
    </sheetView>
  </sheetViews>
  <sheetFormatPr defaultRowHeight="15"/>
  <cols>
    <col min="1" max="1" width="6.140625" customWidth="1"/>
    <col min="2" max="2" width="7" bestFit="1" customWidth="1"/>
    <col min="3" max="3" width="6.140625" customWidth="1"/>
    <col min="4" max="4" width="17.28515625" bestFit="1" customWidth="1"/>
    <col min="5" max="5" width="8.28515625" bestFit="1" customWidth="1"/>
    <col min="6" max="10" width="3.140625" bestFit="1" customWidth="1"/>
    <col min="11" max="11" width="3.7109375" bestFit="1" customWidth="1"/>
    <col min="12" max="12" width="3.140625" bestFit="1" customWidth="1"/>
  </cols>
  <sheetData>
    <row r="1" spans="1:40" s="104" customFormat="1" ht="74.25" customHeight="1" thickBot="1">
      <c r="A1" s="19" t="s">
        <v>0</v>
      </c>
      <c r="B1" s="20" t="s">
        <v>1</v>
      </c>
      <c r="C1" s="21" t="s">
        <v>2</v>
      </c>
      <c r="D1" s="20" t="s">
        <v>3</v>
      </c>
      <c r="E1" s="20" t="s">
        <v>23</v>
      </c>
      <c r="F1" s="102">
        <v>1</v>
      </c>
      <c r="G1" s="102">
        <v>2</v>
      </c>
      <c r="H1" s="102">
        <v>3</v>
      </c>
      <c r="I1" s="102">
        <v>4</v>
      </c>
      <c r="J1" s="102">
        <v>5</v>
      </c>
      <c r="K1" s="103">
        <v>6</v>
      </c>
      <c r="L1" s="102">
        <v>7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s="106" customFormat="1" ht="15.75" thickBot="1">
      <c r="A2" s="105" t="str">
        <f>IFERROR(INDEX('[1]2016'!$A$2:$L$6,SMALL(IF(ISNUMBER('[1]2016'!$H$2:$H$6),ROW('[1]2016'!$A$2:$A$6)-1),ROW(A1)),MATCH(A$1,'[1]2016'!$A$1:$L$1,0)),0)</f>
        <v>ЯНВАРЬ</v>
      </c>
      <c r="B2" s="105">
        <f>IFERROR(INDEX('[1]2016'!$A$2:$L$6,SMALL(IF(ISNUMBER('[1]2016'!$H$2:$H$6),ROW('[1]2016'!$A$2:$A$6)-4),ROW(B1)),MATCH(B$1,'[1]2016'!$A$1:$L$1,0)),0)</f>
        <v>0</v>
      </c>
      <c r="C2" s="105">
        <f>IFERROR(INDEX('[1]2016'!$A$2:$L$6,SMALL(IF(ISNUMBER('[1]2016'!$H$2:$H$6),ROW('[1]2016'!$A$2:$A$6)-4),ROW(C1)),MATCH(C$1,'[1]2016'!$A$1:$L$1,0)),0)</f>
        <v>0</v>
      </c>
      <c r="D2" s="105">
        <f>IFERROR(INDEX('[1]2016'!$A$2:$L$6,SMALL(IF(ISNUMBER('[1]2016'!$H$2:$H$6),ROW('[1]2016'!$A$2:$A$6)-4),ROW(D1)),MATCH(D$1,'[1]2016'!$A$1:$L$1,0)),0)</f>
        <v>0</v>
      </c>
      <c r="E2" s="105">
        <f>IFERROR(INDEX('[1]2016'!$A$2:$L$6,SMALL(IF(ISNUMBER('[1]2016'!$H$2:$H$6),ROW('[1]2016'!$A$2:$A$6)-4),ROW(E1)),MATCH(E$1,'[1]2016'!$A$1:$L$1,0)),0)</f>
        <v>0</v>
      </c>
      <c r="F2" s="105">
        <f>IFERROR(INDEX('[1]2016'!$A$2:$L$6,SMALL(IF(ISNUMBER('[1]2016'!$H$2:$H$6),ROW('[1]2016'!$A$2:$A$6)-4),ROW(F1)),MATCH(F$1,'[1]2016'!$A$1:$L$1,0)),0)</f>
        <v>0</v>
      </c>
      <c r="G2" s="105">
        <f>IFERROR(INDEX('[1]2016'!$A$2:$L$6,SMALL(IF(ISNUMBER('[1]2016'!$H$2:$H$6),ROW('[1]2016'!$A$2:$A$6)-4),ROW(G1)),MATCH(G$1,'[1]2016'!$A$1:$L$1,0)),0)</f>
        <v>0</v>
      </c>
      <c r="H2" s="105">
        <f>IFERROR(INDEX('[1]2016'!$A$2:$L$6,SMALL(IF(ISNUMBER('[1]2016'!$H$2:$H$6),ROW('[1]2016'!$A$2:$A$6)-4),ROW(H1)),MATCH(H$1,'[1]2016'!$A$1:$L$1,0)),0)</f>
        <v>0</v>
      </c>
      <c r="I2" s="105">
        <f>IFERROR(INDEX('[1]2016'!$A$2:$L$6,SMALL(IF(ISNUMBER('[1]2016'!$H$2:$H$6),ROW('[1]2016'!$A$2:$A$6)-4),ROW(I1)),MATCH(I$1,'[1]2016'!$A$1:$L$1,0)),0)</f>
        <v>0</v>
      </c>
      <c r="J2" s="105">
        <f>IFERROR(INDEX('[1]2016'!$A$2:$L$6,SMALL(IF(ISNUMBER('[1]2016'!$H$2:$H$6),ROW('[1]2016'!$A$2:$A$6)-4),ROW(J1)),MATCH(J$1,'[1]2016'!$A$1:$L$1,0)),0)</f>
        <v>0</v>
      </c>
      <c r="K2" s="105">
        <f>IFERROR(INDEX('[1]2016'!$A$2:$L$6,SMALL(IF(ISNUMBER('[1]2016'!$H$2:$H$6),ROW('[1]2016'!$A$2:$A$6)-4),ROW(K1)),MATCH(K$1,'[1]2016'!$A$1:$L$1,0)),0)</f>
        <v>0</v>
      </c>
      <c r="L2" s="105">
        <f>IFERROR(INDEX('[1]2016'!$A$2:$L$6,SMALL(IF(ISNUMBER('[1]2016'!$H$2:$H$6),ROW('[1]2016'!$A$2:$A$6)-4),ROW(L1)),MATCH(L$1,'[1]2016'!$A$1:$L$1,0)),0)</f>
        <v>0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s="106" customFormat="1" ht="15.75" thickBot="1">
      <c r="A3" s="105">
        <f t="array" ref="A3">IFERROR(INDEX('[1]2016'!$A$2:$L$6,SMALL(IF(ISNUMBER('[1]2016'!$H$2:$H$6),ROW('[1]2016'!$A$2:$A$6)-1),ROW(A2)),MATCH(A$1,'[1]2016'!$A$1:$L$1,0)),0)</f>
        <v>0</v>
      </c>
      <c r="B3" s="105">
        <f t="array" ref="B3">IFERROR(INDEX('[1]2016'!$A$2:$L$6,SMALL(IF(ISNUMBER('[1]2016'!$H$2:$H$6),ROW('[1]2016'!$A$2:$A$6)-1),ROW(B2)),MATCH(B$1,'[1]2016'!$A$1:$L$1,0)),0)</f>
        <v>0</v>
      </c>
      <c r="C3" s="105">
        <f t="array" ref="C3">IFERROR(INDEX('[1]2016'!$A$2:$L$6,SMALL(IF(ISNUMBER('[1]2016'!$H$2:$H$6),ROW('[1]2016'!$A$2:$A$6)-1),ROW(C2)),MATCH(C$1,'[1]2016'!$A$1:$L$1,0)),0)</f>
        <v>0</v>
      </c>
      <c r="D3" s="105">
        <f t="array" ref="D3">IFERROR(INDEX('[1]2016'!$A$2:$L$6,SMALL(IF(ISNUMBER('[1]2016'!$H$2:$H$6),ROW('[1]2016'!$A$2:$A$6)-1),ROW(D2)),MATCH(D$1,'[1]2016'!$A$1:$L$1,0)),0)</f>
        <v>0</v>
      </c>
      <c r="E3" s="105">
        <f t="array" ref="E3">IFERROR(INDEX('[1]2016'!$A$2:$L$6,SMALL(IF(ISNUMBER('[1]2016'!$H$2:$H$6),ROW('[1]2016'!$A$2:$A$6)-1),ROW(E2)),MATCH(E$1,'[1]2016'!$A$1:$L$1,0)),0)</f>
        <v>0</v>
      </c>
      <c r="F3" s="105">
        <f t="array" ref="F3">IFERROR(INDEX('[1]2016'!$A$2:$L$6,SMALL(IF(ISNUMBER('[1]2016'!$H$2:$H$6),ROW('[1]2016'!$A$2:$A$6)-1),ROW(F2)),MATCH(F$1,'[1]2016'!$A$1:$L$1,0)),0)</f>
        <v>4</v>
      </c>
      <c r="G3" s="105">
        <f t="array" ref="G3">IFERROR(INDEX('[1]2016'!$A$2:$L$6,SMALL(IF(ISNUMBER('[1]2016'!$H$2:$H$6),ROW('[1]2016'!$A$2:$A$6)-1),ROW(G2)),MATCH(G$1,'[1]2016'!$A$1:$L$1,0)),0)</f>
        <v>0</v>
      </c>
      <c r="H3" s="105">
        <f t="array" ref="H3">IFERROR(INDEX('[1]2016'!$A$2:$L$6,SMALL(IF(ISNUMBER('[1]2016'!$H$2:$H$6),ROW('[1]2016'!$A$2:$A$6)-1),ROW(H2)),MATCH(H$1,'[1]2016'!$A$1:$L$1,0)),0)</f>
        <v>20</v>
      </c>
      <c r="I3" s="105">
        <f t="array" ref="I3">IFERROR(INDEX('[1]2016'!$A$2:$L$6,SMALL(IF(ISNUMBER('[1]2016'!$H$2:$H$6),ROW('[1]2016'!$A$2:$A$6)-1),ROW(I2)),MATCH(I$1,'[1]2016'!$A$1:$L$1,0)),0)</f>
        <v>0</v>
      </c>
      <c r="J3" s="105">
        <f t="array" ref="J3">IFERROR(INDEX('[1]2016'!$A$2:$L$6,SMALL(IF(ISNUMBER('[1]2016'!$H$2:$H$6),ROW('[1]2016'!$A$2:$A$6)-1),ROW(J2)),MATCH(J$1,'[1]2016'!$A$1:$L$1,0)),0)</f>
        <v>0</v>
      </c>
      <c r="K3" s="105">
        <f t="array" ref="K3">IFERROR(INDEX('[1]2016'!$A$2:$L$6,SMALL(IF(ISNUMBER('[1]2016'!$H$2:$H$6),ROW('[1]2016'!$A$2:$A$6)-1),ROW(K2)),MATCH(K$1,'[1]2016'!$A$1:$L$1,0)),0)</f>
        <v>0</v>
      </c>
      <c r="L3" s="105">
        <f t="array" ref="L3">IFERROR(INDEX('[1]2016'!$A$2:$L$6,SMALL(IF(ISNUMBER('[1]2016'!$H$2:$H$6),ROW('[1]2016'!$A$2:$A$6)-1),ROW(L2)),MATCH(L$1,'[1]2016'!$A$1:$L$1,0)),0)</f>
        <v>0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s="106" customFormat="1" ht="15.75" thickBot="1">
      <c r="A4" s="105">
        <f t="array" ref="A4">IFERROR(INDEX('[1]2016'!$A$2:$L$6,SMALL(IF(ISNUMBER('[1]2016'!$H$2:$H$6),ROW('[1]2016'!$A$2:$A$6)-1),ROW(A3)),MATCH(A$1,'[1]2016'!$A$1:$L$1,0)),0)</f>
        <v>0</v>
      </c>
      <c r="B4" s="105">
        <f t="array" ref="B4">IFERROR(INDEX('[1]2016'!$A$2:$L$6,SMALL(IF(ISNUMBER('[1]2016'!$H$2:$H$6),ROW('[1]2016'!$A$2:$A$6)-1),ROW(B3)),MATCH(B$1,'[1]2016'!$A$1:$L$1,0)),0)</f>
        <v>0</v>
      </c>
      <c r="C4" s="105">
        <f t="array" ref="C4">IFERROR(INDEX('[1]2016'!$A$2:$L$6,SMALL(IF(ISNUMBER('[1]2016'!$H$2:$H$6),ROW('[1]2016'!$A$2:$A$6)-1),ROW(C3)),MATCH(C$1,'[1]2016'!$A$1:$L$1,0)),0)</f>
        <v>0</v>
      </c>
      <c r="D4" s="105">
        <f t="array" ref="D4">IFERROR(INDEX('[1]2016'!$A$2:$L$6,SMALL(IF(ISNUMBER('[1]2016'!$H$2:$H$6),ROW('[1]2016'!$A$2:$A$6)-1),ROW(D3)),MATCH(D$1,'[1]2016'!$A$1:$L$1,0)),0)</f>
        <v>0</v>
      </c>
      <c r="E4" s="105">
        <f t="array" ref="E4">IFERROR(INDEX('[1]2016'!$A$2:$L$6,SMALL(IF(ISNUMBER('[1]2016'!$H$2:$H$6),ROW('[1]2016'!$A$2:$A$6)-1),ROW(E3)),MATCH(E$1,'[1]2016'!$A$1:$L$1,0)),0)</f>
        <v>0</v>
      </c>
      <c r="F4" s="105">
        <f t="array" ref="F4">IFERROR(INDEX('[1]2016'!$A$2:$L$6,SMALL(IF(ISNUMBER('[1]2016'!$H$2:$H$6),ROW('[1]2016'!$A$2:$A$6)-1),ROW(F3)),MATCH(F$1,'[1]2016'!$A$1:$L$1,0)),0)</f>
        <v>0</v>
      </c>
      <c r="G4" s="105">
        <f t="array" ref="G4">IFERROR(INDEX('[1]2016'!$A$2:$L$6,SMALL(IF(ISNUMBER('[1]2016'!$H$2:$H$6),ROW('[1]2016'!$A$2:$A$6)-1),ROW(G3)),MATCH(G$1,'[1]2016'!$A$1:$L$1,0)),0)</f>
        <v>0</v>
      </c>
      <c r="H4" s="105">
        <f t="array" ref="H4">IFERROR(INDEX('[1]2016'!$A$2:$L$6,SMALL(IF(ISNUMBER('[1]2016'!$H$2:$H$6),ROW('[1]2016'!$A$2:$A$6)-1),ROW(H3)),MATCH(H$1,'[1]2016'!$A$1:$L$1,0)),0)</f>
        <v>0</v>
      </c>
      <c r="I4" s="105">
        <f t="array" ref="I4">IFERROR(INDEX('[1]2016'!$A$2:$L$6,SMALL(IF(ISNUMBER('[1]2016'!$H$2:$H$6),ROW('[1]2016'!$A$2:$A$6)-1),ROW(I3)),MATCH(I$1,'[1]2016'!$A$1:$L$1,0)),0)</f>
        <v>0</v>
      </c>
      <c r="J4" s="105">
        <f t="array" ref="J4">IFERROR(INDEX('[1]2016'!$A$2:$L$6,SMALL(IF(ISNUMBER('[1]2016'!$H$2:$H$6),ROW('[1]2016'!$A$2:$A$6)-1),ROW(J3)),MATCH(J$1,'[1]2016'!$A$1:$L$1,0)),0)</f>
        <v>0</v>
      </c>
      <c r="K4" s="105">
        <f t="array" ref="K4">IFERROR(INDEX('[1]2016'!$A$2:$L$6,SMALL(IF(ISNUMBER('[1]2016'!$H$2:$H$6),ROW('[1]2016'!$A$2:$A$6)-1),ROW(K3)),MATCH(K$1,'[1]2016'!$A$1:$L$1,0)),0)</f>
        <v>0</v>
      </c>
      <c r="L4" s="105">
        <f t="array" ref="L4">IFERROR(INDEX('[1]2016'!$A$2:$L$6,SMALL(IF(ISNUMBER('[1]2016'!$H$2:$H$6),ROW('[1]2016'!$A$2:$A$6)-1),ROW(L3)),MATCH(L$1,'[1]2016'!$A$1:$L$1,0)),0)</f>
        <v>0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>
      <c r="A5" s="105">
        <f t="array" ref="A5">IFERROR(INDEX('[1]2016'!$A$2:$L$6,SMALL(IF(ISNUMBER('[1]2016'!$H$2:$H$6),ROW('[1]2016'!$A$2:$A$6)-1),ROW(A4)),MATCH(A$1,'[1]2016'!$A$1:$L$1,0)),0)</f>
        <v>0</v>
      </c>
      <c r="B5" s="105">
        <f t="array" ref="B5">IFERROR(INDEX('[1]2016'!$A$2:$L$6,SMALL(IF(ISNUMBER('[1]2016'!$H$2:$H$6),ROW('[1]2016'!$A$2:$A$6)-1),ROW(B4)),MATCH(B$1,'[1]2016'!$A$1:$L$1,0)),0)</f>
        <v>0</v>
      </c>
      <c r="C5" s="105">
        <f t="array" ref="C5">IFERROR(INDEX('[1]2016'!$A$2:$L$6,SMALL(IF(ISNUMBER('[1]2016'!$H$2:$H$6),ROW('[1]2016'!$A$2:$A$6)-1),ROW(C4)),MATCH(C$1,'[1]2016'!$A$1:$L$1,0)),0)</f>
        <v>0</v>
      </c>
      <c r="D5" s="105">
        <f t="array" ref="D5">IFERROR(INDEX('[1]2016'!$A$2:$L$6,SMALL(IF(ISNUMBER('[1]2016'!$H$2:$H$6),ROW('[1]2016'!$A$2:$A$6)-1),ROW(D4)),MATCH(D$1,'[1]2016'!$A$1:$L$1,0)),0)</f>
        <v>0</v>
      </c>
      <c r="E5" s="105">
        <f t="array" ref="E5">IFERROR(INDEX('[1]2016'!$A$2:$L$6,SMALL(IF(ISNUMBER('[1]2016'!$H$2:$H$6),ROW('[1]2016'!$A$2:$A$6)-1),ROW(E4)),MATCH(E$1,'[1]2016'!$A$1:$L$1,0)),0)</f>
        <v>0</v>
      </c>
      <c r="F5" s="105">
        <f t="array" ref="F5">IFERROR(INDEX('[1]2016'!$A$2:$L$6,SMALL(IF(ISNUMBER('[1]2016'!$H$2:$H$6),ROW('[1]2016'!$A$2:$A$6)-1),ROW(F4)),MATCH(F$1,'[1]2016'!$A$1:$L$1,0)),0)</f>
        <v>0</v>
      </c>
      <c r="G5" s="105">
        <f t="array" ref="G5">IFERROR(INDEX('[1]2016'!$A$2:$L$6,SMALL(IF(ISNUMBER('[1]2016'!$H$2:$H$6),ROW('[1]2016'!$A$2:$A$6)-1),ROW(G4)),MATCH(G$1,'[1]2016'!$A$1:$L$1,0)),0)</f>
        <v>0</v>
      </c>
      <c r="H5" s="105">
        <f t="array" ref="H5">IFERROR(INDEX('[1]2016'!$A$2:$L$6,SMALL(IF(ISNUMBER('[1]2016'!$H$2:$H$6),ROW('[1]2016'!$A$2:$A$6)-1),ROW(H4)),MATCH(H$1,'[1]2016'!$A$1:$L$1,0)),0)</f>
        <v>0</v>
      </c>
      <c r="I5" s="105">
        <f t="array" ref="I5">IFERROR(INDEX('[1]2016'!$A$2:$L$6,SMALL(IF(ISNUMBER('[1]2016'!$H$2:$H$6),ROW('[1]2016'!$A$2:$A$6)-1),ROW(I4)),MATCH(I$1,'[1]2016'!$A$1:$L$1,0)),0)</f>
        <v>0</v>
      </c>
      <c r="J5" s="105">
        <f t="array" ref="J5">IFERROR(INDEX('[1]2016'!$A$2:$L$6,SMALL(IF(ISNUMBER('[1]2016'!$H$2:$H$6),ROW('[1]2016'!$A$2:$A$6)-1),ROW(J4)),MATCH(J$1,'[1]2016'!$A$1:$L$1,0)),0)</f>
        <v>0</v>
      </c>
      <c r="K5" s="105">
        <f t="array" ref="K5">IFERROR(INDEX('[1]2016'!$A$2:$L$6,SMALL(IF(ISNUMBER('[1]2016'!$H$2:$H$6),ROW('[1]2016'!$A$2:$A$6)-1),ROW(K4)),MATCH(K$1,'[1]2016'!$A$1:$L$1,0)),0)</f>
        <v>0</v>
      </c>
      <c r="L5" s="105">
        <f t="array" ref="L5">IFERROR(INDEX('[1]2016'!$A$2:$L$6,SMALL(IF(ISNUMBER('[1]2016'!$H$2:$H$6),ROW('[1]2016'!$A$2:$A$6)-1),ROW(L4)),MATCH(L$1,'[1]2016'!$A$1:$L$1,0)),0)</f>
        <v>0</v>
      </c>
    </row>
  </sheetData>
  <conditionalFormatting sqref="U1:W1 T2:W4">
    <cfRule type="cellIs" dxfId="21" priority="11" stopIfTrue="1" operator="lessThan">
      <formula>$X$2</formula>
    </cfRule>
  </conditionalFormatting>
  <conditionalFormatting sqref="W1">
    <cfRule type="cellIs" dxfId="19" priority="10" stopIfTrue="1" operator="lessThan">
      <formula>$O$1</formula>
    </cfRule>
  </conditionalFormatting>
  <conditionalFormatting sqref="E1">
    <cfRule type="containsText" dxfId="17" priority="8" operator="containsText" text="1л Кадарка п/сл. кр. слабоалк. (ПЭТ-бут.)">
      <formula>NOT(ISERROR(SEARCH("1л Кадарка п/сл. кр. слабоалк. (ПЭТ-бут.)",E1)))</formula>
    </cfRule>
    <cfRule type="containsText" dxfId="16" priority="9" operator="containsText" text="1л Кадарка п/сл. кр. слабоалк. (ПЭТ-бут.)">
      <formula>NOT(ISERROR(SEARCH("1л Кадарка п/сл. кр. слабоалк. (ПЭТ-бут.)",E1)))</formula>
    </cfRule>
  </conditionalFormatting>
  <conditionalFormatting sqref="W1">
    <cfRule type="cellIs" dxfId="13" priority="7" stopIfTrue="1" operator="lessThan">
      <formula>#REF!</formula>
    </cfRule>
  </conditionalFormatting>
  <conditionalFormatting sqref="E1">
    <cfRule type="containsText" dxfId="11" priority="5" operator="containsText" text="Шардоне бел.п/сл. 1л з-д &quot;Нектар&quot;">
      <formula>NOT(ISERROR(SEARCH("Шардоне бел.п/сл. 1л з-д ""Нектар""",E1)))</formula>
    </cfRule>
    <cfRule type="containsText" dxfId="10" priority="6" operator="containsText" text="1л Багряная Вишня с/алк.вин.-виш.нег.кр. (ПЭТ-бел)">
      <formula>NOT(ISERROR(SEARCH("1л Багряная Вишня с/алк.вин.-виш.нег.кр. (ПЭТ-бел)",E1)))</formula>
    </cfRule>
  </conditionalFormatting>
  <conditionalFormatting sqref="C1">
    <cfRule type="duplicateValues" dxfId="7" priority="4"/>
  </conditionalFormatting>
  <conditionalFormatting sqref="E1">
    <cfRule type="cellIs" dxfId="5" priority="1" operator="equal">
      <formula>$E$668</formula>
    </cfRule>
    <cfRule type="cellIs" dxfId="4" priority="2" operator="equal">
      <formula>$E$667</formula>
    </cfRule>
    <cfRule type="cellIs" dxfId="3" priority="3" operator="equal">
      <formula>$E$666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WORKPLACE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Сузинь</dc:creator>
  <cp:lastModifiedBy>Сузинь</cp:lastModifiedBy>
  <dcterms:created xsi:type="dcterms:W3CDTF">2016-02-29T14:16:13Z</dcterms:created>
  <dcterms:modified xsi:type="dcterms:W3CDTF">2016-02-29T14:21:44Z</dcterms:modified>
</cp:coreProperties>
</file>