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480" yWindow="345" windowWidth="19875" windowHeight="7725"/>
  </bookViews>
  <sheets>
    <sheet name="Бонус" sheetId="1" r:id="rId1"/>
  </sheets>
  <calcPr calcId="162913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E15" i="1"/>
  <c r="H13" i="1" l="1"/>
  <c r="H14" i="1"/>
  <c r="E7" i="1" l="1"/>
  <c r="E8" i="1"/>
  <c r="E9" i="1"/>
  <c r="E10" i="1"/>
  <c r="E11" i="1"/>
  <c r="E12" i="1"/>
  <c r="E13" i="1"/>
  <c r="C14" i="1"/>
  <c r="E14" i="1" s="1"/>
  <c r="F14" i="1" s="1"/>
  <c r="D14" i="1"/>
  <c r="E16" i="1"/>
  <c r="E17" i="1"/>
  <c r="E18" i="1"/>
  <c r="E19" i="1"/>
  <c r="E20" i="1"/>
  <c r="E21" i="1"/>
  <c r="E22" i="1"/>
  <c r="C23" i="1"/>
  <c r="D23" i="1"/>
  <c r="E24" i="1"/>
  <c r="E25" i="1"/>
  <c r="E26" i="1"/>
  <c r="F26" i="1" l="1"/>
  <c r="E23" i="1"/>
</calcChain>
</file>

<file path=xl/sharedStrings.xml><?xml version="1.0" encoding="utf-8"?>
<sst xmlns="http://schemas.openxmlformats.org/spreadsheetml/2006/main" count="30" uniqueCount="30">
  <si>
    <t>При выполнении плана продаж 110%+, бонус равен 60% от ставки</t>
  </si>
  <si>
    <t>При выполнении плана продаж   100%+, бонус равен 30% от ставки</t>
  </si>
  <si>
    <t>При выполнении плана продаж   95%+, бонус равен 15% от ставки</t>
  </si>
  <si>
    <t>Валентина</t>
  </si>
  <si>
    <t>Андрей</t>
  </si>
  <si>
    <t>Виктор</t>
  </si>
  <si>
    <t>Олег Новак</t>
  </si>
  <si>
    <t>Нова справа Ужгород</t>
  </si>
  <si>
    <t>Київ-Захід</t>
  </si>
  <si>
    <t>ТД Поляна</t>
  </si>
  <si>
    <t>Міжрегіональні ресурси</t>
  </si>
  <si>
    <t>ТзОВ "Т.Д.К."</t>
  </si>
  <si>
    <t>ЗУКФ "Світ Нест"</t>
  </si>
  <si>
    <t>Болеро Сервіс</t>
  </si>
  <si>
    <t>Александр</t>
  </si>
  <si>
    <t xml:space="preserve">прямые клиенты
</t>
  </si>
  <si>
    <t>Альянс Маркет ТОВ</t>
  </si>
  <si>
    <t>ПАККО Холдинг ТОВ</t>
  </si>
  <si>
    <t>НОВУС Україна ТОВ</t>
  </si>
  <si>
    <t>Ріал Істейт Ф.К.А.У. ТОВ</t>
  </si>
  <si>
    <t>МЕТРО Кеш енд Кері Україна ТОВ</t>
  </si>
  <si>
    <t>Фоззі-фуд  ТОВ</t>
  </si>
  <si>
    <t>Фудмережа ТОВ</t>
  </si>
  <si>
    <t>Бонус</t>
  </si>
  <si>
    <t>% выполнение</t>
  </si>
  <si>
    <t>Продажи ПЛАН 
01-31.01.16</t>
  </si>
  <si>
    <t>Продажи ФАКТ  01-31.03.2016</t>
  </si>
  <si>
    <t>Ставка</t>
  </si>
  <si>
    <t>КЛИЕНТ</t>
  </si>
  <si>
    <t>План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</si>
</sst>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0_ ;[Red]\-#,##0.00\ "/>
    <numFmt numFmtId="165" formatCode="#,##0_ ;[Red]\-#,##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1"/>
      <color rgb="FF1F497D"/>
      <name val="Segoe UI"/>
      <family val="2"/>
      <charset val="204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8"/>
      <color indexed="8"/>
      <name val="Tahoma"/>
      <family val="2"/>
      <charset val="204"/>
    </font>
    <font>
      <b/>
      <sz val="8"/>
      <name val="Tahoma"/>
      <family val="2"/>
    </font>
    <font>
      <sz val="8"/>
      <color indexed="8"/>
      <name val="Tahoma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  <charset val="1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14" fillId="0" borderId="0">
      <alignment horizontal="left"/>
    </xf>
    <xf numFmtId="0" fontId="14" fillId="0" borderId="0">
      <alignment horizontal="left"/>
    </xf>
    <xf numFmtId="0" fontId="15" fillId="0" borderId="0"/>
    <xf numFmtId="0" fontId="16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10" fontId="3" fillId="0" borderId="0" xfId="1" applyNumberFormat="1" applyFont="1" applyFill="1"/>
    <xf numFmtId="164" fontId="3" fillId="0" borderId="0" xfId="1" applyNumberFormat="1" applyFont="1" applyFill="1"/>
    <xf numFmtId="164" fontId="4" fillId="0" borderId="0" xfId="1" applyNumberFormat="1" applyFont="1" applyFill="1"/>
    <xf numFmtId="0" fontId="3" fillId="0" borderId="0" xfId="1" applyFont="1" applyFill="1"/>
    <xf numFmtId="2" fontId="3" fillId="0" borderId="0" xfId="1" applyNumberFormat="1" applyFont="1" applyFill="1"/>
    <xf numFmtId="0" fontId="5" fillId="0" borderId="0" xfId="0" applyFont="1" applyAlignment="1">
      <alignment vertical="center"/>
    </xf>
    <xf numFmtId="0" fontId="0" fillId="0" borderId="0" xfId="0" applyBorder="1"/>
    <xf numFmtId="9" fontId="3" fillId="0" borderId="0" xfId="1" applyNumberFormat="1" applyFont="1" applyFill="1" applyBorder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3" fontId="9" fillId="0" borderId="0" xfId="2" applyNumberFormat="1" applyFont="1" applyFill="1" applyBorder="1" applyAlignment="1">
      <alignment horizontal="left"/>
    </xf>
    <xf numFmtId="165" fontId="6" fillId="3" borderId="0" xfId="1" applyNumberFormat="1" applyFont="1" applyFill="1" applyBorder="1" applyAlignment="1">
      <alignment horizontal="center" vertical="center"/>
    </xf>
    <xf numFmtId="3" fontId="11" fillId="2" borderId="6" xfId="2" applyNumberFormat="1" applyFont="1" applyFill="1" applyBorder="1" applyAlignment="1">
      <alignment horizontal="left"/>
    </xf>
    <xf numFmtId="0" fontId="0" fillId="0" borderId="6" xfId="0" applyBorder="1"/>
    <xf numFmtId="10" fontId="3" fillId="0" borderId="5" xfId="1" applyNumberFormat="1" applyFont="1" applyBorder="1"/>
    <xf numFmtId="10" fontId="6" fillId="0" borderId="0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left"/>
    </xf>
    <xf numFmtId="164" fontId="6" fillId="3" borderId="10" xfId="1" applyNumberFormat="1" applyFont="1" applyFill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0" fontId="11" fillId="2" borderId="6" xfId="2" applyFont="1" applyFill="1" applyBorder="1" applyAlignment="1">
      <alignment horizontal="left"/>
    </xf>
    <xf numFmtId="9" fontId="12" fillId="4" borderId="12" xfId="0" applyNumberFormat="1" applyFont="1" applyFill="1" applyBorder="1" applyAlignment="1">
      <alignment horizontal="center" vertical="center" wrapText="1"/>
    </xf>
    <xf numFmtId="9" fontId="12" fillId="4" borderId="5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0" borderId="0" xfId="1" applyFont="1"/>
    <xf numFmtId="3" fontId="9" fillId="2" borderId="17" xfId="2" applyNumberFormat="1" applyFont="1" applyFill="1" applyBorder="1" applyAlignment="1">
      <alignment horizontal="left" vertical="center" wrapText="1"/>
    </xf>
    <xf numFmtId="165" fontId="6" fillId="2" borderId="18" xfId="1" applyNumberFormat="1" applyFont="1" applyFill="1" applyBorder="1" applyAlignment="1">
      <alignment horizontal="center" vertical="center"/>
    </xf>
    <xf numFmtId="165" fontId="6" fillId="2" borderId="19" xfId="1" applyNumberFormat="1" applyFont="1" applyFill="1" applyBorder="1" applyAlignment="1">
      <alignment horizontal="center" vertical="center"/>
    </xf>
    <xf numFmtId="9" fontId="6" fillId="2" borderId="19" xfId="1" applyNumberFormat="1" applyFont="1" applyFill="1" applyBorder="1" applyAlignment="1">
      <alignment horizontal="center" vertical="center"/>
    </xf>
    <xf numFmtId="9" fontId="4" fillId="2" borderId="20" xfId="1" applyNumberFormat="1" applyFont="1" applyFill="1" applyBorder="1" applyAlignment="1">
      <alignment horizontal="center" vertical="center"/>
    </xf>
    <xf numFmtId="3" fontId="9" fillId="2" borderId="9" xfId="2" applyNumberFormat="1" applyFont="1" applyFill="1" applyBorder="1" applyAlignment="1">
      <alignment horizontal="left" vertical="center" wrapText="1"/>
    </xf>
    <xf numFmtId="3" fontId="11" fillId="2" borderId="9" xfId="2" applyNumberFormat="1" applyFont="1" applyFill="1" applyBorder="1" applyAlignment="1">
      <alignment horizontal="left"/>
    </xf>
    <xf numFmtId="3" fontId="9" fillId="2" borderId="21" xfId="2" applyNumberFormat="1" applyFont="1" applyFill="1" applyBorder="1" applyAlignment="1">
      <alignment horizontal="left" vertical="center" wrapText="1"/>
    </xf>
    <xf numFmtId="165" fontId="10" fillId="2" borderId="8" xfId="1" applyNumberFormat="1" applyFont="1" applyFill="1" applyBorder="1" applyAlignment="1">
      <alignment horizontal="center" vertical="center"/>
    </xf>
    <xf numFmtId="165" fontId="6" fillId="3" borderId="8" xfId="1" applyNumberFormat="1" applyFont="1" applyFill="1" applyBorder="1" applyAlignment="1">
      <alignment horizontal="center" vertical="center"/>
    </xf>
    <xf numFmtId="165" fontId="10" fillId="2" borderId="22" xfId="1" applyNumberFormat="1" applyFont="1" applyFill="1" applyBorder="1" applyAlignment="1">
      <alignment horizontal="center" vertical="center"/>
    </xf>
    <xf numFmtId="165" fontId="10" fillId="2" borderId="23" xfId="1" applyNumberFormat="1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center" vertical="center"/>
    </xf>
    <xf numFmtId="165" fontId="10" fillId="2" borderId="4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9" fontId="10" fillId="2" borderId="23" xfId="1" applyNumberFormat="1" applyFont="1" applyFill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9" fontId="10" fillId="2" borderId="4" xfId="1" applyNumberFormat="1" applyFont="1" applyFill="1" applyBorder="1" applyAlignment="1">
      <alignment horizontal="center" vertical="center"/>
    </xf>
    <xf numFmtId="9" fontId="10" fillId="2" borderId="2" xfId="1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0" fillId="0" borderId="0" xfId="8" applyFont="1"/>
    <xf numFmtId="0" fontId="13" fillId="4" borderId="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 shrinkToFit="1"/>
    </xf>
    <xf numFmtId="0" fontId="9" fillId="2" borderId="6" xfId="2" applyFont="1" applyFill="1" applyBorder="1" applyAlignment="1">
      <alignment horizontal="center" vertical="center" wrapText="1" shrinkToFit="1"/>
    </xf>
    <xf numFmtId="0" fontId="9" fillId="2" borderId="13" xfId="2" applyFont="1" applyFill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" fontId="4" fillId="2" borderId="7" xfId="1" applyNumberFormat="1" applyFont="1" applyFill="1" applyBorder="1" applyAlignment="1">
      <alignment horizontal="center" vertical="center"/>
    </xf>
  </cellXfs>
  <cellStyles count="9">
    <cellStyle name="Normal_Sales Report 2 WGSR 0203FY" xfId="1"/>
    <cellStyle name="Normal_Sheet2" xfId="2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Финансовый" xfId="8" builtinId="3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15" sqref="F15"/>
    </sheetView>
  </sheetViews>
  <sheetFormatPr defaultRowHeight="15" outlineLevelRow="1" x14ac:dyDescent="0.25"/>
  <cols>
    <col min="1" max="1" width="46.28515625" style="4" customWidth="1"/>
    <col min="2" max="2" width="9.140625" customWidth="1"/>
    <col min="3" max="3" width="14.28515625" style="3" customWidth="1"/>
    <col min="4" max="4" width="12.85546875" style="2" bestFit="1" customWidth="1"/>
    <col min="5" max="6" width="14" style="1" customWidth="1"/>
  </cols>
  <sheetData>
    <row r="1" spans="1:8" ht="15.75" customHeight="1" thickBot="1" x14ac:dyDescent="0.3">
      <c r="A1" s="26"/>
      <c r="C1" s="50" t="s">
        <v>29</v>
      </c>
      <c r="D1" s="51"/>
      <c r="E1" s="51"/>
      <c r="F1" s="51"/>
    </row>
    <row r="2" spans="1:8" ht="30" customHeight="1" x14ac:dyDescent="0.25">
      <c r="A2" s="52" t="s">
        <v>28</v>
      </c>
      <c r="B2" s="55" t="s">
        <v>27</v>
      </c>
      <c r="C2" s="58" t="s">
        <v>26</v>
      </c>
      <c r="D2" s="58" t="s">
        <v>25</v>
      </c>
      <c r="E2" s="58" t="s">
        <v>24</v>
      </c>
      <c r="F2" s="25" t="s">
        <v>23</v>
      </c>
    </row>
    <row r="3" spans="1:8" x14ac:dyDescent="0.25">
      <c r="A3" s="53"/>
      <c r="B3" s="56"/>
      <c r="C3" s="59"/>
      <c r="D3" s="59"/>
      <c r="E3" s="59"/>
      <c r="F3" s="24">
        <v>0.15</v>
      </c>
    </row>
    <row r="4" spans="1:8" x14ac:dyDescent="0.25">
      <c r="A4" s="53"/>
      <c r="B4" s="56"/>
      <c r="C4" s="59"/>
      <c r="D4" s="59"/>
      <c r="E4" s="59"/>
      <c r="F4" s="24">
        <v>0.3</v>
      </c>
    </row>
    <row r="5" spans="1:8" ht="15.75" thickBot="1" x14ac:dyDescent="0.3">
      <c r="A5" s="54"/>
      <c r="B5" s="57"/>
      <c r="C5" s="60"/>
      <c r="D5" s="60"/>
      <c r="E5" s="60"/>
      <c r="F5" s="23">
        <v>0.6</v>
      </c>
    </row>
    <row r="6" spans="1:8" hidden="1" outlineLevel="1" x14ac:dyDescent="0.25">
      <c r="A6" s="22"/>
      <c r="B6" s="15"/>
      <c r="C6" s="21"/>
      <c r="D6" s="20"/>
      <c r="E6" s="17"/>
      <c r="F6" s="16"/>
    </row>
    <row r="7" spans="1:8" hidden="1" outlineLevel="1" x14ac:dyDescent="0.25">
      <c r="A7" s="14" t="s">
        <v>22</v>
      </c>
      <c r="B7" s="15"/>
      <c r="C7" s="18">
        <v>936535.8</v>
      </c>
      <c r="D7" s="13">
        <v>930169</v>
      </c>
      <c r="E7" s="17">
        <f t="shared" ref="E7:E26" si="0">C7/D7</f>
        <v>1.0068447776694343</v>
      </c>
      <c r="F7" s="16"/>
    </row>
    <row r="8" spans="1:8" hidden="1" outlineLevel="1" x14ac:dyDescent="0.25">
      <c r="A8" s="14" t="s">
        <v>21</v>
      </c>
      <c r="B8" s="15"/>
      <c r="C8" s="18">
        <v>4587617.2</v>
      </c>
      <c r="D8" s="13">
        <v>4178963</v>
      </c>
      <c r="E8" s="17">
        <f t="shared" si="0"/>
        <v>1.0977884226302075</v>
      </c>
      <c r="F8" s="16"/>
    </row>
    <row r="9" spans="1:8" hidden="1" outlineLevel="1" x14ac:dyDescent="0.25">
      <c r="A9" s="14" t="s">
        <v>20</v>
      </c>
      <c r="B9" s="15"/>
      <c r="C9" s="18">
        <v>1579247.3</v>
      </c>
      <c r="D9" s="13">
        <v>1111720</v>
      </c>
      <c r="E9" s="17">
        <f t="shared" si="0"/>
        <v>1.420544111826719</v>
      </c>
      <c r="F9" s="16"/>
    </row>
    <row r="10" spans="1:8" hidden="1" outlineLevel="1" x14ac:dyDescent="0.25">
      <c r="A10" s="14" t="s">
        <v>19</v>
      </c>
      <c r="B10" s="15"/>
      <c r="C10" s="18">
        <v>759592.12</v>
      </c>
      <c r="D10" s="13">
        <v>1120176</v>
      </c>
      <c r="E10" s="17">
        <f t="shared" si="0"/>
        <v>0.67810069131993544</v>
      </c>
      <c r="F10" s="16"/>
    </row>
    <row r="11" spans="1:8" hidden="1" outlineLevel="1" x14ac:dyDescent="0.25">
      <c r="A11" s="14" t="s">
        <v>18</v>
      </c>
      <c r="B11" s="15"/>
      <c r="C11" s="18">
        <v>504312.3</v>
      </c>
      <c r="D11" s="13">
        <v>572202</v>
      </c>
      <c r="E11" s="17">
        <f t="shared" si="0"/>
        <v>0.88135361288496017</v>
      </c>
      <c r="F11" s="16"/>
    </row>
    <row r="12" spans="1:8" hidden="1" outlineLevel="1" x14ac:dyDescent="0.25">
      <c r="A12" s="19" t="s">
        <v>17</v>
      </c>
      <c r="B12" s="15"/>
      <c r="C12" s="18">
        <v>739763.4</v>
      </c>
      <c r="D12" s="13">
        <v>483474</v>
      </c>
      <c r="E12" s="17">
        <f t="shared" si="0"/>
        <v>1.5300996537559415</v>
      </c>
      <c r="F12" s="16"/>
    </row>
    <row r="13" spans="1:8" hidden="1" outlineLevel="1" x14ac:dyDescent="0.25">
      <c r="A13" s="14" t="s">
        <v>16</v>
      </c>
      <c r="B13" s="15"/>
      <c r="C13" s="18">
        <v>495966.6</v>
      </c>
      <c r="D13" s="13">
        <v>403990</v>
      </c>
      <c r="E13" s="17">
        <f t="shared" si="0"/>
        <v>1.2276704868932398</v>
      </c>
      <c r="F13" s="16"/>
      <c r="H13" s="49">
        <f>LOOKUP(E13*100,{0;95;99.99;10.99;100},{0,15,30,60,0})</f>
        <v>0</v>
      </c>
    </row>
    <row r="14" spans="1:8" ht="15.75" hidden="1" customHeight="1" collapsed="1" x14ac:dyDescent="0.25">
      <c r="A14" s="27" t="s">
        <v>15</v>
      </c>
      <c r="B14" s="15"/>
      <c r="C14" s="28">
        <f>SUM(C7:C13)</f>
        <v>9603034.7199999988</v>
      </c>
      <c r="D14" s="29">
        <f>SUM(D7:D13)</f>
        <v>8800694</v>
      </c>
      <c r="E14" s="30">
        <f t="shared" si="0"/>
        <v>1.0911678919867001</v>
      </c>
      <c r="F14" s="31">
        <f>IF(E14&gt;=100%,$F$5,0)</f>
        <v>0.6</v>
      </c>
      <c r="H14" s="49">
        <f>LOOKUP(E14*100,{0;95;99.99;10.99;100},{0,15,30,60,0})</f>
        <v>0</v>
      </c>
    </row>
    <row r="15" spans="1:8" x14ac:dyDescent="0.25">
      <c r="A15" s="32" t="s">
        <v>14</v>
      </c>
      <c r="B15" s="46">
        <v>100</v>
      </c>
      <c r="C15" s="38">
        <v>95</v>
      </c>
      <c r="D15" s="35">
        <v>100</v>
      </c>
      <c r="E15" s="42">
        <f t="shared" si="0"/>
        <v>0.95</v>
      </c>
      <c r="F15" s="61">
        <f>LOOKUP(E15*100,{0,95,100,110,10000},{0,15,30,60,0})</f>
        <v>15</v>
      </c>
      <c r="H15" s="49"/>
    </row>
    <row r="16" spans="1:8" ht="15" hidden="1" customHeight="1" x14ac:dyDescent="0.25">
      <c r="A16" s="33" t="s">
        <v>13</v>
      </c>
      <c r="B16" s="47"/>
      <c r="C16" s="39">
        <v>216319</v>
      </c>
      <c r="D16" s="36">
        <v>400000</v>
      </c>
      <c r="E16" s="43">
        <f t="shared" si="0"/>
        <v>0.54079750000000004</v>
      </c>
      <c r="F16" s="61">
        <f>LOOKUP(E16*100,{0,95,100,110,10000},{0,15,30,60,0})</f>
        <v>0</v>
      </c>
      <c r="H16" s="49"/>
    </row>
    <row r="17" spans="1:8" ht="15" hidden="1" customHeight="1" x14ac:dyDescent="0.25">
      <c r="A17" s="33" t="s">
        <v>12</v>
      </c>
      <c r="B17" s="47"/>
      <c r="C17" s="39">
        <v>47377</v>
      </c>
      <c r="D17" s="36">
        <v>100000</v>
      </c>
      <c r="E17" s="43">
        <f t="shared" si="0"/>
        <v>0.47377000000000002</v>
      </c>
      <c r="F17" s="61">
        <f>LOOKUP(E17*100,{0,95,100,110,10000},{0,15,30,60,0})</f>
        <v>0</v>
      </c>
      <c r="H17" s="49"/>
    </row>
    <row r="18" spans="1:8" ht="15" hidden="1" customHeight="1" x14ac:dyDescent="0.25">
      <c r="A18" s="33" t="s">
        <v>11</v>
      </c>
      <c r="B18" s="47"/>
      <c r="C18" s="39">
        <v>25392</v>
      </c>
      <c r="D18" s="36">
        <v>250000</v>
      </c>
      <c r="E18" s="43">
        <f t="shared" si="0"/>
        <v>0.10156800000000001</v>
      </c>
      <c r="F18" s="61">
        <f>LOOKUP(E18*100,{0,95,100,110,10000},{0,15,30,60,0})</f>
        <v>0</v>
      </c>
      <c r="H18" s="49"/>
    </row>
    <row r="19" spans="1:8" ht="15" hidden="1" customHeight="1" x14ac:dyDescent="0.25">
      <c r="A19" s="33" t="s">
        <v>10</v>
      </c>
      <c r="B19" s="47"/>
      <c r="C19" s="39">
        <v>124880</v>
      </c>
      <c r="D19" s="36">
        <v>200000</v>
      </c>
      <c r="E19" s="43">
        <f t="shared" si="0"/>
        <v>0.62439999999999996</v>
      </c>
      <c r="F19" s="61">
        <f>LOOKUP(E19*100,{0,95,100,110,10000},{0,15,30,60,0})</f>
        <v>0</v>
      </c>
      <c r="H19" s="49"/>
    </row>
    <row r="20" spans="1:8" ht="15" hidden="1" customHeight="1" x14ac:dyDescent="0.25">
      <c r="A20" s="33" t="s">
        <v>9</v>
      </c>
      <c r="B20" s="47"/>
      <c r="C20" s="39">
        <v>26224</v>
      </c>
      <c r="D20" s="36">
        <v>100000</v>
      </c>
      <c r="E20" s="43">
        <f t="shared" si="0"/>
        <v>0.26223999999999997</v>
      </c>
      <c r="F20" s="61">
        <f>LOOKUP(E20*100,{0,95,100,110,10000},{0,15,30,60,0})</f>
        <v>0</v>
      </c>
      <c r="H20" s="49"/>
    </row>
    <row r="21" spans="1:8" ht="15" hidden="1" customHeight="1" x14ac:dyDescent="0.25">
      <c r="A21" s="33" t="s">
        <v>8</v>
      </c>
      <c r="B21" s="47"/>
      <c r="C21" s="39">
        <v>23140</v>
      </c>
      <c r="D21" s="36">
        <v>31847</v>
      </c>
      <c r="E21" s="43">
        <f t="shared" si="0"/>
        <v>0.72659905171601724</v>
      </c>
      <c r="F21" s="61">
        <f>LOOKUP(E21*100,{0,95,100,110,10000},{0,15,30,60,0})</f>
        <v>0</v>
      </c>
      <c r="H21" s="49"/>
    </row>
    <row r="22" spans="1:8" ht="15.75" hidden="1" customHeight="1" thickBot="1" x14ac:dyDescent="0.25">
      <c r="A22" s="33" t="s">
        <v>7</v>
      </c>
      <c r="B22" s="47"/>
      <c r="C22" s="39">
        <v>224659</v>
      </c>
      <c r="D22" s="36">
        <v>200000</v>
      </c>
      <c r="E22" s="43">
        <f t="shared" si="0"/>
        <v>1.1232949999999999</v>
      </c>
      <c r="F22" s="61">
        <f>LOOKUP(E22*100,{0,95,100,110,10000},{0,15,30,60,0})</f>
        <v>60</v>
      </c>
      <c r="H22" s="49"/>
    </row>
    <row r="23" spans="1:8" hidden="1" collapsed="1" x14ac:dyDescent="0.25">
      <c r="A23" s="32" t="s">
        <v>6</v>
      </c>
      <c r="B23" s="47">
        <v>11930</v>
      </c>
      <c r="C23" s="40">
        <f>SUM(C16:C22)</f>
        <v>687991</v>
      </c>
      <c r="D23" s="35">
        <f>SUM(D16:D22)</f>
        <v>1281847</v>
      </c>
      <c r="E23" s="44">
        <f t="shared" si="0"/>
        <v>0.53671850072590566</v>
      </c>
      <c r="F23" s="61">
        <f>LOOKUP(E23*100,{0,95,100,110,10000},{0,15,30,60,0})</f>
        <v>0</v>
      </c>
      <c r="H23" s="49"/>
    </row>
    <row r="24" spans="1:8" ht="15" customHeight="1" x14ac:dyDescent="0.25">
      <c r="A24" s="32" t="s">
        <v>5</v>
      </c>
      <c r="B24" s="47">
        <v>100</v>
      </c>
      <c r="C24" s="40">
        <v>101</v>
      </c>
      <c r="D24" s="35">
        <v>100</v>
      </c>
      <c r="E24" s="44">
        <f t="shared" si="0"/>
        <v>1.01</v>
      </c>
      <c r="F24" s="61">
        <f>LOOKUP(E24*100,{0,95,100,110,10000},{0,15,30,60,0})</f>
        <v>30</v>
      </c>
      <c r="H24" s="49"/>
    </row>
    <row r="25" spans="1:8" x14ac:dyDescent="0.25">
      <c r="A25" s="32" t="s">
        <v>4</v>
      </c>
      <c r="B25" s="47">
        <v>100</v>
      </c>
      <c r="C25" s="40">
        <v>180</v>
      </c>
      <c r="D25" s="35">
        <v>100</v>
      </c>
      <c r="E25" s="44">
        <f t="shared" si="0"/>
        <v>1.8</v>
      </c>
      <c r="F25" s="61">
        <f>LOOKUP(E25*100,{0,95,100,110,10000},{0,15,30,60,0})</f>
        <v>60</v>
      </c>
      <c r="H25" s="49"/>
    </row>
    <row r="26" spans="1:8" ht="15.75" thickBot="1" x14ac:dyDescent="0.3">
      <c r="A26" s="34" t="s">
        <v>3</v>
      </c>
      <c r="B26" s="48">
        <v>100</v>
      </c>
      <c r="C26" s="41">
        <v>1503</v>
      </c>
      <c r="D26" s="37">
        <v>100</v>
      </c>
      <c r="E26" s="45">
        <f t="shared" si="0"/>
        <v>15.03</v>
      </c>
      <c r="F26" s="61">
        <f>LOOKUP(E26*100,{0,95,100,110,10000},{0,15,30,60,0})</f>
        <v>60</v>
      </c>
      <c r="H26" s="49"/>
    </row>
    <row r="27" spans="1:8" s="7" customFormat="1" x14ac:dyDescent="0.25">
      <c r="A27" s="12"/>
      <c r="B27" s="11"/>
      <c r="C27" s="10"/>
      <c r="D27" s="10"/>
      <c r="E27" s="9"/>
      <c r="F27" s="8"/>
    </row>
    <row r="28" spans="1:8" s="7" customFormat="1" x14ac:dyDescent="0.25">
      <c r="A28" s="12"/>
      <c r="B28" s="11"/>
      <c r="C28" s="10"/>
      <c r="D28" s="10"/>
      <c r="E28" s="9"/>
      <c r="F28" s="8"/>
    </row>
    <row r="29" spans="1:8" ht="16.5" x14ac:dyDescent="0.25">
      <c r="A29" s="6" t="s">
        <v>2</v>
      </c>
      <c r="C29"/>
      <c r="D29"/>
      <c r="E29"/>
      <c r="F29"/>
    </row>
    <row r="30" spans="1:8" ht="18.75" customHeight="1" x14ac:dyDescent="0.25">
      <c r="A30" s="6" t="s">
        <v>1</v>
      </c>
      <c r="C30"/>
      <c r="D30"/>
      <c r="E30"/>
      <c r="F30"/>
    </row>
    <row r="31" spans="1:8" ht="18.75" customHeight="1" x14ac:dyDescent="0.25">
      <c r="A31" s="6" t="s">
        <v>0</v>
      </c>
      <c r="C31"/>
      <c r="D31"/>
      <c r="E31"/>
      <c r="F31"/>
    </row>
    <row r="32" spans="1:8" ht="18.75" customHeight="1" x14ac:dyDescent="0.25"/>
    <row r="33" spans="3:6" ht="18.75" customHeight="1" x14ac:dyDescent="0.25"/>
    <row r="34" spans="3:6" ht="18.75" customHeight="1" x14ac:dyDescent="0.25"/>
    <row r="35" spans="3:6" ht="18.75" customHeight="1" x14ac:dyDescent="0.25">
      <c r="C35" s="1"/>
      <c r="D35"/>
      <c r="E35"/>
      <c r="F35"/>
    </row>
    <row r="36" spans="3:6" ht="18.75" customHeight="1" x14ac:dyDescent="0.25">
      <c r="C36" s="1"/>
      <c r="D36"/>
      <c r="E36"/>
      <c r="F36"/>
    </row>
    <row r="37" spans="3:6" ht="18.75" customHeight="1" x14ac:dyDescent="0.25">
      <c r="C37" s="1"/>
      <c r="D37"/>
      <c r="E37"/>
      <c r="F37"/>
    </row>
    <row r="38" spans="3:6" ht="18.75" customHeight="1" x14ac:dyDescent="0.25">
      <c r="C38" s="1"/>
      <c r="D38"/>
      <c r="E38"/>
      <c r="F38"/>
    </row>
    <row r="39" spans="3:6" ht="18.75" customHeight="1" x14ac:dyDescent="0.25">
      <c r="C39" s="1"/>
      <c r="D39"/>
      <c r="E39"/>
      <c r="F39"/>
    </row>
    <row r="40" spans="3:6" x14ac:dyDescent="0.25">
      <c r="C40" s="1"/>
      <c r="D40"/>
      <c r="E40"/>
      <c r="F40"/>
    </row>
    <row r="41" spans="3:6" x14ac:dyDescent="0.25">
      <c r="E41" s="5"/>
    </row>
    <row r="42" spans="3:6" x14ac:dyDescent="0.25">
      <c r="E42" s="5"/>
    </row>
    <row r="43" spans="3:6" x14ac:dyDescent="0.25">
      <c r="E43" s="5"/>
    </row>
    <row r="44" spans="3:6" x14ac:dyDescent="0.25">
      <c r="E44" s="5"/>
    </row>
    <row r="45" spans="3:6" x14ac:dyDescent="0.25">
      <c r="E45" s="5"/>
    </row>
  </sheetData>
  <mergeCells count="6">
    <mergeCell ref="C1:F1"/>
    <mergeCell ref="A2:A5"/>
    <mergeCell ref="B2:B5"/>
    <mergeCell ref="C2:C5"/>
    <mergeCell ref="D2:D5"/>
    <mergeCell ref="E2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Бонус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Sonar</dc:creator>
  <cp:lastModifiedBy>Ярослав</cp:lastModifiedBy>
  <dcterms:created xsi:type="dcterms:W3CDTF">2016-04-18T13:18:35Z</dcterms:created>
  <dcterms:modified xsi:type="dcterms:W3CDTF">2016-04-18T14:54:51Z</dcterms:modified>
</cp:coreProperties>
</file>