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4576" yWindow="65521" windowWidth="19170" windowHeight="12285" tabRatio="802" activeTab="1"/>
  </bookViews>
  <sheets>
    <sheet name="2016 год" sheetId="1" r:id="rId1"/>
    <sheet name="пример (с макросом для номера)" sheetId="2" r:id="rId2"/>
  </sheets>
  <definedNames/>
  <calcPr fullCalcOnLoad="1"/>
</workbook>
</file>

<file path=xl/sharedStrings.xml><?xml version="1.0" encoding="utf-8"?>
<sst xmlns="http://schemas.openxmlformats.org/spreadsheetml/2006/main" count="62" uniqueCount="34">
  <si>
    <t>номер карточки</t>
  </si>
  <si>
    <t>размеры</t>
  </si>
  <si>
    <t>тип</t>
  </si>
  <si>
    <t>Дата когда забрали</t>
  </si>
  <si>
    <t>Дата вырезания</t>
  </si>
  <si>
    <t>Изделие</t>
  </si>
  <si>
    <t>Примечание</t>
  </si>
  <si>
    <t>Статус</t>
  </si>
  <si>
    <t>забрали</t>
  </si>
  <si>
    <t>кол-во по размерам</t>
  </si>
  <si>
    <t>кол-во всего</t>
  </si>
  <si>
    <t>СРОК</t>
  </si>
  <si>
    <t>Заслонки</t>
  </si>
  <si>
    <t>ВТО</t>
  </si>
  <si>
    <t>ожидает</t>
  </si>
  <si>
    <t>Дата получения карточки</t>
  </si>
  <si>
    <t>D800</t>
  </si>
  <si>
    <t>на столе</t>
  </si>
  <si>
    <t>кассетники</t>
  </si>
  <si>
    <t>готово</t>
  </si>
  <si>
    <t>D500</t>
  </si>
  <si>
    <t>D630</t>
  </si>
  <si>
    <t>загрузка…</t>
  </si>
  <si>
    <t>срок</t>
  </si>
  <si>
    <t>заслонки</t>
  </si>
  <si>
    <t>изделие</t>
  </si>
  <si>
    <t>D1000</t>
  </si>
  <si>
    <t>Эту карточку принесли</t>
  </si>
  <si>
    <t>Введите номер карточки или срок</t>
  </si>
  <si>
    <t>На примере мы видим, что задан срок на 11 марта. В списке на этот срок 3 карточки - 13, 14 и 18. Программа даёт с неё данные со столбцов номер 19, 10, 11, 13, 12 соответственно.</t>
  </si>
  <si>
    <t>Здесь макрос, который по номеру карточки выдаёт данные на этой карточке. Нужно его как-то редактировать, чтобы помимо фунций, которые сейчас работают,сделать так,чтобы в графу срок можно было ввести дату и программа выдала данные в карточках, в которых обозначен определённый срок. (как в образце сейчас)</t>
  </si>
  <si>
    <t>номера карточек, найденых по сроку</t>
  </si>
  <si>
    <t>ДЕРЕВ</t>
  </si>
  <si>
    <t>ОПИСАНИЕ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</si>
</sst>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d/m;@"/>
    <numFmt numFmtId="175" formatCode="[$-419]d\ mmm;@"/>
    <numFmt numFmtId="176" formatCode="mmm/yyyy"/>
    <numFmt numFmtId="177" formatCode="[$-419]d\ mmm\ yy;@"/>
    <numFmt numFmtId="178" formatCode="0_n\x"/>
    <numFmt numFmtId="179" formatCode="\и\з0\x"/>
    <numFmt numFmtId="180" formatCode="\К\a\c\c_n\и\з_n0\-\x"/>
    <numFmt numFmtId="181" formatCode="0000"/>
    <numFmt numFmtId="182" formatCode="\A0"/>
    <numFmt numFmtId="183" formatCode="\B0"/>
    <numFmt numFmtId="184" formatCode="0\ш\т"/>
    <numFmt numFmtId="185" formatCode="0\x"/>
    <numFmt numFmtId="186" formatCode="0_i\ш\т"/>
    <numFmt numFmtId="187" formatCode="0_i\x"/>
    <numFmt numFmtId="188" formatCode="\-_i0_i\ш\т"/>
    <numFmt numFmtId="189" formatCode="\-_i0_i\ш\т#&quot;.&quot;"/>
    <numFmt numFmtId="190" formatCode="\П\л\а\c\т\и\н\а\ \-\ 0_i\ш\т"/>
    <numFmt numFmtId="191" formatCode="000000"/>
    <numFmt numFmtId="192" formatCode="\П\л\а\c\т\и\н\ы\ \-\ 0_i\ш\т"/>
    <numFmt numFmtId="193" formatCode="\B\2\-\ 0_i\ш\т"/>
    <numFmt numFmtId="194" formatCode="\B\20"/>
    <numFmt numFmtId="195" formatCode="\B\2\-0"/>
    <numFmt numFmtId="196" formatCode="dd\ mmmm"/>
    <numFmt numFmtId="197" formatCode="[$-FC19]dd\ mmmm/;@"/>
    <numFmt numFmtId="198" formatCode="\ &quot;день&quot;"/>
    <numFmt numFmtId="199" formatCode="\ &quot;1 день&quot;"/>
    <numFmt numFmtId="200" formatCode="00000\-0000"/>
    <numFmt numFmtId="201" formatCode="[$-FC19]d\ mmmm/;@"/>
    <numFmt numFmtId="202" formatCode="[$-FC19]d\ mmmm"/>
    <numFmt numFmtId="203" formatCode="\К\Л\О\П\-0"/>
    <numFmt numFmtId="204" formatCode="\н\а\ [$-FC19]d\ mmmm"/>
    <numFmt numFmtId="205" formatCode="[$-FC19]d\ mmmm\ \п\р\и\н\е\c\л\и\ \к\а\р\т\оh\е\к\ \н\а"/>
    <numFmt numFmtId="206" formatCode="[$-FC19]d\ mmmm\ &quot;принеcли картчек на&quot;"/>
    <numFmt numFmtId="207" formatCode="\н\а\ [$-FC19]d\ mmmm\ &quot;делать &quot;"/>
    <numFmt numFmtId="208" formatCode="0&quot; компл.&quot;"/>
    <numFmt numFmtId="209" formatCode="&quot;B&quot;\ ####.##"/>
    <numFmt numFmtId="210" formatCode="&quot;B&quot;\ 0.00"/>
    <numFmt numFmtId="211" formatCode="&quot;B&quot;General"/>
    <numFmt numFmtId="212" formatCode="&quot;A&quot;General"/>
    <numFmt numFmtId="213" formatCode="\К\аss\ \и\з\ &quot;Основной&quot;\-\х"/>
    <numFmt numFmtId="214" formatCode="&quot;Касс из &quot;General&quot;-х&quot;"/>
    <numFmt numFmtId="215" formatCode="\B\-0"/>
    <numFmt numFmtId="216" formatCode="[$-F400]h:mm:ss\ AM/PM"/>
    <numFmt numFmtId="217" formatCode="dddd\,\ mmmm\ dd"/>
    <numFmt numFmtId="218" formatCode="0&quot;)&quot;"/>
    <numFmt numFmtId="219" formatCode="\Ш\К\А\Ф\-0"/>
    <numFmt numFmtId="220" formatCode="&quot;Отсек из &quot;0\-\x"/>
  </numFmts>
  <fonts count="2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color indexed="5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15"/>
      <name val="Book Antiqua"/>
      <family val="1"/>
    </font>
    <font>
      <sz val="10"/>
      <color indexed="15"/>
      <name val="Arial Cyr"/>
      <family val="0"/>
    </font>
    <font>
      <sz val="10"/>
      <name val="Arial Black"/>
      <family val="2"/>
    </font>
    <font>
      <b/>
      <sz val="11"/>
      <color indexed="15"/>
      <name val="Book Antiqua"/>
      <family val="1"/>
    </font>
    <font>
      <sz val="16"/>
      <color indexed="8"/>
      <name val="Arial Black"/>
      <family val="2"/>
    </font>
    <font>
      <b/>
      <sz val="12"/>
      <color indexed="8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Arial Cyr"/>
      <family val="0"/>
    </font>
    <font>
      <b/>
      <sz val="10"/>
      <color indexed="8"/>
      <name val="Arial Black"/>
      <family val="2"/>
    </font>
    <font>
      <b/>
      <sz val="14"/>
      <color indexed="8"/>
      <name val="Arial Cyr"/>
      <family val="0"/>
    </font>
    <font>
      <b/>
      <sz val="26"/>
      <color indexed="8"/>
      <name val="Arial Black"/>
      <family val="2"/>
    </font>
    <font>
      <b/>
      <sz val="36"/>
      <color indexed="8"/>
      <name val="Arial Black"/>
      <family val="2"/>
    </font>
    <font>
      <sz val="10"/>
      <color indexed="9"/>
      <name val="Arial Cyr"/>
      <family val="0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NumberFormat="1" applyFill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5" fontId="0" fillId="2" borderId="2" xfId="0" applyNumberFormat="1" applyFill="1" applyBorder="1" applyAlignment="1">
      <alignment horizontal="center" vertical="center" wrapText="1"/>
    </xf>
    <xf numFmtId="173" fontId="0" fillId="2" borderId="3" xfId="0" applyNumberFormat="1" applyFill="1" applyBorder="1" applyAlignment="1">
      <alignment horizontal="center" vertical="center" wrapText="1"/>
    </xf>
    <xf numFmtId="175" fontId="0" fillId="2" borderId="4" xfId="0" applyNumberForma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178" fontId="0" fillId="2" borderId="9" xfId="0" applyNumberForma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173" fontId="0" fillId="5" borderId="12" xfId="0" applyNumberFormat="1" applyFill="1" applyBorder="1" applyAlignment="1">
      <alignment horizontal="center" vertical="center" wrapText="1"/>
    </xf>
    <xf numFmtId="175" fontId="0" fillId="5" borderId="12" xfId="0" applyNumberFormat="1" applyFill="1" applyBorder="1" applyAlignment="1">
      <alignment horizontal="center" vertical="center" wrapText="1"/>
    </xf>
    <xf numFmtId="175" fontId="2" fillId="5" borderId="8" xfId="0" applyNumberFormat="1" applyFont="1" applyFill="1" applyBorder="1" applyAlignment="1">
      <alignment horizontal="center" vertical="center" wrapText="1"/>
    </xf>
    <xf numFmtId="175" fontId="0" fillId="5" borderId="8" xfId="0" applyNumberFormat="1" applyFill="1" applyBorder="1" applyAlignment="1">
      <alignment horizontal="center" vertical="center" wrapText="1"/>
    </xf>
    <xf numFmtId="173" fontId="0" fillId="2" borderId="13" xfId="0" applyNumberFormat="1" applyFill="1" applyBorder="1" applyAlignment="1">
      <alignment horizontal="center" vertical="center" wrapText="1"/>
    </xf>
    <xf numFmtId="175" fontId="0" fillId="2" borderId="14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75" fontId="0" fillId="2" borderId="15" xfId="0" applyNumberFormat="1" applyFill="1" applyBorder="1" applyAlignment="1">
      <alignment horizontal="center" vertical="center" wrapText="1"/>
    </xf>
    <xf numFmtId="173" fontId="0" fillId="2" borderId="16" xfId="0" applyNumberFormat="1" applyFill="1" applyBorder="1" applyAlignment="1">
      <alignment horizontal="center" vertical="center" wrapText="1"/>
    </xf>
    <xf numFmtId="175" fontId="0" fillId="2" borderId="17" xfId="0" applyNumberForma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175" fontId="0" fillId="2" borderId="18" xfId="0" applyNumberFormat="1" applyFill="1" applyBorder="1" applyAlignment="1">
      <alignment horizontal="center" vertical="center" wrapText="1"/>
    </xf>
    <xf numFmtId="175" fontId="0" fillId="2" borderId="11" xfId="0" applyNumberFormat="1" applyFill="1" applyBorder="1" applyAlignment="1">
      <alignment horizontal="center" vertical="center" wrapText="1"/>
    </xf>
    <xf numFmtId="178" fontId="0" fillId="2" borderId="19" xfId="0" applyNumberFormat="1" applyFill="1" applyBorder="1" applyAlignment="1">
      <alignment horizontal="right" vertical="center" wrapText="1"/>
    </xf>
    <xf numFmtId="0" fontId="0" fillId="2" borderId="20" xfId="0" applyFill="1" applyBorder="1" applyAlignment="1">
      <alignment horizontal="left" vertical="center" wrapText="1"/>
    </xf>
    <xf numFmtId="178" fontId="0" fillId="2" borderId="21" xfId="0" applyNumberFormat="1" applyFill="1" applyBorder="1" applyAlignment="1">
      <alignment horizontal="right" vertical="center" wrapText="1"/>
    </xf>
    <xf numFmtId="0" fontId="0" fillId="2" borderId="22" xfId="0" applyFill="1" applyBorder="1" applyAlignment="1">
      <alignment horizontal="left" vertical="center" wrapText="1"/>
    </xf>
    <xf numFmtId="175" fontId="0" fillId="6" borderId="11" xfId="0" applyNumberFormat="1" applyFill="1" applyBorder="1" applyAlignment="1">
      <alignment horizontal="center" vertical="center" wrapText="1"/>
    </xf>
    <xf numFmtId="175" fontId="0" fillId="2" borderId="23" xfId="0" applyNumberFormat="1" applyFill="1" applyBorder="1" applyAlignment="1">
      <alignment horizontal="center" vertical="center" wrapText="1"/>
    </xf>
    <xf numFmtId="173" fontId="0" fillId="2" borderId="24" xfId="0" applyNumberFormat="1" applyFill="1" applyBorder="1" applyAlignment="1">
      <alignment horizontal="center" vertical="center" wrapText="1"/>
    </xf>
    <xf numFmtId="178" fontId="0" fillId="2" borderId="25" xfId="0" applyNumberFormat="1" applyFill="1" applyBorder="1" applyAlignment="1">
      <alignment horizontal="righ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175" fontId="0" fillId="6" borderId="14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6" fillId="7" borderId="7" xfId="0" applyNumberFormat="1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wrapText="1"/>
    </xf>
    <xf numFmtId="0" fontId="6" fillId="7" borderId="5" xfId="0" applyNumberFormat="1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7" borderId="12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7" borderId="27" xfId="0" applyNumberFormat="1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/>
    </xf>
    <xf numFmtId="175" fontId="0" fillId="6" borderId="2" xfId="0" applyNumberFormat="1" applyFill="1" applyBorder="1" applyAlignment="1">
      <alignment horizontal="center" vertical="center" wrapText="1"/>
    </xf>
    <xf numFmtId="175" fontId="0" fillId="6" borderId="17" xfId="0" applyNumberFormat="1" applyFill="1" applyBorder="1" applyAlignment="1">
      <alignment horizontal="center" vertical="center" wrapText="1"/>
    </xf>
    <xf numFmtId="0" fontId="8" fillId="3" borderId="0" xfId="0" applyFont="1" applyFill="1" applyAlignment="1">
      <alignment/>
    </xf>
    <xf numFmtId="0" fontId="7" fillId="3" borderId="0" xfId="0" applyNumberFormat="1" applyFont="1" applyFill="1" applyBorder="1" applyAlignment="1">
      <alignment horizontal="left" vertical="center" wrapText="1"/>
    </xf>
    <xf numFmtId="173" fontId="0" fillId="2" borderId="28" xfId="0" applyNumberFormat="1" applyFill="1" applyBorder="1" applyAlignment="1">
      <alignment horizontal="center" vertical="center" wrapText="1"/>
    </xf>
    <xf numFmtId="173" fontId="0" fillId="0" borderId="0" xfId="0" applyNumberFormat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175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206" fontId="10" fillId="3" borderId="0" xfId="0" applyNumberFormat="1" applyFont="1" applyFill="1" applyBorder="1" applyAlignment="1">
      <alignment vertical="center" wrapText="1"/>
    </xf>
    <xf numFmtId="208" fontId="10" fillId="3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203" fontId="0" fillId="0" borderId="0" xfId="0" applyNumberFormat="1" applyAlignment="1">
      <alignment/>
    </xf>
    <xf numFmtId="203" fontId="6" fillId="8" borderId="12" xfId="0" applyNumberFormat="1" applyFont="1" applyFill="1" applyBorder="1" applyAlignment="1">
      <alignment horizontal="center" vertical="center"/>
    </xf>
    <xf numFmtId="203" fontId="0" fillId="5" borderId="8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175" fontId="0" fillId="0" borderId="0" xfId="0" applyNumberFormat="1" applyAlignment="1">
      <alignment horizontal="center" vertical="center" wrapText="1"/>
    </xf>
    <xf numFmtId="0" fontId="6" fillId="8" borderId="27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207" fontId="10" fillId="3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3" fillId="9" borderId="30" xfId="0" applyNumberFormat="1" applyFont="1" applyFill="1" applyBorder="1" applyAlignment="1">
      <alignment horizontal="center" vertical="center"/>
    </xf>
    <xf numFmtId="0" fontId="13" fillId="9" borderId="30" xfId="0" applyNumberFormat="1" applyFont="1" applyFill="1" applyBorder="1" applyAlignment="1">
      <alignment horizontal="center" vertical="center" wrapText="1"/>
    </xf>
    <xf numFmtId="0" fontId="13" fillId="9" borderId="0" xfId="0" applyNumberFormat="1" applyFont="1" applyFill="1" applyAlignment="1">
      <alignment horizontal="center" vertical="center"/>
    </xf>
    <xf numFmtId="0" fontId="13" fillId="10" borderId="30" xfId="0" applyNumberFormat="1" applyFont="1" applyFill="1" applyBorder="1" applyAlignment="1">
      <alignment horizontal="center" vertical="center"/>
    </xf>
    <xf numFmtId="0" fontId="13" fillId="10" borderId="3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righ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173" fontId="6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5" fontId="14" fillId="0" borderId="0" xfId="0" applyNumberFormat="1" applyFont="1" applyFill="1" applyBorder="1" applyAlignment="1">
      <alignment horizontal="center" vertical="center" wrapText="1"/>
    </xf>
    <xf numFmtId="218" fontId="15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178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7" borderId="34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6" fillId="0" borderId="33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75" fontId="13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4" fontId="6" fillId="0" borderId="29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4" fontId="6" fillId="0" borderId="35" xfId="0" applyNumberFormat="1" applyFont="1" applyFill="1" applyBorder="1" applyAlignment="1">
      <alignment horizontal="center" vertical="center" wrapText="1"/>
    </xf>
    <xf numFmtId="175" fontId="6" fillId="0" borderId="35" xfId="0" applyNumberFormat="1" applyFont="1" applyFill="1" applyBorder="1" applyAlignment="1">
      <alignment horizontal="center" vertical="center" wrapText="1"/>
    </xf>
    <xf numFmtId="218" fontId="15" fillId="0" borderId="35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173" fontId="0" fillId="2" borderId="16" xfId="0" applyNumberForma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8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175" fontId="0" fillId="2" borderId="2" xfId="0" applyNumberFormat="1" applyFill="1" applyBorder="1" applyAlignment="1">
      <alignment horizontal="center" vertical="center" wrapText="1"/>
    </xf>
    <xf numFmtId="175" fontId="0" fillId="6" borderId="11" xfId="0" applyNumberFormat="1" applyFill="1" applyBorder="1" applyAlignment="1">
      <alignment horizontal="center" vertical="center" wrapText="1"/>
    </xf>
    <xf numFmtId="175" fontId="0" fillId="6" borderId="2" xfId="0" applyNumberFormat="1" applyFill="1" applyBorder="1" applyAlignment="1">
      <alignment horizontal="center" vertical="center" wrapText="1"/>
    </xf>
    <xf numFmtId="175" fontId="0" fillId="6" borderId="17" xfId="0" applyNumberFormat="1" applyFill="1" applyBorder="1" applyAlignment="1">
      <alignment horizontal="center" vertical="center" wrapText="1"/>
    </xf>
    <xf numFmtId="175" fontId="0" fillId="2" borderId="18" xfId="0" applyNumberForma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175" fontId="0" fillId="2" borderId="17" xfId="0" applyNumberFormat="1" applyFill="1" applyBorder="1" applyAlignment="1">
      <alignment horizontal="center" vertical="center" wrapText="1"/>
    </xf>
    <xf numFmtId="175" fontId="0" fillId="2" borderId="23" xfId="0" applyNumberFormat="1" applyFill="1" applyBorder="1" applyAlignment="1">
      <alignment horizontal="center" vertical="center" wrapText="1"/>
    </xf>
    <xf numFmtId="175" fontId="0" fillId="2" borderId="4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73" fontId="0" fillId="2" borderId="24" xfId="0" applyNumberFormat="1" applyFill="1" applyBorder="1" applyAlignment="1">
      <alignment horizontal="center" vertical="center" wrapText="1"/>
    </xf>
    <xf numFmtId="173" fontId="0" fillId="2" borderId="3" xfId="0" applyNumberForma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75" fontId="0" fillId="2" borderId="11" xfId="0" applyNumberFormat="1" applyFill="1" applyBorder="1" applyAlignment="1">
      <alignment horizontal="center" vertical="center" wrapText="1"/>
    </xf>
    <xf numFmtId="206" fontId="10" fillId="3" borderId="35" xfId="0" applyNumberFormat="1" applyFont="1" applyFill="1" applyBorder="1" applyAlignment="1">
      <alignment horizontal="right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6" fillId="7" borderId="29" xfId="0" applyNumberFormat="1" applyFont="1" applyFill="1" applyBorder="1" applyAlignment="1">
      <alignment horizontal="center" vertical="center" wrapText="1"/>
    </xf>
    <xf numFmtId="0" fontId="6" fillId="7" borderId="7" xfId="0" applyNumberFormat="1" applyFont="1" applyFill="1" applyBorder="1" applyAlignment="1">
      <alignment horizontal="center" vertical="center" wrapText="1"/>
    </xf>
    <xf numFmtId="175" fontId="6" fillId="7" borderId="31" xfId="0" applyNumberFormat="1" applyFont="1" applyFill="1" applyBorder="1" applyAlignment="1">
      <alignment horizontal="center" vertical="center" wrapText="1"/>
    </xf>
    <xf numFmtId="175" fontId="6" fillId="7" borderId="5" xfId="0" applyNumberFormat="1" applyFont="1" applyFill="1" applyBorder="1" applyAlignment="1">
      <alignment horizontal="center" vertical="center" wrapText="1"/>
    </xf>
    <xf numFmtId="202" fontId="7" fillId="3" borderId="0" xfId="0" applyNumberFormat="1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29" xfId="0" applyFont="1" applyFill="1" applyBorder="1" applyAlignment="1">
      <alignment horizontal="right" vertical="center"/>
    </xf>
    <xf numFmtId="0" fontId="7" fillId="3" borderId="35" xfId="0" applyFont="1" applyFill="1" applyBorder="1" applyAlignment="1">
      <alignment horizontal="right" vertical="center"/>
    </xf>
    <xf numFmtId="173" fontId="10" fillId="3" borderId="0" xfId="0" applyNumberFormat="1" applyFont="1" applyFill="1" applyBorder="1" applyAlignment="1">
      <alignment horizontal="right" vertical="center" wrapText="1"/>
    </xf>
    <xf numFmtId="0" fontId="0" fillId="2" borderId="22" xfId="0" applyFill="1" applyBorder="1" applyAlignment="1">
      <alignment horizontal="center" vertical="center" wrapText="1"/>
    </xf>
    <xf numFmtId="203" fontId="13" fillId="0" borderId="8" xfId="0" applyNumberFormat="1" applyFont="1" applyFill="1" applyBorder="1" applyAlignment="1">
      <alignment horizontal="center" vertical="center" wrapText="1"/>
    </xf>
    <xf numFmtId="203" fontId="13" fillId="0" borderId="2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202" fontId="13" fillId="0" borderId="5" xfId="0" applyNumberFormat="1" applyFont="1" applyFill="1" applyBorder="1" applyAlignment="1">
      <alignment horizontal="center" vertical="center" wrapText="1"/>
    </xf>
    <xf numFmtId="202" fontId="13" fillId="0" borderId="7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8" xfId="0" applyNumberFormat="1" applyFont="1" applyFill="1" applyBorder="1" applyAlignment="1">
      <alignment horizontal="center" vertical="center" wrapText="1"/>
    </xf>
    <xf numFmtId="14" fontId="20" fillId="0" borderId="27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2" fillId="0" borderId="31" xfId="0" applyNumberFormat="1" applyFont="1" applyFill="1" applyBorder="1" applyAlignment="1">
      <alignment horizontal="center" vertical="center" wrapText="1"/>
    </xf>
    <xf numFmtId="14" fontId="12" fillId="0" borderId="29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175" fontId="12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202" fontId="13" fillId="0" borderId="31" xfId="0" applyNumberFormat="1" applyFont="1" applyFill="1" applyBorder="1" applyAlignment="1">
      <alignment horizontal="center" vertical="center" wrapText="1"/>
    </xf>
    <xf numFmtId="202" fontId="13" fillId="0" borderId="29" xfId="0" applyNumberFormat="1" applyFont="1" applyFill="1" applyBorder="1" applyAlignment="1">
      <alignment horizontal="center" vertical="center" wrapText="1"/>
    </xf>
    <xf numFmtId="202" fontId="13" fillId="0" borderId="8" xfId="0" applyNumberFormat="1" applyFont="1" applyFill="1" applyBorder="1" applyAlignment="1">
      <alignment horizontal="center" vertical="center" wrapText="1"/>
    </xf>
    <xf numFmtId="202" fontId="13" fillId="0" borderId="27" xfId="0" applyNumberFormat="1" applyFont="1" applyFill="1" applyBorder="1" applyAlignment="1">
      <alignment horizontal="center" vertical="center" wrapText="1"/>
    </xf>
    <xf numFmtId="219" fontId="0" fillId="2" borderId="11" xfId="0" applyNumberFormat="1" applyFill="1" applyBorder="1" applyAlignment="1">
      <alignment horizontal="center" vertical="center" wrapText="1"/>
    </xf>
    <xf numFmtId="219" fontId="0" fillId="2" borderId="2" xfId="0" applyNumberFormat="1" applyFill="1" applyBorder="1" applyAlignment="1">
      <alignment horizontal="center" vertical="center" wrapText="1"/>
    </xf>
    <xf numFmtId="219" fontId="0" fillId="2" borderId="17" xfId="0" applyNumberFormat="1" applyFill="1" applyBorder="1" applyAlignment="1">
      <alignment horizontal="center" vertical="center" wrapText="1"/>
    </xf>
    <xf numFmtId="219" fontId="0" fillId="2" borderId="17" xfId="0" applyNumberFormat="1" applyFill="1" applyBorder="1" applyAlignment="1">
      <alignment horizontal="center" vertical="center" wrapText="1"/>
    </xf>
    <xf numFmtId="219" fontId="0" fillId="2" borderId="14" xfId="0" applyNumberFormat="1" applyFill="1" applyBorder="1" applyAlignment="1">
      <alignment horizontal="center" vertical="center" wrapText="1"/>
    </xf>
    <xf numFmtId="219" fontId="0" fillId="2" borderId="11" xfId="0" applyNumberFormat="1" applyFill="1" applyBorder="1" applyAlignment="1">
      <alignment horizontal="center" vertical="center" wrapText="1"/>
    </xf>
    <xf numFmtId="219" fontId="0" fillId="2" borderId="2" xfId="0" applyNumberFormat="1" applyFill="1" applyBorder="1" applyAlignment="1">
      <alignment horizontal="center" vertical="center" wrapText="1"/>
    </xf>
    <xf numFmtId="220" fontId="0" fillId="2" borderId="2" xfId="0" applyNumberFormat="1" applyFill="1" applyBorder="1" applyAlignment="1">
      <alignment horizontal="left" vertical="center" wrapText="1"/>
    </xf>
    <xf numFmtId="220" fontId="0" fillId="2" borderId="25" xfId="0" applyNumberFormat="1" applyFill="1" applyBorder="1" applyAlignment="1">
      <alignment horizontal="left" vertical="center" wrapText="1"/>
    </xf>
    <xf numFmtId="220" fontId="0" fillId="2" borderId="21" xfId="0" applyNumberFormat="1" applyFill="1" applyBorder="1" applyAlignment="1">
      <alignment horizontal="left" vertical="center" wrapText="1"/>
    </xf>
    <xf numFmtId="220" fontId="0" fillId="2" borderId="22" xfId="0" applyNumberFormat="1" applyFill="1" applyBorder="1" applyAlignment="1">
      <alignment horizontal="left" vertical="center" wrapText="1"/>
    </xf>
    <xf numFmtId="220" fontId="0" fillId="2" borderId="20" xfId="0" applyNumberFormat="1" applyFill="1" applyBorder="1" applyAlignment="1">
      <alignment horizontal="left" vertical="center" wrapText="1"/>
    </xf>
    <xf numFmtId="220" fontId="0" fillId="2" borderId="26" xfId="0" applyNumberFormat="1" applyFill="1" applyBorder="1" applyAlignment="1">
      <alignment horizontal="left" vertical="center" wrapText="1"/>
    </xf>
    <xf numFmtId="220" fontId="0" fillId="2" borderId="11" xfId="0" applyNumberFormat="1" applyFill="1" applyBorder="1" applyAlignment="1">
      <alignment horizontal="left" vertical="center" wrapText="1"/>
    </xf>
    <xf numFmtId="220" fontId="0" fillId="2" borderId="17" xfId="0" applyNumberFormat="1" applyFill="1" applyBorder="1" applyAlignment="1">
      <alignment horizontal="left" vertical="center" wrapText="1"/>
    </xf>
    <xf numFmtId="220" fontId="0" fillId="2" borderId="10" xfId="0" applyNumberFormat="1" applyFill="1" applyBorder="1" applyAlignment="1">
      <alignment horizontal="left" vertical="center" wrapText="1"/>
    </xf>
    <xf numFmtId="220" fontId="0" fillId="2" borderId="14" xfId="0" applyNumberFormat="1" applyFill="1" applyBorder="1" applyAlignment="1">
      <alignment horizontal="left" vertical="center" wrapText="1"/>
    </xf>
    <xf numFmtId="220" fontId="13" fillId="0" borderId="0" xfId="0" applyNumberFormat="1" applyFont="1" applyFill="1" applyBorder="1" applyAlignment="1">
      <alignment horizontal="left" vertical="center" wrapText="1"/>
    </xf>
    <xf numFmtId="220" fontId="0" fillId="0" borderId="0" xfId="0" applyNumberFormat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6">
    <dxf>
      <fill>
        <patternFill>
          <bgColor rgb="FF99CC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6600"/>
        </patternFill>
      </fill>
      <border/>
    </dxf>
    <dxf>
      <font>
        <color rgb="FF33CCCC"/>
      </font>
      <fill>
        <patternFill>
          <bgColor rgb="FF33CC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8000"/>
        </patternFill>
      </fill>
      <border/>
    </dxf>
    <dxf>
      <font>
        <color rgb="FF99CC00"/>
      </font>
      <fill>
        <patternFill patternType="solid">
          <bgColor rgb="FF0066CC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339966"/>
      </font>
      <fill>
        <patternFill>
          <bgColor rgb="FF666699"/>
        </patternFill>
      </fill>
      <border/>
    </dxf>
    <dxf>
      <font>
        <color rgb="FFFF0000"/>
      </font>
      <fill>
        <patternFill>
          <bgColor rgb="FF666699"/>
        </patternFill>
      </fill>
      <border/>
    </dxf>
    <dxf>
      <font>
        <color rgb="FF000000"/>
      </font>
      <fill>
        <patternFill>
          <bgColor rgb="FF99CC00"/>
        </patternFill>
      </fill>
      <border/>
    </dxf>
    <dxf>
      <font>
        <color rgb="FF000000"/>
      </font>
      <fill>
        <patternFill>
          <bgColor rgb="FFFFCC00"/>
        </patternFill>
      </fill>
      <border/>
    </dxf>
    <dxf>
      <font>
        <color rgb="FF000000"/>
      </font>
      <fill>
        <patternFill>
          <bgColor rgb="FFFF6600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FF0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2"/>
  </sheetPr>
  <dimension ref="A1:U72"/>
  <sheetViews>
    <sheetView workbookViewId="0" topLeftCell="A1">
      <pane ySplit="7" topLeftCell="BM23" activePane="bottomLeft" state="frozen"/>
      <selection pane="topLeft" activeCell="A1" sqref="A1"/>
      <selection pane="bottomLeft" activeCell="P22" sqref="P22:P23"/>
    </sheetView>
  </sheetViews>
  <sheetFormatPr defaultColWidth="9.00390625" defaultRowHeight="12.75"/>
  <cols>
    <col min="1" max="1" width="2.75390625" style="44" customWidth="1"/>
    <col min="2" max="2" width="17.125" style="66" customWidth="1"/>
    <col min="3" max="3" width="11.75390625" style="2" customWidth="1"/>
    <col min="4" max="4" width="9.00390625" style="0" customWidth="1"/>
    <col min="5" max="5" width="8.875" style="2" customWidth="1"/>
    <col min="6" max="6" width="12.125" style="2" customWidth="1"/>
    <col min="7" max="7" width="9.375" style="2" customWidth="1"/>
    <col min="8" max="8" width="8.875" style="75" customWidth="1"/>
    <col min="9" max="9" width="12.00390625" style="0" customWidth="1"/>
    <col min="10" max="10" width="7.25390625" style="3" customWidth="1"/>
    <col min="11" max="11" width="5.25390625" style="3" customWidth="1"/>
    <col min="12" max="12" width="13.25390625" style="3" customWidth="1"/>
    <col min="13" max="13" width="10.25390625" style="0" customWidth="1"/>
    <col min="14" max="14" width="10.375" style="0" customWidth="1"/>
    <col min="15" max="15" width="12.875" style="0" customWidth="1"/>
    <col min="16" max="16" width="14.375" style="0" customWidth="1"/>
    <col min="17" max="17" width="9.125" style="2" customWidth="1"/>
    <col min="18" max="18" width="10.75390625" style="44" customWidth="1"/>
    <col min="19" max="19" width="12.875" style="0" customWidth="1"/>
  </cols>
  <sheetData>
    <row r="1" spans="1:21" s="89" customFormat="1" ht="15">
      <c r="A1" s="92">
        <v>1</v>
      </c>
      <c r="B1" s="95">
        <v>2</v>
      </c>
      <c r="C1" s="92">
        <v>3</v>
      </c>
      <c r="D1" s="95">
        <v>4</v>
      </c>
      <c r="E1" s="92">
        <v>5</v>
      </c>
      <c r="F1" s="95">
        <v>6</v>
      </c>
      <c r="G1" s="92">
        <v>7</v>
      </c>
      <c r="H1" s="95">
        <v>8</v>
      </c>
      <c r="I1" s="92">
        <v>9</v>
      </c>
      <c r="J1" s="96">
        <v>10</v>
      </c>
      <c r="K1" s="93">
        <v>11</v>
      </c>
      <c r="L1" s="96">
        <v>12</v>
      </c>
      <c r="M1" s="93">
        <v>13</v>
      </c>
      <c r="N1" s="96">
        <v>14</v>
      </c>
      <c r="O1" s="93">
        <v>15</v>
      </c>
      <c r="P1" s="96">
        <v>16</v>
      </c>
      <c r="Q1" s="93">
        <v>17</v>
      </c>
      <c r="R1" s="95">
        <v>18</v>
      </c>
      <c r="S1" s="92">
        <v>19</v>
      </c>
      <c r="T1" s="95">
        <v>20</v>
      </c>
      <c r="U1" s="94"/>
    </row>
    <row r="2" spans="1:18" ht="13.5" customHeight="1" thickBot="1">
      <c r="A2" s="8"/>
      <c r="B2" s="90"/>
      <c r="C2" s="91"/>
      <c r="D2" s="168"/>
      <c r="E2" s="169"/>
      <c r="F2" s="169"/>
      <c r="G2" s="167"/>
      <c r="H2" s="167"/>
      <c r="I2" s="63"/>
      <c r="J2" s="67"/>
      <c r="K2" s="172"/>
      <c r="L2" s="172"/>
      <c r="M2" s="88"/>
      <c r="N2" s="88"/>
      <c r="O2" s="88"/>
      <c r="P2" s="71"/>
      <c r="Q2" s="68"/>
      <c r="R2" s="8"/>
    </row>
    <row r="3" spans="1:18" s="3" customFormat="1" ht="12.75" customHeight="1" thickBot="1">
      <c r="A3" s="5"/>
      <c r="B3" s="65"/>
      <c r="C3" s="4"/>
      <c r="D3" s="170"/>
      <c r="E3" s="171"/>
      <c r="F3" s="171"/>
      <c r="G3" s="171"/>
      <c r="H3" s="82"/>
      <c r="I3" s="64"/>
      <c r="J3" s="5"/>
      <c r="K3" s="70"/>
      <c r="L3" s="160"/>
      <c r="M3" s="160"/>
      <c r="N3" s="160"/>
      <c r="O3" s="160"/>
      <c r="P3" s="71"/>
      <c r="Q3" s="69"/>
      <c r="R3" s="9"/>
    </row>
    <row r="4" spans="1:18" s="3" customFormat="1" ht="12.75" customHeight="1" thickBot="1">
      <c r="A4" s="5"/>
      <c r="B4" s="65"/>
      <c r="C4" s="4"/>
      <c r="D4" s="136"/>
      <c r="E4" s="137"/>
      <c r="F4" s="138"/>
      <c r="G4" s="139"/>
      <c r="H4" s="136"/>
      <c r="I4" s="137"/>
      <c r="J4" s="140"/>
      <c r="K4" s="110"/>
      <c r="L4" s="141"/>
      <c r="M4" s="86"/>
      <c r="N4" s="87"/>
      <c r="O4" s="140"/>
      <c r="P4" s="141"/>
      <c r="Q4" s="15"/>
      <c r="R4" s="6"/>
    </row>
    <row r="5" spans="1:18" s="3" customFormat="1" ht="13.5" thickBot="1">
      <c r="A5" s="5"/>
      <c r="B5" s="65"/>
      <c r="C5" s="4"/>
      <c r="D5" s="49"/>
      <c r="E5" s="49"/>
      <c r="F5" s="50"/>
      <c r="G5" s="51"/>
      <c r="H5" s="76"/>
      <c r="I5" s="49"/>
      <c r="J5" s="165"/>
      <c r="K5" s="166"/>
      <c r="L5" s="50"/>
      <c r="M5" s="52"/>
      <c r="N5" s="52"/>
      <c r="O5" s="53"/>
      <c r="P5" s="54"/>
      <c r="Q5" s="16"/>
      <c r="R5" s="5"/>
    </row>
    <row r="6" spans="1:19" s="3" customFormat="1" ht="12.75" customHeight="1" thickBot="1">
      <c r="A6" s="5"/>
      <c r="B6" s="65"/>
      <c r="C6" s="4"/>
      <c r="D6" s="55"/>
      <c r="E6" s="55"/>
      <c r="F6" s="56"/>
      <c r="G6" s="48"/>
      <c r="H6" s="81"/>
      <c r="I6" s="55"/>
      <c r="J6" s="163"/>
      <c r="K6" s="164"/>
      <c r="L6" s="57"/>
      <c r="M6" s="58"/>
      <c r="N6" s="58"/>
      <c r="O6" s="59"/>
      <c r="P6" s="60"/>
      <c r="Q6" s="17"/>
      <c r="R6" s="5"/>
      <c r="S6" s="72"/>
    </row>
    <row r="7" spans="1:20" ht="45" customHeight="1" thickBot="1">
      <c r="A7" s="8"/>
      <c r="B7" s="22" t="s">
        <v>15</v>
      </c>
      <c r="C7" s="23" t="s">
        <v>4</v>
      </c>
      <c r="D7" s="18" t="s">
        <v>0</v>
      </c>
      <c r="E7" s="24" t="s">
        <v>11</v>
      </c>
      <c r="F7" s="25" t="s">
        <v>13</v>
      </c>
      <c r="G7" s="25" t="s">
        <v>12</v>
      </c>
      <c r="H7" s="77" t="s">
        <v>5</v>
      </c>
      <c r="I7" s="18" t="s">
        <v>2</v>
      </c>
      <c r="J7" s="161" t="s">
        <v>1</v>
      </c>
      <c r="K7" s="162"/>
      <c r="L7" s="18" t="s">
        <v>18</v>
      </c>
      <c r="M7" s="18" t="s">
        <v>9</v>
      </c>
      <c r="N7" s="18" t="s">
        <v>10</v>
      </c>
      <c r="O7" s="18" t="s">
        <v>7</v>
      </c>
      <c r="P7" s="18" t="s">
        <v>6</v>
      </c>
      <c r="Q7" s="25" t="s">
        <v>3</v>
      </c>
      <c r="R7" s="8"/>
      <c r="S7" s="73" t="s">
        <v>2</v>
      </c>
      <c r="T7" s="44"/>
    </row>
    <row r="8" spans="1:19" ht="12.75">
      <c r="A8" s="8"/>
      <c r="B8" s="155">
        <v>42424</v>
      </c>
      <c r="C8" s="159"/>
      <c r="D8" s="151">
        <v>1</v>
      </c>
      <c r="E8" s="143">
        <v>42438</v>
      </c>
      <c r="F8" s="143">
        <v>42431</v>
      </c>
      <c r="G8" s="143">
        <v>42433</v>
      </c>
      <c r="H8" s="204">
        <v>3</v>
      </c>
      <c r="I8" s="157">
        <v>741</v>
      </c>
      <c r="J8" s="42">
        <v>1200</v>
      </c>
      <c r="K8" s="43">
        <v>1100</v>
      </c>
      <c r="L8" s="217">
        <v>2</v>
      </c>
      <c r="M8" s="21">
        <v>1</v>
      </c>
      <c r="N8" s="153">
        <v>6</v>
      </c>
      <c r="O8" s="151" t="s">
        <v>8</v>
      </c>
      <c r="P8" s="151"/>
      <c r="Q8" s="149"/>
      <c r="R8" s="7"/>
      <c r="S8" s="74">
        <f>IF(I8=0,#REF!,I8)</f>
        <v>741</v>
      </c>
    </row>
    <row r="9" spans="1:19" ht="12.75">
      <c r="A9" s="8"/>
      <c r="B9" s="156"/>
      <c r="C9" s="142"/>
      <c r="D9" s="152"/>
      <c r="E9" s="144"/>
      <c r="F9" s="144"/>
      <c r="G9" s="144"/>
      <c r="H9" s="205"/>
      <c r="I9" s="158"/>
      <c r="J9" s="19">
        <v>1800</v>
      </c>
      <c r="K9" s="20">
        <v>1100</v>
      </c>
      <c r="L9" s="211">
        <v>3</v>
      </c>
      <c r="M9" s="10">
        <v>2</v>
      </c>
      <c r="N9" s="154"/>
      <c r="O9" s="152"/>
      <c r="P9" s="152"/>
      <c r="Q9" s="150"/>
      <c r="R9" s="7"/>
      <c r="S9" s="74">
        <f aca="true" t="shared" si="0" ref="S9:S49">IF(I9=0,S8,I9)</f>
        <v>741</v>
      </c>
    </row>
    <row r="10" spans="1:19" ht="12.75">
      <c r="A10" s="8"/>
      <c r="B10" s="156"/>
      <c r="C10" s="142"/>
      <c r="D10" s="152"/>
      <c r="E10" s="144"/>
      <c r="F10" s="144"/>
      <c r="G10" s="144"/>
      <c r="H10" s="205"/>
      <c r="I10" s="158"/>
      <c r="J10" s="19">
        <v>2100</v>
      </c>
      <c r="K10" s="20">
        <v>1300</v>
      </c>
      <c r="L10" s="211">
        <v>3</v>
      </c>
      <c r="M10" s="10">
        <v>1</v>
      </c>
      <c r="N10" s="154"/>
      <c r="O10" s="152"/>
      <c r="P10" s="152"/>
      <c r="Q10" s="150"/>
      <c r="R10" s="7"/>
      <c r="S10" s="74">
        <f t="shared" si="0"/>
        <v>741</v>
      </c>
    </row>
    <row r="11" spans="1:19" ht="12.75">
      <c r="A11" s="8"/>
      <c r="B11" s="156"/>
      <c r="C11" s="142"/>
      <c r="D11" s="152"/>
      <c r="E11" s="144"/>
      <c r="F11" s="144"/>
      <c r="G11" s="144"/>
      <c r="H11" s="205"/>
      <c r="I11" s="158"/>
      <c r="J11" s="19">
        <v>2300</v>
      </c>
      <c r="K11" s="20">
        <v>1100</v>
      </c>
      <c r="L11" s="211">
        <v>3</v>
      </c>
      <c r="M11" s="10">
        <v>1</v>
      </c>
      <c r="N11" s="154"/>
      <c r="O11" s="152"/>
      <c r="P11" s="152"/>
      <c r="Q11" s="150"/>
      <c r="R11" s="7"/>
      <c r="S11" s="74">
        <f t="shared" si="0"/>
        <v>741</v>
      </c>
    </row>
    <row r="12" spans="1:19" ht="13.5" thickBot="1">
      <c r="A12" s="8"/>
      <c r="B12" s="156"/>
      <c r="C12" s="142"/>
      <c r="D12" s="152"/>
      <c r="E12" s="144"/>
      <c r="F12" s="144"/>
      <c r="G12" s="144"/>
      <c r="H12" s="205"/>
      <c r="I12" s="158"/>
      <c r="J12" s="19">
        <v>3000</v>
      </c>
      <c r="K12" s="20">
        <v>1000</v>
      </c>
      <c r="L12" s="211">
        <v>4</v>
      </c>
      <c r="M12" s="10">
        <v>1</v>
      </c>
      <c r="N12" s="154"/>
      <c r="O12" s="152"/>
      <c r="P12" s="152"/>
      <c r="Q12" s="150"/>
      <c r="R12" s="7"/>
      <c r="S12" s="74">
        <f t="shared" si="0"/>
        <v>741</v>
      </c>
    </row>
    <row r="13" spans="1:19" ht="12.75">
      <c r="A13" s="8"/>
      <c r="B13" s="155">
        <v>42429</v>
      </c>
      <c r="C13" s="159"/>
      <c r="D13" s="151">
        <v>2</v>
      </c>
      <c r="E13" s="143">
        <v>42438</v>
      </c>
      <c r="F13" s="143">
        <v>42430</v>
      </c>
      <c r="G13" s="143">
        <v>42433</v>
      </c>
      <c r="H13" s="204">
        <v>3</v>
      </c>
      <c r="I13" s="157">
        <v>742</v>
      </c>
      <c r="J13" s="42">
        <v>900</v>
      </c>
      <c r="K13" s="43">
        <v>700</v>
      </c>
      <c r="L13" s="212"/>
      <c r="M13" s="21">
        <v>2</v>
      </c>
      <c r="N13" s="153">
        <v>3</v>
      </c>
      <c r="O13" s="151" t="s">
        <v>8</v>
      </c>
      <c r="P13" s="151"/>
      <c r="Q13" s="149"/>
      <c r="R13" s="7"/>
      <c r="S13" s="74">
        <f t="shared" si="0"/>
        <v>742</v>
      </c>
    </row>
    <row r="14" spans="1:19" ht="13.5" thickBot="1">
      <c r="A14" s="8"/>
      <c r="B14" s="134"/>
      <c r="C14" s="148"/>
      <c r="D14" s="147"/>
      <c r="E14" s="145"/>
      <c r="F14" s="145"/>
      <c r="G14" s="145"/>
      <c r="H14" s="206"/>
      <c r="I14" s="135"/>
      <c r="J14" s="37">
        <v>600</v>
      </c>
      <c r="K14" s="38">
        <v>600</v>
      </c>
      <c r="L14" s="213"/>
      <c r="M14" s="32">
        <v>1</v>
      </c>
      <c r="N14" s="173"/>
      <c r="O14" s="147"/>
      <c r="P14" s="147"/>
      <c r="Q14" s="146"/>
      <c r="R14" s="7"/>
      <c r="S14" s="74">
        <f t="shared" si="0"/>
        <v>742</v>
      </c>
    </row>
    <row r="15" spans="1:19" ht="13.5" thickBot="1">
      <c r="A15" s="8"/>
      <c r="B15" s="30">
        <v>42429</v>
      </c>
      <c r="C15" s="31"/>
      <c r="D15" s="32">
        <v>3</v>
      </c>
      <c r="E15" s="62">
        <v>42438</v>
      </c>
      <c r="F15" s="62">
        <v>42430</v>
      </c>
      <c r="G15" s="62">
        <v>42433</v>
      </c>
      <c r="H15" s="207">
        <v>3</v>
      </c>
      <c r="I15" s="32">
        <v>741</v>
      </c>
      <c r="J15" s="37">
        <v>1200</v>
      </c>
      <c r="K15" s="38">
        <v>550</v>
      </c>
      <c r="L15" s="214"/>
      <c r="M15" s="32">
        <v>1</v>
      </c>
      <c r="N15" s="32">
        <v>1</v>
      </c>
      <c r="O15" s="32" t="s">
        <v>8</v>
      </c>
      <c r="P15" s="32"/>
      <c r="Q15" s="33"/>
      <c r="R15" s="7"/>
      <c r="S15" s="74">
        <f t="shared" si="0"/>
        <v>741</v>
      </c>
    </row>
    <row r="16" spans="1:19" ht="13.5" thickBot="1">
      <c r="A16" s="8"/>
      <c r="B16" s="26">
        <v>42429</v>
      </c>
      <c r="C16" s="27"/>
      <c r="D16" s="28">
        <v>4</v>
      </c>
      <c r="E16" s="46">
        <v>42438</v>
      </c>
      <c r="F16" s="46">
        <v>42430</v>
      </c>
      <c r="G16" s="46">
        <v>42433</v>
      </c>
      <c r="H16" s="208">
        <v>3</v>
      </c>
      <c r="I16" s="28">
        <v>744</v>
      </c>
      <c r="J16" s="35">
        <v>400</v>
      </c>
      <c r="K16" s="36">
        <v>200</v>
      </c>
      <c r="L16" s="215"/>
      <c r="M16" s="28">
        <v>1</v>
      </c>
      <c r="N16" s="28">
        <v>1</v>
      </c>
      <c r="O16" s="28" t="s">
        <v>8</v>
      </c>
      <c r="P16" s="28"/>
      <c r="Q16" s="29"/>
      <c r="R16" s="7"/>
      <c r="S16" s="74">
        <f t="shared" si="0"/>
        <v>744</v>
      </c>
    </row>
    <row r="17" spans="1:19" ht="13.5" thickBot="1">
      <c r="A17" s="8"/>
      <c r="B17" s="26">
        <v>42429</v>
      </c>
      <c r="C17" s="27"/>
      <c r="D17" s="28">
        <v>5</v>
      </c>
      <c r="E17" s="46">
        <v>42438</v>
      </c>
      <c r="F17" s="46">
        <v>42430</v>
      </c>
      <c r="G17" s="46">
        <v>42433</v>
      </c>
      <c r="H17" s="208">
        <v>3</v>
      </c>
      <c r="I17" s="28">
        <v>744</v>
      </c>
      <c r="J17" s="35">
        <v>150</v>
      </c>
      <c r="K17" s="36">
        <v>150</v>
      </c>
      <c r="L17" s="215"/>
      <c r="M17" s="28">
        <v>2</v>
      </c>
      <c r="N17" s="28">
        <v>2</v>
      </c>
      <c r="O17" s="28" t="s">
        <v>8</v>
      </c>
      <c r="P17" s="28"/>
      <c r="Q17" s="29"/>
      <c r="R17" s="7"/>
      <c r="S17" s="74">
        <f t="shared" si="0"/>
        <v>744</v>
      </c>
    </row>
    <row r="18" spans="1:19" ht="13.5" thickBot="1">
      <c r="A18" s="8"/>
      <c r="B18" s="41">
        <v>42429</v>
      </c>
      <c r="C18" s="34"/>
      <c r="D18" s="21">
        <v>6</v>
      </c>
      <c r="E18" s="39">
        <v>42438</v>
      </c>
      <c r="F18" s="39">
        <v>42430</v>
      </c>
      <c r="G18" s="39">
        <v>42433</v>
      </c>
      <c r="H18" s="209">
        <v>3</v>
      </c>
      <c r="I18" s="21">
        <v>742</v>
      </c>
      <c r="J18" s="42">
        <v>400</v>
      </c>
      <c r="K18" s="43">
        <v>400</v>
      </c>
      <c r="L18" s="216"/>
      <c r="M18" s="21">
        <v>1</v>
      </c>
      <c r="N18" s="21">
        <v>1</v>
      </c>
      <c r="O18" s="21" t="s">
        <v>8</v>
      </c>
      <c r="P18" s="21"/>
      <c r="Q18" s="40"/>
      <c r="R18" s="7"/>
      <c r="S18" s="74">
        <f t="shared" si="0"/>
        <v>742</v>
      </c>
    </row>
    <row r="19" spans="1:19" ht="12.75">
      <c r="A19" s="8"/>
      <c r="B19" s="155">
        <v>42429</v>
      </c>
      <c r="C19" s="159"/>
      <c r="D19" s="151">
        <v>7</v>
      </c>
      <c r="E19" s="143">
        <v>42439</v>
      </c>
      <c r="F19" s="143">
        <v>42431</v>
      </c>
      <c r="G19" s="143">
        <v>42438</v>
      </c>
      <c r="H19" s="204">
        <v>3</v>
      </c>
      <c r="I19" s="157">
        <v>774</v>
      </c>
      <c r="J19" s="42">
        <v>550</v>
      </c>
      <c r="K19" s="43">
        <v>300</v>
      </c>
      <c r="L19" s="217"/>
      <c r="M19" s="21">
        <v>5</v>
      </c>
      <c r="N19" s="153"/>
      <c r="O19" s="151" t="s">
        <v>8</v>
      </c>
      <c r="P19" s="151" t="s">
        <v>17</v>
      </c>
      <c r="Q19" s="149"/>
      <c r="R19" s="7"/>
      <c r="S19" s="74">
        <f t="shared" si="0"/>
        <v>774</v>
      </c>
    </row>
    <row r="20" spans="1:19" ht="13.5" thickBot="1">
      <c r="A20" s="8"/>
      <c r="B20" s="134"/>
      <c r="C20" s="148"/>
      <c r="D20" s="147"/>
      <c r="E20" s="145"/>
      <c r="F20" s="145"/>
      <c r="G20" s="145"/>
      <c r="H20" s="206"/>
      <c r="I20" s="135"/>
      <c r="J20" s="37">
        <v>700</v>
      </c>
      <c r="K20" s="38">
        <v>250</v>
      </c>
      <c r="L20" s="218"/>
      <c r="M20" s="32">
        <v>1</v>
      </c>
      <c r="N20" s="173"/>
      <c r="O20" s="147"/>
      <c r="P20" s="147"/>
      <c r="Q20" s="146"/>
      <c r="R20" s="7"/>
      <c r="S20" s="74">
        <f t="shared" si="0"/>
        <v>774</v>
      </c>
    </row>
    <row r="21" spans="1:19" ht="13.5" thickBot="1">
      <c r="A21" s="8"/>
      <c r="B21" s="13">
        <v>42429</v>
      </c>
      <c r="C21" s="12"/>
      <c r="D21" s="10">
        <v>8</v>
      </c>
      <c r="E21" s="61">
        <v>42439</v>
      </c>
      <c r="F21" s="61">
        <v>42431</v>
      </c>
      <c r="G21" s="61">
        <f>_XLL.РАБДЕНЬ(E21,-1)</f>
        <v>42438</v>
      </c>
      <c r="H21" s="210">
        <v>2</v>
      </c>
      <c r="I21" s="10" t="s">
        <v>32</v>
      </c>
      <c r="J21" s="19">
        <v>700</v>
      </c>
      <c r="K21" s="20">
        <v>700</v>
      </c>
      <c r="L21" s="219"/>
      <c r="M21" s="10">
        <v>4</v>
      </c>
      <c r="N21" s="10">
        <v>4</v>
      </c>
      <c r="O21" s="10" t="s">
        <v>8</v>
      </c>
      <c r="P21" s="10" t="s">
        <v>17</v>
      </c>
      <c r="Q21" s="14"/>
      <c r="R21" s="7"/>
      <c r="S21" s="74" t="str">
        <f t="shared" si="0"/>
        <v>ДЕРЕВ</v>
      </c>
    </row>
    <row r="22" spans="1:19" ht="12.75">
      <c r="A22" s="8"/>
      <c r="B22" s="155">
        <v>42429</v>
      </c>
      <c r="C22" s="159"/>
      <c r="D22" s="151">
        <v>9</v>
      </c>
      <c r="E22" s="143">
        <v>10</v>
      </c>
      <c r="F22" s="143">
        <v>42431</v>
      </c>
      <c r="G22" s="143">
        <f>_XLL.РАБДЕНЬ(E22,-1)</f>
        <v>9</v>
      </c>
      <c r="H22" s="204">
        <v>2</v>
      </c>
      <c r="I22" s="157" t="s">
        <v>32</v>
      </c>
      <c r="J22" s="42" t="s">
        <v>20</v>
      </c>
      <c r="K22" s="43"/>
      <c r="L22" s="217"/>
      <c r="M22" s="21">
        <v>8</v>
      </c>
      <c r="N22" s="153">
        <v>12</v>
      </c>
      <c r="O22" s="151" t="s">
        <v>8</v>
      </c>
      <c r="P22" s="151"/>
      <c r="Q22" s="149"/>
      <c r="R22" s="7"/>
      <c r="S22" s="74" t="str">
        <f t="shared" si="0"/>
        <v>ДЕРЕВ</v>
      </c>
    </row>
    <row r="23" spans="1:19" ht="13.5" thickBot="1">
      <c r="A23" s="8"/>
      <c r="B23" s="156"/>
      <c r="C23" s="142"/>
      <c r="D23" s="152"/>
      <c r="E23" s="144"/>
      <c r="F23" s="144"/>
      <c r="G23" s="144"/>
      <c r="H23" s="205"/>
      <c r="I23" s="158"/>
      <c r="J23" s="19" t="s">
        <v>21</v>
      </c>
      <c r="K23" s="20"/>
      <c r="L23" s="211"/>
      <c r="M23" s="10">
        <v>4</v>
      </c>
      <c r="N23" s="154"/>
      <c r="O23" s="152"/>
      <c r="P23" s="152"/>
      <c r="Q23" s="150"/>
      <c r="R23" s="7"/>
      <c r="S23" s="74" t="str">
        <f t="shared" si="0"/>
        <v>ДЕРЕВ</v>
      </c>
    </row>
    <row r="24" spans="1:19" ht="12.75">
      <c r="A24" s="8"/>
      <c r="B24" s="155">
        <v>42429</v>
      </c>
      <c r="C24" s="159"/>
      <c r="D24" s="151">
        <v>10</v>
      </c>
      <c r="E24" s="143">
        <v>10</v>
      </c>
      <c r="F24" s="143">
        <v>42431</v>
      </c>
      <c r="G24" s="143">
        <f>_XLL.РАБДЕНЬ(E24,-1)</f>
        <v>9</v>
      </c>
      <c r="H24" s="204">
        <v>3</v>
      </c>
      <c r="I24" s="157">
        <v>742</v>
      </c>
      <c r="J24" s="42">
        <v>900</v>
      </c>
      <c r="K24" s="43">
        <v>600</v>
      </c>
      <c r="L24" s="217"/>
      <c r="M24" s="21">
        <v>1</v>
      </c>
      <c r="N24" s="153">
        <v>5</v>
      </c>
      <c r="O24" s="151" t="s">
        <v>8</v>
      </c>
      <c r="P24" s="151"/>
      <c r="Q24" s="149"/>
      <c r="R24" s="7"/>
      <c r="S24" s="74">
        <f t="shared" si="0"/>
        <v>742</v>
      </c>
    </row>
    <row r="25" spans="1:19" ht="12.75">
      <c r="A25" s="8"/>
      <c r="B25" s="156"/>
      <c r="C25" s="142"/>
      <c r="D25" s="152"/>
      <c r="E25" s="144"/>
      <c r="F25" s="144"/>
      <c r="G25" s="144"/>
      <c r="H25" s="205"/>
      <c r="I25" s="158"/>
      <c r="J25" s="19">
        <v>550</v>
      </c>
      <c r="K25" s="20">
        <v>450</v>
      </c>
      <c r="L25" s="211"/>
      <c r="M25" s="10">
        <v>3</v>
      </c>
      <c r="N25" s="154"/>
      <c r="O25" s="152"/>
      <c r="P25" s="152"/>
      <c r="Q25" s="150"/>
      <c r="R25" s="7"/>
      <c r="S25" s="74">
        <f t="shared" si="0"/>
        <v>742</v>
      </c>
    </row>
    <row r="26" spans="1:19" ht="13.5" thickBot="1">
      <c r="A26" s="8"/>
      <c r="B26" s="134"/>
      <c r="C26" s="148"/>
      <c r="D26" s="147"/>
      <c r="E26" s="145"/>
      <c r="F26" s="145"/>
      <c r="G26" s="145"/>
      <c r="H26" s="206"/>
      <c r="I26" s="135"/>
      <c r="J26" s="37">
        <v>700</v>
      </c>
      <c r="K26" s="38">
        <v>700</v>
      </c>
      <c r="L26" s="218"/>
      <c r="M26" s="32">
        <v>1</v>
      </c>
      <c r="N26" s="173"/>
      <c r="O26" s="147"/>
      <c r="P26" s="147"/>
      <c r="Q26" s="146"/>
      <c r="R26" s="7"/>
      <c r="S26" s="74">
        <f t="shared" si="0"/>
        <v>742</v>
      </c>
    </row>
    <row r="27" spans="1:19" ht="12.75">
      <c r="A27" s="8"/>
      <c r="B27" s="156">
        <v>42424</v>
      </c>
      <c r="C27" s="142"/>
      <c r="D27" s="152">
        <v>11</v>
      </c>
      <c r="E27" s="144">
        <v>42439</v>
      </c>
      <c r="F27" s="144">
        <v>42431</v>
      </c>
      <c r="G27" s="144">
        <f>_XLL.РАБДЕНЬ(E27,-1)</f>
        <v>42438</v>
      </c>
      <c r="H27" s="205">
        <v>3</v>
      </c>
      <c r="I27" s="158">
        <v>744</v>
      </c>
      <c r="J27" s="19">
        <v>200</v>
      </c>
      <c r="K27" s="20">
        <v>200</v>
      </c>
      <c r="L27" s="211"/>
      <c r="M27" s="10">
        <v>6</v>
      </c>
      <c r="N27" s="154">
        <f>SUM(M27:M29)</f>
        <v>23</v>
      </c>
      <c r="O27" s="152" t="s">
        <v>8</v>
      </c>
      <c r="P27" s="152"/>
      <c r="Q27" s="150"/>
      <c r="R27" s="7"/>
      <c r="S27" s="74">
        <f t="shared" si="0"/>
        <v>744</v>
      </c>
    </row>
    <row r="28" spans="1:19" ht="12.75">
      <c r="A28" s="8"/>
      <c r="B28" s="156"/>
      <c r="C28" s="142"/>
      <c r="D28" s="152"/>
      <c r="E28" s="144"/>
      <c r="F28" s="144"/>
      <c r="G28" s="144"/>
      <c r="H28" s="205"/>
      <c r="I28" s="158"/>
      <c r="J28" s="19">
        <v>300</v>
      </c>
      <c r="K28" s="20">
        <v>200</v>
      </c>
      <c r="L28" s="211"/>
      <c r="M28" s="10">
        <v>10</v>
      </c>
      <c r="N28" s="154"/>
      <c r="O28" s="152"/>
      <c r="P28" s="152"/>
      <c r="Q28" s="150"/>
      <c r="R28" s="7"/>
      <c r="S28" s="74">
        <f t="shared" si="0"/>
        <v>744</v>
      </c>
    </row>
    <row r="29" spans="1:19" ht="13.5" thickBot="1">
      <c r="A29" s="8"/>
      <c r="B29" s="156"/>
      <c r="C29" s="142"/>
      <c r="D29" s="152"/>
      <c r="E29" s="145"/>
      <c r="F29" s="145"/>
      <c r="G29" s="145"/>
      <c r="H29" s="205"/>
      <c r="I29" s="158"/>
      <c r="J29" s="19">
        <v>500</v>
      </c>
      <c r="K29" s="20">
        <v>150</v>
      </c>
      <c r="L29" s="211"/>
      <c r="M29" s="10">
        <v>7</v>
      </c>
      <c r="N29" s="154"/>
      <c r="O29" s="152"/>
      <c r="P29" s="152"/>
      <c r="Q29" s="150"/>
      <c r="R29" s="7"/>
      <c r="S29" s="74">
        <f t="shared" si="0"/>
        <v>744</v>
      </c>
    </row>
    <row r="30" spans="1:19" ht="12.75">
      <c r="A30" s="8"/>
      <c r="B30" s="155">
        <v>42393</v>
      </c>
      <c r="C30" s="159"/>
      <c r="D30" s="151">
        <v>12</v>
      </c>
      <c r="E30" s="143">
        <v>42439</v>
      </c>
      <c r="F30" s="143">
        <v>42431</v>
      </c>
      <c r="G30" s="143">
        <f>_XLL.РАБДЕНЬ(E30,-1)</f>
        <v>42438</v>
      </c>
      <c r="H30" s="204">
        <v>3</v>
      </c>
      <c r="I30" s="157">
        <v>741</v>
      </c>
      <c r="J30" s="42">
        <v>1200</v>
      </c>
      <c r="K30" s="43">
        <v>1000</v>
      </c>
      <c r="L30" s="217">
        <v>2</v>
      </c>
      <c r="M30" s="21">
        <v>2</v>
      </c>
      <c r="N30" s="153">
        <f>SUM(M30:M34)</f>
        <v>10</v>
      </c>
      <c r="O30" s="151" t="s">
        <v>8</v>
      </c>
      <c r="P30" s="151"/>
      <c r="Q30" s="149"/>
      <c r="R30" s="7"/>
      <c r="S30" s="74">
        <f t="shared" si="0"/>
        <v>741</v>
      </c>
    </row>
    <row r="31" spans="1:19" ht="12.75">
      <c r="A31" s="8"/>
      <c r="B31" s="156"/>
      <c r="C31" s="142"/>
      <c r="D31" s="152"/>
      <c r="E31" s="144"/>
      <c r="F31" s="144"/>
      <c r="G31" s="144"/>
      <c r="H31" s="205"/>
      <c r="I31" s="158"/>
      <c r="J31" s="19">
        <v>1100</v>
      </c>
      <c r="K31" s="20">
        <v>1100</v>
      </c>
      <c r="L31" s="211">
        <v>2</v>
      </c>
      <c r="M31" s="10">
        <v>4</v>
      </c>
      <c r="N31" s="154"/>
      <c r="O31" s="152"/>
      <c r="P31" s="152"/>
      <c r="Q31" s="150"/>
      <c r="R31" s="7"/>
      <c r="S31" s="74">
        <f t="shared" si="0"/>
        <v>741</v>
      </c>
    </row>
    <row r="32" spans="1:19" ht="12.75">
      <c r="A32" s="8"/>
      <c r="B32" s="156"/>
      <c r="C32" s="142"/>
      <c r="D32" s="152"/>
      <c r="E32" s="144"/>
      <c r="F32" s="144"/>
      <c r="G32" s="144"/>
      <c r="H32" s="205"/>
      <c r="I32" s="158"/>
      <c r="J32" s="19">
        <v>1200</v>
      </c>
      <c r="K32" s="20">
        <v>1200</v>
      </c>
      <c r="L32" s="211">
        <v>2</v>
      </c>
      <c r="M32" s="10">
        <v>1</v>
      </c>
      <c r="N32" s="154"/>
      <c r="O32" s="152"/>
      <c r="P32" s="152"/>
      <c r="Q32" s="150"/>
      <c r="R32" s="7"/>
      <c r="S32" s="74">
        <f t="shared" si="0"/>
        <v>741</v>
      </c>
    </row>
    <row r="33" spans="1:19" ht="12.75">
      <c r="A33" s="8"/>
      <c r="B33" s="156"/>
      <c r="C33" s="142"/>
      <c r="D33" s="152"/>
      <c r="E33" s="144"/>
      <c r="F33" s="144"/>
      <c r="G33" s="144"/>
      <c r="H33" s="205"/>
      <c r="I33" s="158"/>
      <c r="J33" s="19">
        <v>1300</v>
      </c>
      <c r="K33" s="20">
        <v>1200</v>
      </c>
      <c r="L33" s="211">
        <v>2</v>
      </c>
      <c r="M33" s="10">
        <v>2</v>
      </c>
      <c r="N33" s="154"/>
      <c r="O33" s="152"/>
      <c r="P33" s="152"/>
      <c r="Q33" s="150"/>
      <c r="R33" s="7"/>
      <c r="S33" s="74">
        <f t="shared" si="0"/>
        <v>741</v>
      </c>
    </row>
    <row r="34" spans="1:19" ht="13.5" thickBot="1">
      <c r="A34" s="8"/>
      <c r="B34" s="156"/>
      <c r="C34" s="142"/>
      <c r="D34" s="152"/>
      <c r="E34" s="145"/>
      <c r="F34" s="145"/>
      <c r="G34" s="145"/>
      <c r="H34" s="205"/>
      <c r="I34" s="158"/>
      <c r="J34" s="19">
        <v>2000</v>
      </c>
      <c r="K34" s="20">
        <v>1200</v>
      </c>
      <c r="L34" s="211">
        <v>3</v>
      </c>
      <c r="M34" s="10">
        <v>1</v>
      </c>
      <c r="N34" s="154"/>
      <c r="O34" s="152"/>
      <c r="P34" s="152"/>
      <c r="Q34" s="150"/>
      <c r="R34" s="7"/>
      <c r="S34" s="74">
        <f t="shared" si="0"/>
        <v>741</v>
      </c>
    </row>
    <row r="35" spans="1:19" ht="12.75">
      <c r="A35" s="8"/>
      <c r="B35" s="155">
        <v>42424</v>
      </c>
      <c r="C35" s="159"/>
      <c r="D35" s="151">
        <v>13</v>
      </c>
      <c r="E35" s="143">
        <v>42440</v>
      </c>
      <c r="F35" s="143">
        <v>42432</v>
      </c>
      <c r="G35" s="143">
        <v>42439</v>
      </c>
      <c r="H35" s="204">
        <v>3</v>
      </c>
      <c r="I35" s="151">
        <v>744</v>
      </c>
      <c r="J35" s="42">
        <v>300</v>
      </c>
      <c r="K35" s="43">
        <v>250</v>
      </c>
      <c r="L35" s="217"/>
      <c r="M35" s="21">
        <v>2</v>
      </c>
      <c r="N35" s="151">
        <f>SUM(M35:M43)</f>
        <v>25</v>
      </c>
      <c r="O35" s="151" t="s">
        <v>19</v>
      </c>
      <c r="P35" s="151"/>
      <c r="Q35" s="149"/>
      <c r="R35" s="7"/>
      <c r="S35" s="74">
        <f t="shared" si="0"/>
        <v>744</v>
      </c>
    </row>
    <row r="36" spans="1:19" ht="12.75">
      <c r="A36" s="8"/>
      <c r="B36" s="156"/>
      <c r="C36" s="142"/>
      <c r="D36" s="152"/>
      <c r="E36" s="144"/>
      <c r="F36" s="144"/>
      <c r="G36" s="144"/>
      <c r="H36" s="205"/>
      <c r="I36" s="152"/>
      <c r="J36" s="19">
        <v>350</v>
      </c>
      <c r="K36" s="20">
        <v>250</v>
      </c>
      <c r="L36" s="211"/>
      <c r="M36" s="10">
        <v>3</v>
      </c>
      <c r="N36" s="152"/>
      <c r="O36" s="152"/>
      <c r="P36" s="152"/>
      <c r="Q36" s="150"/>
      <c r="R36" s="7"/>
      <c r="S36" s="74">
        <f t="shared" si="0"/>
        <v>744</v>
      </c>
    </row>
    <row r="37" spans="1:19" ht="12.75">
      <c r="A37" s="8"/>
      <c r="B37" s="156"/>
      <c r="C37" s="142"/>
      <c r="D37" s="152"/>
      <c r="E37" s="144"/>
      <c r="F37" s="144"/>
      <c r="G37" s="144"/>
      <c r="H37" s="205"/>
      <c r="I37" s="152"/>
      <c r="J37" s="19">
        <v>500</v>
      </c>
      <c r="K37" s="20">
        <v>200</v>
      </c>
      <c r="L37" s="211"/>
      <c r="M37" s="10">
        <v>4</v>
      </c>
      <c r="N37" s="152"/>
      <c r="O37" s="152"/>
      <c r="P37" s="152"/>
      <c r="Q37" s="150"/>
      <c r="R37" s="7"/>
      <c r="S37" s="74">
        <f t="shared" si="0"/>
        <v>744</v>
      </c>
    </row>
    <row r="38" spans="1:19" ht="12.75">
      <c r="A38" s="8"/>
      <c r="B38" s="156"/>
      <c r="C38" s="142"/>
      <c r="D38" s="152"/>
      <c r="E38" s="144"/>
      <c r="F38" s="144"/>
      <c r="G38" s="144"/>
      <c r="H38" s="205"/>
      <c r="I38" s="152"/>
      <c r="J38" s="19">
        <v>550</v>
      </c>
      <c r="K38" s="20">
        <v>200</v>
      </c>
      <c r="L38" s="211"/>
      <c r="M38" s="10">
        <v>4</v>
      </c>
      <c r="N38" s="152"/>
      <c r="O38" s="152"/>
      <c r="P38" s="152"/>
      <c r="Q38" s="150"/>
      <c r="R38" s="7"/>
      <c r="S38" s="74">
        <f t="shared" si="0"/>
        <v>744</v>
      </c>
    </row>
    <row r="39" spans="1:19" ht="12.75">
      <c r="A39" s="8"/>
      <c r="B39" s="156"/>
      <c r="C39" s="142"/>
      <c r="D39" s="152"/>
      <c r="E39" s="144"/>
      <c r="F39" s="144"/>
      <c r="G39" s="144"/>
      <c r="H39" s="205"/>
      <c r="I39" s="152"/>
      <c r="J39" s="19">
        <v>600</v>
      </c>
      <c r="K39" s="20">
        <v>200</v>
      </c>
      <c r="L39" s="211"/>
      <c r="M39" s="10">
        <v>3</v>
      </c>
      <c r="N39" s="152"/>
      <c r="O39" s="152"/>
      <c r="P39" s="152"/>
      <c r="Q39" s="150"/>
      <c r="R39" s="7"/>
      <c r="S39" s="74">
        <f t="shared" si="0"/>
        <v>744</v>
      </c>
    </row>
    <row r="40" spans="1:19" ht="12.75">
      <c r="A40" s="8"/>
      <c r="B40" s="156"/>
      <c r="C40" s="142"/>
      <c r="D40" s="152"/>
      <c r="E40" s="144"/>
      <c r="F40" s="144"/>
      <c r="G40" s="144"/>
      <c r="H40" s="205"/>
      <c r="I40" s="152"/>
      <c r="J40" s="19">
        <v>600</v>
      </c>
      <c r="K40" s="20">
        <v>250</v>
      </c>
      <c r="L40" s="211"/>
      <c r="M40" s="10">
        <v>2</v>
      </c>
      <c r="N40" s="152"/>
      <c r="O40" s="152"/>
      <c r="P40" s="152"/>
      <c r="Q40" s="150"/>
      <c r="R40" s="7"/>
      <c r="S40" s="74">
        <f t="shared" si="0"/>
        <v>744</v>
      </c>
    </row>
    <row r="41" spans="1:19" ht="12.75">
      <c r="A41" s="8"/>
      <c r="B41" s="156"/>
      <c r="C41" s="142"/>
      <c r="D41" s="152"/>
      <c r="E41" s="144"/>
      <c r="F41" s="144"/>
      <c r="G41" s="144"/>
      <c r="H41" s="205"/>
      <c r="I41" s="152"/>
      <c r="J41" s="19">
        <v>700</v>
      </c>
      <c r="K41" s="20">
        <v>200</v>
      </c>
      <c r="L41" s="211"/>
      <c r="M41" s="10">
        <v>2</v>
      </c>
      <c r="N41" s="152"/>
      <c r="O41" s="152"/>
      <c r="P41" s="152"/>
      <c r="Q41" s="150"/>
      <c r="R41" s="7"/>
      <c r="S41" s="74">
        <f t="shared" si="0"/>
        <v>744</v>
      </c>
    </row>
    <row r="42" spans="1:19" ht="12.75">
      <c r="A42" s="8"/>
      <c r="B42" s="156"/>
      <c r="C42" s="142"/>
      <c r="D42" s="152"/>
      <c r="E42" s="144"/>
      <c r="F42" s="144"/>
      <c r="G42" s="144"/>
      <c r="H42" s="205"/>
      <c r="I42" s="152"/>
      <c r="J42" s="19">
        <v>700</v>
      </c>
      <c r="K42" s="20">
        <v>250</v>
      </c>
      <c r="L42" s="211"/>
      <c r="M42" s="10">
        <v>3</v>
      </c>
      <c r="N42" s="152"/>
      <c r="O42" s="152"/>
      <c r="P42" s="152"/>
      <c r="Q42" s="150"/>
      <c r="R42" s="7"/>
      <c r="S42" s="74">
        <f t="shared" si="0"/>
        <v>744</v>
      </c>
    </row>
    <row r="43" spans="1:19" ht="13.5" thickBot="1">
      <c r="A43" s="8"/>
      <c r="B43" s="156"/>
      <c r="C43" s="142"/>
      <c r="D43" s="152"/>
      <c r="E43" s="145"/>
      <c r="F43" s="145"/>
      <c r="G43" s="145"/>
      <c r="H43" s="205"/>
      <c r="I43" s="152"/>
      <c r="J43" s="19">
        <v>1200</v>
      </c>
      <c r="K43" s="20">
        <v>250</v>
      </c>
      <c r="L43" s="211"/>
      <c r="M43" s="10">
        <v>2</v>
      </c>
      <c r="N43" s="152"/>
      <c r="O43" s="152"/>
      <c r="P43" s="152"/>
      <c r="Q43" s="150"/>
      <c r="R43" s="7"/>
      <c r="S43" s="74">
        <f t="shared" si="0"/>
        <v>744</v>
      </c>
    </row>
    <row r="44" spans="1:19" ht="12.75">
      <c r="A44" s="8"/>
      <c r="B44" s="155">
        <v>42424</v>
      </c>
      <c r="C44" s="159"/>
      <c r="D44" s="151">
        <v>14</v>
      </c>
      <c r="E44" s="143">
        <v>42440</v>
      </c>
      <c r="F44" s="143">
        <v>42432</v>
      </c>
      <c r="G44" s="143">
        <f>_XLL.РАБДЕНЬ(E44,-1)</f>
        <v>42439</v>
      </c>
      <c r="H44" s="204">
        <v>3</v>
      </c>
      <c r="I44" s="157">
        <v>741</v>
      </c>
      <c r="J44" s="42">
        <v>1600</v>
      </c>
      <c r="K44" s="43">
        <v>500</v>
      </c>
      <c r="L44" s="217">
        <v>2</v>
      </c>
      <c r="M44" s="21">
        <v>1</v>
      </c>
      <c r="N44" s="153">
        <f>SUM(M44:M49)</f>
        <v>6</v>
      </c>
      <c r="O44" s="151" t="s">
        <v>19</v>
      </c>
      <c r="P44" s="151"/>
      <c r="Q44" s="149"/>
      <c r="R44" s="7"/>
      <c r="S44" s="74">
        <f t="shared" si="0"/>
        <v>741</v>
      </c>
    </row>
    <row r="45" spans="1:19" ht="12.75">
      <c r="A45" s="8"/>
      <c r="B45" s="156"/>
      <c r="C45" s="142"/>
      <c r="D45" s="152"/>
      <c r="E45" s="144"/>
      <c r="F45" s="144"/>
      <c r="G45" s="144"/>
      <c r="H45" s="205"/>
      <c r="I45" s="158"/>
      <c r="J45" s="19">
        <v>1800</v>
      </c>
      <c r="K45" s="20">
        <v>800</v>
      </c>
      <c r="L45" s="211">
        <v>2</v>
      </c>
      <c r="M45" s="10">
        <v>1</v>
      </c>
      <c r="N45" s="154"/>
      <c r="O45" s="152"/>
      <c r="P45" s="152"/>
      <c r="Q45" s="150"/>
      <c r="R45" s="7"/>
      <c r="S45" s="74">
        <f t="shared" si="0"/>
        <v>741</v>
      </c>
    </row>
    <row r="46" spans="1:19" ht="12.75">
      <c r="A46" s="8"/>
      <c r="B46" s="156"/>
      <c r="C46" s="142"/>
      <c r="D46" s="152"/>
      <c r="E46" s="144"/>
      <c r="F46" s="144"/>
      <c r="G46" s="144"/>
      <c r="H46" s="205"/>
      <c r="I46" s="158"/>
      <c r="J46" s="19">
        <v>1200</v>
      </c>
      <c r="K46" s="20">
        <v>1100</v>
      </c>
      <c r="L46" s="211">
        <v>2</v>
      </c>
      <c r="M46" s="10">
        <v>1</v>
      </c>
      <c r="N46" s="154"/>
      <c r="O46" s="152"/>
      <c r="P46" s="152"/>
      <c r="Q46" s="150"/>
      <c r="R46" s="7"/>
      <c r="S46" s="74">
        <f t="shared" si="0"/>
        <v>741</v>
      </c>
    </row>
    <row r="47" spans="1:19" ht="12.75">
      <c r="A47" s="8"/>
      <c r="B47" s="156"/>
      <c r="C47" s="142"/>
      <c r="D47" s="152"/>
      <c r="E47" s="144"/>
      <c r="F47" s="144"/>
      <c r="G47" s="144"/>
      <c r="H47" s="205"/>
      <c r="I47" s="158"/>
      <c r="J47" s="19">
        <v>1300</v>
      </c>
      <c r="K47" s="20">
        <v>1300</v>
      </c>
      <c r="L47" s="211">
        <v>2</v>
      </c>
      <c r="M47" s="10">
        <v>1</v>
      </c>
      <c r="N47" s="154"/>
      <c r="O47" s="152"/>
      <c r="P47" s="152"/>
      <c r="Q47" s="150"/>
      <c r="R47" s="7"/>
      <c r="S47" s="74">
        <f t="shared" si="0"/>
        <v>741</v>
      </c>
    </row>
    <row r="48" spans="1:19" ht="12.75">
      <c r="A48" s="8"/>
      <c r="B48" s="156"/>
      <c r="C48" s="142"/>
      <c r="D48" s="152"/>
      <c r="E48" s="144"/>
      <c r="F48" s="144"/>
      <c r="G48" s="144"/>
      <c r="H48" s="205"/>
      <c r="I48" s="158"/>
      <c r="J48" s="19">
        <v>1500</v>
      </c>
      <c r="K48" s="20">
        <v>1400</v>
      </c>
      <c r="L48" s="211">
        <v>4</v>
      </c>
      <c r="M48" s="10">
        <v>1</v>
      </c>
      <c r="N48" s="154"/>
      <c r="O48" s="152"/>
      <c r="P48" s="152"/>
      <c r="Q48" s="150"/>
      <c r="R48" s="7"/>
      <c r="S48" s="74">
        <f t="shared" si="0"/>
        <v>741</v>
      </c>
    </row>
    <row r="49" spans="1:19" ht="13.5" thickBot="1">
      <c r="A49" s="8"/>
      <c r="B49" s="156"/>
      <c r="C49" s="142"/>
      <c r="D49" s="152"/>
      <c r="E49" s="144"/>
      <c r="F49" s="144"/>
      <c r="G49" s="144"/>
      <c r="H49" s="205"/>
      <c r="I49" s="158"/>
      <c r="J49" s="19">
        <v>1600</v>
      </c>
      <c r="K49" s="20">
        <v>1200</v>
      </c>
      <c r="L49" s="211">
        <v>2</v>
      </c>
      <c r="M49" s="10">
        <v>1</v>
      </c>
      <c r="N49" s="154"/>
      <c r="O49" s="152"/>
      <c r="P49" s="152"/>
      <c r="Q49" s="150"/>
      <c r="R49" s="7"/>
      <c r="S49" s="74">
        <f t="shared" si="0"/>
        <v>741</v>
      </c>
    </row>
    <row r="50" spans="1:19" ht="13.5" thickBot="1">
      <c r="A50" s="8"/>
      <c r="B50" s="26">
        <v>42432</v>
      </c>
      <c r="C50" s="27"/>
      <c r="D50" s="28">
        <v>15</v>
      </c>
      <c r="E50" s="46">
        <v>42444</v>
      </c>
      <c r="F50" s="46">
        <v>42438</v>
      </c>
      <c r="G50" s="46">
        <v>42439</v>
      </c>
      <c r="H50" s="208">
        <v>2</v>
      </c>
      <c r="I50" s="28" t="s">
        <v>32</v>
      </c>
      <c r="J50" s="35" t="s">
        <v>16</v>
      </c>
      <c r="K50" s="36"/>
      <c r="L50" s="215"/>
      <c r="M50" s="28">
        <v>3</v>
      </c>
      <c r="N50" s="28">
        <v>3</v>
      </c>
      <c r="O50" s="28" t="s">
        <v>19</v>
      </c>
      <c r="P50" s="28" t="s">
        <v>17</v>
      </c>
      <c r="Q50" s="29"/>
      <c r="R50" s="7"/>
      <c r="S50" s="74"/>
    </row>
    <row r="51" spans="1:19" ht="12.75">
      <c r="A51" s="8"/>
      <c r="B51" s="155">
        <v>42424</v>
      </c>
      <c r="C51" s="159"/>
      <c r="D51" s="151">
        <v>16</v>
      </c>
      <c r="E51" s="143">
        <v>42443</v>
      </c>
      <c r="F51" s="143">
        <v>42432</v>
      </c>
      <c r="G51" s="143">
        <f>_XLL.РАБДЕНЬ(E51,-1)</f>
        <v>42440</v>
      </c>
      <c r="H51" s="204">
        <v>3</v>
      </c>
      <c r="I51" s="157">
        <v>744</v>
      </c>
      <c r="J51" s="42">
        <v>300</v>
      </c>
      <c r="K51" s="43">
        <v>300</v>
      </c>
      <c r="L51" s="217"/>
      <c r="M51" s="21">
        <v>4</v>
      </c>
      <c r="N51" s="153">
        <f>SUM(M51:M57)</f>
        <v>44</v>
      </c>
      <c r="O51" s="151" t="s">
        <v>19</v>
      </c>
      <c r="P51" s="151"/>
      <c r="Q51" s="149"/>
      <c r="R51" s="7"/>
      <c r="S51" s="74">
        <f>IF(I51=0,S49,I51)</f>
        <v>744</v>
      </c>
    </row>
    <row r="52" spans="1:19" ht="12.75">
      <c r="A52" s="8"/>
      <c r="B52" s="156"/>
      <c r="C52" s="142"/>
      <c r="D52" s="152"/>
      <c r="E52" s="144"/>
      <c r="F52" s="144"/>
      <c r="G52" s="144"/>
      <c r="H52" s="205"/>
      <c r="I52" s="158"/>
      <c r="J52" s="19">
        <v>350</v>
      </c>
      <c r="K52" s="20">
        <v>300</v>
      </c>
      <c r="L52" s="211"/>
      <c r="M52" s="10">
        <v>3</v>
      </c>
      <c r="N52" s="154"/>
      <c r="O52" s="152"/>
      <c r="P52" s="152"/>
      <c r="Q52" s="150"/>
      <c r="R52" s="7"/>
      <c r="S52" s="74">
        <f aca="true" t="shared" si="1" ref="S52:S67">IF(I52=0,S51,I52)</f>
        <v>744</v>
      </c>
    </row>
    <row r="53" spans="1:19" ht="12.75">
      <c r="A53" s="8"/>
      <c r="B53" s="156"/>
      <c r="C53" s="142"/>
      <c r="D53" s="152"/>
      <c r="E53" s="144"/>
      <c r="F53" s="144"/>
      <c r="G53" s="144"/>
      <c r="H53" s="205"/>
      <c r="I53" s="158"/>
      <c r="J53" s="19">
        <v>350</v>
      </c>
      <c r="K53" s="20">
        <v>350</v>
      </c>
      <c r="L53" s="211"/>
      <c r="M53" s="10">
        <v>5</v>
      </c>
      <c r="N53" s="154"/>
      <c r="O53" s="152"/>
      <c r="P53" s="152"/>
      <c r="Q53" s="150"/>
      <c r="R53" s="7"/>
      <c r="S53" s="74">
        <f t="shared" si="1"/>
        <v>744</v>
      </c>
    </row>
    <row r="54" spans="1:19" ht="12.75">
      <c r="A54" s="8"/>
      <c r="B54" s="156"/>
      <c r="C54" s="142"/>
      <c r="D54" s="152"/>
      <c r="E54" s="144"/>
      <c r="F54" s="144"/>
      <c r="G54" s="144"/>
      <c r="H54" s="205"/>
      <c r="I54" s="158"/>
      <c r="J54" s="19">
        <v>400</v>
      </c>
      <c r="K54" s="20">
        <v>300</v>
      </c>
      <c r="L54" s="211"/>
      <c r="M54" s="10">
        <v>20</v>
      </c>
      <c r="N54" s="154"/>
      <c r="O54" s="152"/>
      <c r="P54" s="152"/>
      <c r="Q54" s="150"/>
      <c r="R54" s="7"/>
      <c r="S54" s="74">
        <f t="shared" si="1"/>
        <v>744</v>
      </c>
    </row>
    <row r="55" spans="1:19" ht="12.75">
      <c r="A55" s="8"/>
      <c r="B55" s="156"/>
      <c r="C55" s="142"/>
      <c r="D55" s="152"/>
      <c r="E55" s="144"/>
      <c r="F55" s="144"/>
      <c r="G55" s="144"/>
      <c r="H55" s="205"/>
      <c r="I55" s="158"/>
      <c r="J55" s="19">
        <v>500</v>
      </c>
      <c r="K55" s="20">
        <v>300</v>
      </c>
      <c r="L55" s="211"/>
      <c r="M55" s="10">
        <v>6</v>
      </c>
      <c r="N55" s="154"/>
      <c r="O55" s="152"/>
      <c r="P55" s="152"/>
      <c r="Q55" s="150"/>
      <c r="R55" s="7"/>
      <c r="S55" s="74">
        <f t="shared" si="1"/>
        <v>744</v>
      </c>
    </row>
    <row r="56" spans="1:19" ht="12.75">
      <c r="A56" s="8"/>
      <c r="B56" s="156"/>
      <c r="C56" s="142"/>
      <c r="D56" s="152"/>
      <c r="E56" s="144"/>
      <c r="F56" s="144"/>
      <c r="G56" s="144"/>
      <c r="H56" s="205"/>
      <c r="I56" s="158"/>
      <c r="J56" s="19">
        <v>800</v>
      </c>
      <c r="K56" s="20">
        <v>300</v>
      </c>
      <c r="L56" s="211"/>
      <c r="M56" s="10">
        <v>5</v>
      </c>
      <c r="N56" s="154"/>
      <c r="O56" s="152"/>
      <c r="P56" s="152"/>
      <c r="Q56" s="150"/>
      <c r="R56" s="7"/>
      <c r="S56" s="74">
        <f t="shared" si="1"/>
        <v>744</v>
      </c>
    </row>
    <row r="57" spans="1:19" ht="13.5" thickBot="1">
      <c r="A57" s="8"/>
      <c r="B57" s="156"/>
      <c r="C57" s="142"/>
      <c r="D57" s="152"/>
      <c r="E57" s="144"/>
      <c r="F57" s="144"/>
      <c r="G57" s="144"/>
      <c r="H57" s="205"/>
      <c r="I57" s="158"/>
      <c r="J57" s="19">
        <v>1000</v>
      </c>
      <c r="K57" s="20">
        <v>300</v>
      </c>
      <c r="L57" s="211"/>
      <c r="M57" s="10">
        <v>1</v>
      </c>
      <c r="N57" s="154"/>
      <c r="O57" s="152"/>
      <c r="P57" s="152"/>
      <c r="Q57" s="150"/>
      <c r="R57" s="7"/>
      <c r="S57" s="74">
        <f t="shared" si="1"/>
        <v>744</v>
      </c>
    </row>
    <row r="58" spans="1:19" ht="13.5" thickBot="1">
      <c r="A58" s="8"/>
      <c r="B58" s="26">
        <v>42432</v>
      </c>
      <c r="C58" s="27"/>
      <c r="D58" s="28">
        <v>17</v>
      </c>
      <c r="E58" s="46">
        <v>42444</v>
      </c>
      <c r="F58" s="46">
        <f>_XLL.РАБДЕНЬ(E58,-4)</f>
        <v>42438</v>
      </c>
      <c r="G58" s="46">
        <f>_XLL.РАБДЕНЬ(E58,-1)</f>
        <v>42443</v>
      </c>
      <c r="H58" s="208">
        <v>2</v>
      </c>
      <c r="I58" s="28" t="s">
        <v>32</v>
      </c>
      <c r="J58" s="35" t="s">
        <v>26</v>
      </c>
      <c r="K58" s="36"/>
      <c r="L58" s="215"/>
      <c r="M58" s="28">
        <v>1</v>
      </c>
      <c r="N58" s="28">
        <v>1</v>
      </c>
      <c r="O58" s="28" t="s">
        <v>19</v>
      </c>
      <c r="P58" s="28" t="s">
        <v>17</v>
      </c>
      <c r="Q58" s="29"/>
      <c r="R58" s="7"/>
      <c r="S58" s="74" t="str">
        <f t="shared" si="1"/>
        <v>ДЕРЕВ</v>
      </c>
    </row>
    <row r="59" spans="1:19" ht="12.75">
      <c r="A59" s="8"/>
      <c r="B59" s="155">
        <v>42424</v>
      </c>
      <c r="C59" s="159"/>
      <c r="D59" s="151">
        <v>18</v>
      </c>
      <c r="E59" s="143">
        <v>42440</v>
      </c>
      <c r="F59" s="143">
        <v>42432</v>
      </c>
      <c r="G59" s="143">
        <f>_XLL.РАБДЕНЬ(E59,-1)</f>
        <v>42439</v>
      </c>
      <c r="H59" s="204">
        <v>3</v>
      </c>
      <c r="I59" s="157">
        <v>744</v>
      </c>
      <c r="J59" s="42">
        <v>400</v>
      </c>
      <c r="K59" s="43">
        <v>350</v>
      </c>
      <c r="L59" s="217"/>
      <c r="M59" s="21">
        <v>1</v>
      </c>
      <c r="N59" s="153">
        <f>SUM(M59:M66)</f>
        <v>42</v>
      </c>
      <c r="O59" s="151" t="s">
        <v>14</v>
      </c>
      <c r="P59" s="151"/>
      <c r="Q59" s="149"/>
      <c r="R59" s="7"/>
      <c r="S59" s="74">
        <f t="shared" si="1"/>
        <v>744</v>
      </c>
    </row>
    <row r="60" spans="1:19" ht="12.75">
      <c r="A60" s="8"/>
      <c r="B60" s="156"/>
      <c r="C60" s="142"/>
      <c r="D60" s="152"/>
      <c r="E60" s="144"/>
      <c r="F60" s="144"/>
      <c r="G60" s="144"/>
      <c r="H60" s="205"/>
      <c r="I60" s="158"/>
      <c r="J60" s="19">
        <v>500</v>
      </c>
      <c r="K60" s="20">
        <v>350</v>
      </c>
      <c r="L60" s="211"/>
      <c r="M60" s="10">
        <v>1</v>
      </c>
      <c r="N60" s="154"/>
      <c r="O60" s="152"/>
      <c r="P60" s="152"/>
      <c r="Q60" s="150"/>
      <c r="R60" s="7"/>
      <c r="S60" s="74">
        <f t="shared" si="1"/>
        <v>744</v>
      </c>
    </row>
    <row r="61" spans="1:19" ht="12.75">
      <c r="A61" s="8"/>
      <c r="B61" s="156"/>
      <c r="C61" s="142"/>
      <c r="D61" s="152"/>
      <c r="E61" s="144"/>
      <c r="F61" s="144"/>
      <c r="G61" s="144"/>
      <c r="H61" s="205"/>
      <c r="I61" s="158"/>
      <c r="J61" s="19">
        <v>600</v>
      </c>
      <c r="K61" s="20">
        <v>300</v>
      </c>
      <c r="L61" s="211"/>
      <c r="M61" s="10">
        <v>24</v>
      </c>
      <c r="N61" s="154"/>
      <c r="O61" s="152"/>
      <c r="P61" s="152"/>
      <c r="Q61" s="150"/>
      <c r="R61" s="7"/>
      <c r="S61" s="74">
        <f t="shared" si="1"/>
        <v>744</v>
      </c>
    </row>
    <row r="62" spans="1:19" ht="12.75">
      <c r="A62" s="8"/>
      <c r="B62" s="156"/>
      <c r="C62" s="142"/>
      <c r="D62" s="152"/>
      <c r="E62" s="144"/>
      <c r="F62" s="144"/>
      <c r="G62" s="144"/>
      <c r="H62" s="205"/>
      <c r="I62" s="158"/>
      <c r="J62" s="19">
        <v>600</v>
      </c>
      <c r="K62" s="20">
        <v>350</v>
      </c>
      <c r="L62" s="211"/>
      <c r="M62" s="10">
        <v>3</v>
      </c>
      <c r="N62" s="154"/>
      <c r="O62" s="152"/>
      <c r="P62" s="152"/>
      <c r="Q62" s="150"/>
      <c r="R62" s="7"/>
      <c r="S62" s="74">
        <f t="shared" si="1"/>
        <v>744</v>
      </c>
    </row>
    <row r="63" spans="1:19" ht="12.75">
      <c r="A63" s="8"/>
      <c r="B63" s="156"/>
      <c r="C63" s="142"/>
      <c r="D63" s="152"/>
      <c r="E63" s="144"/>
      <c r="F63" s="144"/>
      <c r="G63" s="144"/>
      <c r="H63" s="205"/>
      <c r="I63" s="158"/>
      <c r="J63" s="19">
        <v>800</v>
      </c>
      <c r="K63" s="20">
        <v>350</v>
      </c>
      <c r="L63" s="211"/>
      <c r="M63" s="10">
        <v>5</v>
      </c>
      <c r="N63" s="154"/>
      <c r="O63" s="152"/>
      <c r="P63" s="152"/>
      <c r="Q63" s="150"/>
      <c r="R63" s="7"/>
      <c r="S63" s="74">
        <f t="shared" si="1"/>
        <v>744</v>
      </c>
    </row>
    <row r="64" spans="1:19" ht="12.75">
      <c r="A64" s="8"/>
      <c r="B64" s="156"/>
      <c r="C64" s="142"/>
      <c r="D64" s="152"/>
      <c r="E64" s="144"/>
      <c r="F64" s="144"/>
      <c r="G64" s="144"/>
      <c r="H64" s="205"/>
      <c r="I64" s="158"/>
      <c r="J64" s="19">
        <v>900</v>
      </c>
      <c r="K64" s="20">
        <v>350</v>
      </c>
      <c r="L64" s="211"/>
      <c r="M64" s="10">
        <v>2</v>
      </c>
      <c r="N64" s="154"/>
      <c r="O64" s="152"/>
      <c r="P64" s="152"/>
      <c r="Q64" s="150"/>
      <c r="R64" s="7"/>
      <c r="S64" s="74">
        <f t="shared" si="1"/>
        <v>744</v>
      </c>
    </row>
    <row r="65" spans="1:19" ht="12.75">
      <c r="A65" s="8"/>
      <c r="B65" s="156"/>
      <c r="C65" s="142"/>
      <c r="D65" s="152"/>
      <c r="E65" s="144"/>
      <c r="F65" s="144"/>
      <c r="G65" s="144"/>
      <c r="H65" s="205"/>
      <c r="I65" s="158"/>
      <c r="J65" s="19">
        <v>950</v>
      </c>
      <c r="K65" s="20">
        <v>350</v>
      </c>
      <c r="L65" s="211"/>
      <c r="M65" s="10">
        <v>1</v>
      </c>
      <c r="N65" s="154"/>
      <c r="O65" s="152"/>
      <c r="P65" s="152"/>
      <c r="Q65" s="150"/>
      <c r="R65" s="7"/>
      <c r="S65" s="74">
        <f t="shared" si="1"/>
        <v>744</v>
      </c>
    </row>
    <row r="66" spans="1:19" ht="13.5" thickBot="1">
      <c r="A66" s="8"/>
      <c r="B66" s="156"/>
      <c r="C66" s="142"/>
      <c r="D66" s="152"/>
      <c r="E66" s="144"/>
      <c r="F66" s="144"/>
      <c r="G66" s="144"/>
      <c r="H66" s="205"/>
      <c r="I66" s="158"/>
      <c r="J66" s="19">
        <v>1100</v>
      </c>
      <c r="K66" s="20">
        <v>350</v>
      </c>
      <c r="L66" s="211"/>
      <c r="M66" s="10">
        <v>5</v>
      </c>
      <c r="N66" s="154"/>
      <c r="O66" s="152"/>
      <c r="P66" s="152"/>
      <c r="Q66" s="150"/>
      <c r="R66" s="7"/>
      <c r="S66" s="74">
        <f t="shared" si="1"/>
        <v>744</v>
      </c>
    </row>
    <row r="67" spans="1:19" ht="13.5" thickBot="1">
      <c r="A67" s="8"/>
      <c r="B67" s="26">
        <v>42432</v>
      </c>
      <c r="C67" s="27"/>
      <c r="D67" s="28">
        <v>19</v>
      </c>
      <c r="E67" s="46">
        <v>42444</v>
      </c>
      <c r="F67" s="46">
        <f>_XLL.РАБДЕНЬ(E67,-4)</f>
        <v>42438</v>
      </c>
      <c r="G67" s="46">
        <f>_XLL.РАБДЕНЬ(E67,-1)</f>
        <v>42443</v>
      </c>
      <c r="H67" s="208">
        <v>3</v>
      </c>
      <c r="I67" s="85">
        <v>741</v>
      </c>
      <c r="J67" s="35">
        <v>500</v>
      </c>
      <c r="K67" s="36">
        <v>400</v>
      </c>
      <c r="L67" s="220"/>
      <c r="M67" s="28">
        <v>4</v>
      </c>
      <c r="N67" s="47">
        <v>6</v>
      </c>
      <c r="O67" s="28" t="s">
        <v>14</v>
      </c>
      <c r="P67" s="28"/>
      <c r="Q67" s="29"/>
      <c r="R67" s="7"/>
      <c r="S67" s="74">
        <f t="shared" si="1"/>
        <v>741</v>
      </c>
    </row>
    <row r="68" spans="1:19" ht="13.5" thickBot="1">
      <c r="A68" s="8"/>
      <c r="B68" s="30"/>
      <c r="C68" s="31"/>
      <c r="D68" s="32"/>
      <c r="E68" s="62">
        <v>42370</v>
      </c>
      <c r="F68" s="62">
        <f>_XLL.РАБДЕНЬ(E68,-4)</f>
        <v>42366</v>
      </c>
      <c r="G68" s="62">
        <f>_XLL.РАБДЕНЬ(E68,-1)</f>
        <v>42369</v>
      </c>
      <c r="H68" s="207"/>
      <c r="I68" s="32"/>
      <c r="J68" s="37"/>
      <c r="K68" s="38"/>
      <c r="L68" s="214"/>
      <c r="M68" s="32"/>
      <c r="N68" s="32"/>
      <c r="O68" s="32"/>
      <c r="P68" s="32"/>
      <c r="Q68" s="33"/>
      <c r="R68" s="7"/>
      <c r="S68" s="74" t="e">
        <f>IF(I68=0,#REF!,I68)</f>
        <v>#REF!</v>
      </c>
    </row>
    <row r="69" spans="1:19" ht="13.5" thickBot="1">
      <c r="A69" s="8"/>
      <c r="B69" s="30"/>
      <c r="C69" s="31"/>
      <c r="D69" s="28"/>
      <c r="E69" s="46">
        <v>42370</v>
      </c>
      <c r="F69" s="46">
        <f>_XLL.РАБДЕНЬ(E69,-4)</f>
        <v>42366</v>
      </c>
      <c r="G69" s="46">
        <f>_XLL.РАБДЕНЬ(E69,-1)</f>
        <v>42369</v>
      </c>
      <c r="H69" s="207"/>
      <c r="I69" s="28"/>
      <c r="J69" s="37"/>
      <c r="K69" s="38"/>
      <c r="L69" s="214"/>
      <c r="M69" s="32"/>
      <c r="N69" s="32"/>
      <c r="O69" s="32"/>
      <c r="P69" s="32"/>
      <c r="Q69" s="33"/>
      <c r="R69" s="7"/>
      <c r="S69" s="74" t="e">
        <f>IF(I69=0,S68,I69)</f>
        <v>#REF!</v>
      </c>
    </row>
    <row r="70" spans="1:19" ht="13.5" thickBot="1">
      <c r="A70" s="8"/>
      <c r="B70" s="30"/>
      <c r="C70" s="31"/>
      <c r="D70" s="28"/>
      <c r="E70" s="46">
        <v>42370</v>
      </c>
      <c r="F70" s="46">
        <f>_XLL.РАБДЕНЬ(E70,-4)</f>
        <v>42366</v>
      </c>
      <c r="G70" s="46">
        <f>_XLL.РАБДЕНЬ(E70,-1)</f>
        <v>42369</v>
      </c>
      <c r="H70" s="207"/>
      <c r="I70" s="28"/>
      <c r="J70" s="37"/>
      <c r="K70" s="38"/>
      <c r="L70" s="214"/>
      <c r="M70" s="32"/>
      <c r="N70" s="32"/>
      <c r="O70" s="32"/>
      <c r="P70" s="32"/>
      <c r="Q70" s="33"/>
      <c r="R70" s="7"/>
      <c r="S70" s="74" t="e">
        <f>IF(I70=0,S69,I70)</f>
        <v>#REF!</v>
      </c>
    </row>
    <row r="71" spans="1:19" ht="13.5" thickBot="1">
      <c r="A71" s="8"/>
      <c r="B71" s="30"/>
      <c r="C71" s="31"/>
      <c r="D71" s="28"/>
      <c r="E71" s="46">
        <v>42370</v>
      </c>
      <c r="F71" s="46">
        <f>_XLL.РАБДЕНЬ(E71,-4)</f>
        <v>42366</v>
      </c>
      <c r="G71" s="46">
        <f>_XLL.РАБДЕНЬ(E71,-1)</f>
        <v>42369</v>
      </c>
      <c r="H71" s="207"/>
      <c r="I71" s="28"/>
      <c r="J71" s="37"/>
      <c r="K71" s="38"/>
      <c r="L71" s="214"/>
      <c r="M71" s="32"/>
      <c r="N71" s="32"/>
      <c r="O71" s="32"/>
      <c r="P71" s="32"/>
      <c r="Q71" s="33"/>
      <c r="R71" s="7"/>
      <c r="S71" s="74" t="e">
        <f>IF(I71=0,S70,I71)</f>
        <v>#REF!</v>
      </c>
    </row>
    <row r="72" spans="1:19" ht="13.5" thickBot="1">
      <c r="A72" s="8"/>
      <c r="B72" s="30"/>
      <c r="C72" s="31"/>
      <c r="D72" s="28"/>
      <c r="E72" s="46">
        <v>42370</v>
      </c>
      <c r="F72" s="46">
        <f>_XLL.РАБДЕНЬ(E72,-4)</f>
        <v>42366</v>
      </c>
      <c r="G72" s="46">
        <f>_XLL.РАБДЕНЬ(E72,-1)</f>
        <v>42369</v>
      </c>
      <c r="H72" s="207"/>
      <c r="I72" s="28"/>
      <c r="J72" s="37"/>
      <c r="K72" s="38"/>
      <c r="L72" s="214"/>
      <c r="M72" s="32"/>
      <c r="N72" s="32"/>
      <c r="O72" s="32"/>
      <c r="P72" s="32"/>
      <c r="Q72" s="33"/>
      <c r="R72" s="7"/>
      <c r="S72" s="74" t="e">
        <f>IF(I72=0,S71,I72)</f>
        <v>#REF!</v>
      </c>
    </row>
  </sheetData>
  <mergeCells count="147">
    <mergeCell ref="P24:P26"/>
    <mergeCell ref="O24:O26"/>
    <mergeCell ref="Q24:Q26"/>
    <mergeCell ref="N24:N26"/>
    <mergeCell ref="C24:C26"/>
    <mergeCell ref="B24:B26"/>
    <mergeCell ref="D24:D26"/>
    <mergeCell ref="E24:E26"/>
    <mergeCell ref="D22:D23"/>
    <mergeCell ref="C22:C23"/>
    <mergeCell ref="B22:B23"/>
    <mergeCell ref="I22:I23"/>
    <mergeCell ref="H22:H23"/>
    <mergeCell ref="G22:G23"/>
    <mergeCell ref="Q19:Q20"/>
    <mergeCell ref="N22:N23"/>
    <mergeCell ref="F22:F23"/>
    <mergeCell ref="E22:E23"/>
    <mergeCell ref="Q22:Q23"/>
    <mergeCell ref="P22:P23"/>
    <mergeCell ref="O22:O23"/>
    <mergeCell ref="C19:C20"/>
    <mergeCell ref="B19:B20"/>
    <mergeCell ref="P19:P20"/>
    <mergeCell ref="O19:O20"/>
    <mergeCell ref="N19:N20"/>
    <mergeCell ref="G19:G20"/>
    <mergeCell ref="F19:F20"/>
    <mergeCell ref="E19:E20"/>
    <mergeCell ref="D19:D20"/>
    <mergeCell ref="O13:O14"/>
    <mergeCell ref="N13:N14"/>
    <mergeCell ref="I19:I20"/>
    <mergeCell ref="H19:H20"/>
    <mergeCell ref="E13:E14"/>
    <mergeCell ref="D13:D14"/>
    <mergeCell ref="I13:I14"/>
    <mergeCell ref="H13:H14"/>
    <mergeCell ref="G13:G14"/>
    <mergeCell ref="G2:H2"/>
    <mergeCell ref="D2:F2"/>
    <mergeCell ref="D3:G3"/>
    <mergeCell ref="K2:L2"/>
    <mergeCell ref="M2:O2"/>
    <mergeCell ref="L3:O3"/>
    <mergeCell ref="J7:K7"/>
    <mergeCell ref="J6:K6"/>
    <mergeCell ref="J5:K5"/>
    <mergeCell ref="D4:E4"/>
    <mergeCell ref="F4:G4"/>
    <mergeCell ref="H4:I4"/>
    <mergeCell ref="O4:P4"/>
    <mergeCell ref="J4:L4"/>
    <mergeCell ref="M4:N4"/>
    <mergeCell ref="G27:G29"/>
    <mergeCell ref="F27:F29"/>
    <mergeCell ref="G8:G12"/>
    <mergeCell ref="F8:F12"/>
    <mergeCell ref="F24:F26"/>
    <mergeCell ref="G24:G26"/>
    <mergeCell ref="I8:I12"/>
    <mergeCell ref="H8:H12"/>
    <mergeCell ref="I27:I29"/>
    <mergeCell ref="H27:H29"/>
    <mergeCell ref="I24:I26"/>
    <mergeCell ref="H24:H26"/>
    <mergeCell ref="B8:B12"/>
    <mergeCell ref="D8:D12"/>
    <mergeCell ref="C8:C12"/>
    <mergeCell ref="E27:E29"/>
    <mergeCell ref="E8:E12"/>
    <mergeCell ref="D27:D29"/>
    <mergeCell ref="C27:C29"/>
    <mergeCell ref="B27:B29"/>
    <mergeCell ref="C13:C14"/>
    <mergeCell ref="B13:B14"/>
    <mergeCell ref="F35:F43"/>
    <mergeCell ref="G30:G34"/>
    <mergeCell ref="F30:F34"/>
    <mergeCell ref="Q8:Q12"/>
    <mergeCell ref="P8:P12"/>
    <mergeCell ref="O8:O12"/>
    <mergeCell ref="N8:N12"/>
    <mergeCell ref="F13:F14"/>
    <mergeCell ref="Q13:Q14"/>
    <mergeCell ref="P13:P14"/>
    <mergeCell ref="E35:E43"/>
    <mergeCell ref="E30:E34"/>
    <mergeCell ref="Q27:Q29"/>
    <mergeCell ref="P27:P29"/>
    <mergeCell ref="O27:O29"/>
    <mergeCell ref="N27:N29"/>
    <mergeCell ref="N30:N34"/>
    <mergeCell ref="N35:N43"/>
    <mergeCell ref="I35:I43"/>
    <mergeCell ref="G35:G43"/>
    <mergeCell ref="B30:B34"/>
    <mergeCell ref="I30:I34"/>
    <mergeCell ref="H30:H34"/>
    <mergeCell ref="D30:D34"/>
    <mergeCell ref="C30:C34"/>
    <mergeCell ref="Q44:Q49"/>
    <mergeCell ref="Q30:Q34"/>
    <mergeCell ref="P30:P34"/>
    <mergeCell ref="O30:O34"/>
    <mergeCell ref="Q35:Q43"/>
    <mergeCell ref="P35:P43"/>
    <mergeCell ref="O35:O43"/>
    <mergeCell ref="B35:B43"/>
    <mergeCell ref="H35:H43"/>
    <mergeCell ref="P44:P49"/>
    <mergeCell ref="O44:O49"/>
    <mergeCell ref="N44:N49"/>
    <mergeCell ref="B44:B49"/>
    <mergeCell ref="I44:I49"/>
    <mergeCell ref="H44:H49"/>
    <mergeCell ref="G44:G49"/>
    <mergeCell ref="F44:F49"/>
    <mergeCell ref="D44:D49"/>
    <mergeCell ref="C44:C49"/>
    <mergeCell ref="C35:C43"/>
    <mergeCell ref="D35:D43"/>
    <mergeCell ref="E44:E49"/>
    <mergeCell ref="G51:G57"/>
    <mergeCell ref="F51:F57"/>
    <mergeCell ref="E51:E57"/>
    <mergeCell ref="B51:B57"/>
    <mergeCell ref="I51:I57"/>
    <mergeCell ref="H51:H57"/>
    <mergeCell ref="D51:D57"/>
    <mergeCell ref="C51:C57"/>
    <mergeCell ref="Q51:Q57"/>
    <mergeCell ref="P51:P57"/>
    <mergeCell ref="O51:O57"/>
    <mergeCell ref="N51:N57"/>
    <mergeCell ref="B59:B66"/>
    <mergeCell ref="I59:I66"/>
    <mergeCell ref="H59:H66"/>
    <mergeCell ref="D59:D66"/>
    <mergeCell ref="C59:C66"/>
    <mergeCell ref="G59:G66"/>
    <mergeCell ref="F59:F66"/>
    <mergeCell ref="E59:E66"/>
    <mergeCell ref="Q59:Q66"/>
    <mergeCell ref="P59:P66"/>
    <mergeCell ref="O59:O66"/>
    <mergeCell ref="N59:N66"/>
  </mergeCells>
  <conditionalFormatting sqref="H44:I44 B44:D44 N44:Q44 I27:I35 B27:D35 J15:M18 N27:Q35 J21:M21 N51:Q57 H51:I57 H58:Q58 H50:Q50 B50:D67 N59:Q67 H8:H35 I8:I24 B8:D24 N8:Q24 D68:D72 H59:I72">
    <cfRule type="expression" priority="1" dxfId="0" stopIfTrue="1">
      <formula>$O8="забрали"</formula>
    </cfRule>
    <cfRule type="expression" priority="2" dxfId="1" stopIfTrue="1">
      <formula>$O8="готово"</formula>
    </cfRule>
    <cfRule type="expression" priority="3" dxfId="2" stopIfTrue="1">
      <formula>$O8="ожидает"</formula>
    </cfRule>
  </conditionalFormatting>
  <conditionalFormatting sqref="E8:E13 E15:E19 E21:E22 E24 E27:E72">
    <cfRule type="expression" priority="4" dxfId="0" stopIfTrue="1">
      <formula>$O8="забрали"</formula>
    </cfRule>
    <cfRule type="expression" priority="5" dxfId="3" stopIfTrue="1">
      <formula>$E8=42370</formula>
    </cfRule>
    <cfRule type="expression" priority="6" dxfId="4" stopIfTrue="1">
      <formula>$E8=$G$2</formula>
    </cfRule>
  </conditionalFormatting>
  <conditionalFormatting sqref="G8:G13 G15:G19 G21:G22 G24 G27:G72">
    <cfRule type="expression" priority="7" dxfId="0" stopIfTrue="1">
      <formula>$O8="забрали"</formula>
    </cfRule>
    <cfRule type="expression" priority="8" dxfId="3" stopIfTrue="1">
      <formula>$E8=42370</formula>
    </cfRule>
    <cfRule type="expression" priority="9" dxfId="5" stopIfTrue="1">
      <formula>$G8=$G$2</formula>
    </cfRule>
  </conditionalFormatting>
  <conditionalFormatting sqref="F8:F13 F15:F19 F21:F22 F24 F27:F72">
    <cfRule type="expression" priority="10" dxfId="0" stopIfTrue="1">
      <formula>$O8="забрали"</formula>
    </cfRule>
    <cfRule type="expression" priority="11" dxfId="3" stopIfTrue="1">
      <formula>$E8=42370</formula>
    </cfRule>
    <cfRule type="cellIs" priority="12" dxfId="6" operator="equal" stopIfTrue="1">
      <formula>$G$2</formula>
    </cfRule>
  </conditionalFormatting>
  <conditionalFormatting sqref="J8:M12">
    <cfRule type="expression" priority="13" dxfId="0" stopIfTrue="1">
      <formula>$O$8="забрали"</formula>
    </cfRule>
    <cfRule type="expression" priority="14" dxfId="1" stopIfTrue="1">
      <formula>$O$8="готово"</formula>
    </cfRule>
    <cfRule type="expression" priority="15" dxfId="2" stopIfTrue="1">
      <formula>$O$8="ожидает"</formula>
    </cfRule>
  </conditionalFormatting>
  <conditionalFormatting sqref="J27:M29">
    <cfRule type="expression" priority="16" dxfId="0" stopIfTrue="1">
      <formula>$O$27="забрали"</formula>
    </cfRule>
    <cfRule type="expression" priority="17" dxfId="1" stopIfTrue="1">
      <formula>$O$27="готово"</formula>
    </cfRule>
    <cfRule type="expression" priority="18" dxfId="2" stopIfTrue="1">
      <formula>$O$27="ожидает"</formula>
    </cfRule>
  </conditionalFormatting>
  <conditionalFormatting sqref="J30:M34">
    <cfRule type="expression" priority="19" dxfId="0" stopIfTrue="1">
      <formula>$O$30="забрали"</formula>
    </cfRule>
    <cfRule type="expression" priority="20" dxfId="1" stopIfTrue="1">
      <formula>$O$30="готово"</formula>
    </cfRule>
    <cfRule type="expression" priority="21" dxfId="2" stopIfTrue="1">
      <formula>$O$30="ожидает"</formula>
    </cfRule>
  </conditionalFormatting>
  <conditionalFormatting sqref="J35:M43">
    <cfRule type="expression" priority="22" dxfId="0" stopIfTrue="1">
      <formula>$O$35="забрали"</formula>
    </cfRule>
    <cfRule type="expression" priority="23" dxfId="1" stopIfTrue="1">
      <formula>$O$35="готово"</formula>
    </cfRule>
    <cfRule type="expression" priority="24" dxfId="2" stopIfTrue="1">
      <formula>$O$35="ожидает"</formula>
    </cfRule>
  </conditionalFormatting>
  <conditionalFormatting sqref="J44:M49">
    <cfRule type="expression" priority="25" dxfId="0" stopIfTrue="1">
      <formula>$O$44="забрали"</formula>
    </cfRule>
    <cfRule type="expression" priority="26" dxfId="1" stopIfTrue="1">
      <formula>$O$44="готово"</formula>
    </cfRule>
    <cfRule type="expression" priority="27" dxfId="2" stopIfTrue="1">
      <formula>$O$44="ожидает"</formula>
    </cfRule>
  </conditionalFormatting>
  <conditionalFormatting sqref="J51:M57">
    <cfRule type="expression" priority="28" dxfId="0" stopIfTrue="1">
      <formula>$O$51="забрали"</formula>
    </cfRule>
    <cfRule type="expression" priority="29" dxfId="1" stopIfTrue="1">
      <formula>$O$51="готово"</formula>
    </cfRule>
    <cfRule type="expression" priority="30" dxfId="2" stopIfTrue="1">
      <formula>$O$51="ожидает"</formula>
    </cfRule>
  </conditionalFormatting>
  <conditionalFormatting sqref="J59:M66">
    <cfRule type="expression" priority="31" dxfId="0" stopIfTrue="1">
      <formula>$O$59="забрали"</formula>
    </cfRule>
    <cfRule type="expression" priority="32" dxfId="1" stopIfTrue="1">
      <formula>$O$59="готово"</formula>
    </cfRule>
    <cfRule type="expression" priority="33" dxfId="2" stopIfTrue="1">
      <formula>$O$59="ожидает"</formula>
    </cfRule>
  </conditionalFormatting>
  <conditionalFormatting sqref="J13:M14">
    <cfRule type="expression" priority="34" dxfId="0" stopIfTrue="1">
      <formula>$O$13="забрали"</formula>
    </cfRule>
    <cfRule type="expression" priority="35" dxfId="1" stopIfTrue="1">
      <formula>$O$13="готово"</formula>
    </cfRule>
    <cfRule type="expression" priority="36" dxfId="2" stopIfTrue="1">
      <formula>$O$13="ожидает"</formula>
    </cfRule>
  </conditionalFormatting>
  <conditionalFormatting sqref="J19:M20">
    <cfRule type="expression" priority="37" dxfId="0" stopIfTrue="1">
      <formula>$O$19="забрали"</formula>
    </cfRule>
    <cfRule type="expression" priority="38" dxfId="1" stopIfTrue="1">
      <formula>$O$19="готово"</formula>
    </cfRule>
    <cfRule type="expression" priority="39" dxfId="2" stopIfTrue="1">
      <formula>$O$19="ожидает"</formula>
    </cfRule>
  </conditionalFormatting>
  <conditionalFormatting sqref="J22:M23">
    <cfRule type="expression" priority="40" dxfId="0" stopIfTrue="1">
      <formula>$O$22="забрали"</formula>
    </cfRule>
    <cfRule type="expression" priority="41" dxfId="1" stopIfTrue="1">
      <formula>$O$22="готово"</formula>
    </cfRule>
    <cfRule type="expression" priority="42" dxfId="2" stopIfTrue="1">
      <formula>$O$22="ожидает"</formula>
    </cfRule>
  </conditionalFormatting>
  <conditionalFormatting sqref="J24:M26">
    <cfRule type="expression" priority="43" dxfId="0" stopIfTrue="1">
      <formula>$O$24="забрали"</formula>
    </cfRule>
    <cfRule type="expression" priority="44" dxfId="1" stopIfTrue="1">
      <formula>$O$24="готово"</formula>
    </cfRule>
    <cfRule type="expression" priority="45" dxfId="2" stopIfTrue="1">
      <formula>$O$24="ожидает"</formula>
    </cfRule>
  </conditionalFormatting>
  <conditionalFormatting sqref="J67:M67">
    <cfRule type="expression" priority="46" dxfId="0" stopIfTrue="1">
      <formula>$O$67="забрали"</formula>
    </cfRule>
    <cfRule type="expression" priority="47" dxfId="1" stopIfTrue="1">
      <formula>$O$67="готово"</formula>
    </cfRule>
    <cfRule type="expression" priority="48" dxfId="2" stopIfTrue="1">
      <formula>$O$67="ожидает"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N35 N44 N27 N30 N59 N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A1:U41"/>
  <sheetViews>
    <sheetView tabSelected="1" zoomScale="115" zoomScaleNormal="115" workbookViewId="0" topLeftCell="A1">
      <selection activeCell="G30" sqref="G30"/>
    </sheetView>
  </sheetViews>
  <sheetFormatPr defaultColWidth="9.00390625" defaultRowHeight="12.75"/>
  <cols>
    <col min="1" max="1" width="4.875" style="79" customWidth="1"/>
    <col min="2" max="2" width="18.00390625" style="1" customWidth="1"/>
    <col min="3" max="3" width="19.25390625" style="1" customWidth="1"/>
    <col min="4" max="4" width="17.00390625" style="1" customWidth="1"/>
    <col min="5" max="5" width="16.125" style="1" customWidth="1"/>
    <col min="6" max="6" width="12.125" style="1" customWidth="1"/>
    <col min="7" max="7" width="4.875" style="1" customWidth="1"/>
    <col min="8" max="8" width="13.00390625" style="78" customWidth="1"/>
    <col min="9" max="9" width="8.125" style="78" customWidth="1"/>
    <col min="10" max="10" width="6.25390625" style="11" customWidth="1"/>
    <col min="11" max="11" width="9.125" style="1" customWidth="1"/>
    <col min="12" max="12" width="17.125" style="11" customWidth="1"/>
    <col min="13" max="13" width="9.125" style="1" customWidth="1"/>
    <col min="14" max="14" width="11.125" style="84" customWidth="1"/>
    <col min="15" max="15" width="9.625" style="80" customWidth="1"/>
    <col min="16" max="16" width="10.375" style="45" customWidth="1"/>
    <col min="17" max="17" width="11.625" style="1" customWidth="1"/>
    <col min="18" max="16384" width="9.125" style="1" customWidth="1"/>
  </cols>
  <sheetData>
    <row r="1" spans="1:17" ht="54" customHeight="1">
      <c r="A1" s="98"/>
      <c r="B1" s="99"/>
      <c r="C1" s="99"/>
      <c r="D1" s="99"/>
      <c r="E1" s="99"/>
      <c r="F1" s="99"/>
      <c r="G1" s="99"/>
      <c r="H1" s="100"/>
      <c r="I1" s="99"/>
      <c r="J1" s="99"/>
      <c r="K1" s="99"/>
      <c r="L1" s="101"/>
      <c r="M1" s="99"/>
      <c r="N1" s="102"/>
      <c r="O1" s="102"/>
      <c r="P1" s="126"/>
      <c r="Q1" s="127" t="s">
        <v>19</v>
      </c>
    </row>
    <row r="2" spans="1:21" ht="12.75" customHeight="1">
      <c r="A2" s="103"/>
      <c r="B2" s="194" t="s">
        <v>28</v>
      </c>
      <c r="C2" s="194"/>
      <c r="D2" s="105"/>
      <c r="E2" s="105"/>
      <c r="F2" s="105"/>
      <c r="G2" s="106">
        <v>1</v>
      </c>
      <c r="H2" s="107">
        <v>744</v>
      </c>
      <c r="I2" s="108">
        <v>300</v>
      </c>
      <c r="J2" s="109">
        <v>250</v>
      </c>
      <c r="K2" s="104">
        <v>2</v>
      </c>
      <c r="L2" s="221"/>
      <c r="M2" s="97"/>
      <c r="N2" s="97"/>
      <c r="O2" s="111"/>
      <c r="P2" s="128"/>
      <c r="Q2" s="129" t="s">
        <v>22</v>
      </c>
      <c r="R2" s="83"/>
      <c r="S2" s="83"/>
      <c r="T2" s="83"/>
      <c r="U2" s="83"/>
    </row>
    <row r="3" spans="1:21" ht="12.75" customHeight="1">
      <c r="A3" s="113"/>
      <c r="B3" s="194"/>
      <c r="C3" s="194"/>
      <c r="D3" s="114"/>
      <c r="E3" s="114"/>
      <c r="F3" s="114"/>
      <c r="G3" s="106">
        <v>2</v>
      </c>
      <c r="H3" s="107">
        <v>744</v>
      </c>
      <c r="I3" s="108">
        <v>350</v>
      </c>
      <c r="J3" s="109">
        <v>250</v>
      </c>
      <c r="K3" s="104">
        <v>3</v>
      </c>
      <c r="L3" s="221"/>
      <c r="M3" s="97"/>
      <c r="N3" s="97"/>
      <c r="O3" s="111"/>
      <c r="P3" s="97"/>
      <c r="Q3" s="112"/>
      <c r="R3" s="83"/>
      <c r="S3" s="83"/>
      <c r="T3" s="83"/>
      <c r="U3" s="83"/>
    </row>
    <row r="4" spans="1:21" ht="12.75" customHeight="1" thickBot="1">
      <c r="A4" s="113"/>
      <c r="B4" s="97"/>
      <c r="C4" s="115"/>
      <c r="D4" s="97"/>
      <c r="E4" s="111"/>
      <c r="F4" s="111"/>
      <c r="G4" s="106">
        <v>3</v>
      </c>
      <c r="H4" s="107">
        <v>744</v>
      </c>
      <c r="I4" s="108">
        <v>500</v>
      </c>
      <c r="J4" s="109">
        <v>200</v>
      </c>
      <c r="K4" s="104">
        <v>4</v>
      </c>
      <c r="L4" s="221"/>
      <c r="M4" s="97"/>
      <c r="N4" s="97"/>
      <c r="O4" s="111"/>
      <c r="P4" s="97"/>
      <c r="Q4" s="112"/>
      <c r="R4" s="83"/>
      <c r="S4" s="83"/>
      <c r="T4" s="83"/>
      <c r="U4" s="83"/>
    </row>
    <row r="5" spans="1:21" ht="12.75" customHeight="1">
      <c r="A5" s="113"/>
      <c r="B5" s="198" t="s">
        <v>0</v>
      </c>
      <c r="C5" s="190" t="s">
        <v>23</v>
      </c>
      <c r="D5" s="192" t="s">
        <v>13</v>
      </c>
      <c r="E5" s="192" t="s">
        <v>24</v>
      </c>
      <c r="F5" s="188" t="s">
        <v>25</v>
      </c>
      <c r="G5" s="106">
        <v>4</v>
      </c>
      <c r="H5" s="107">
        <v>744</v>
      </c>
      <c r="I5" s="108">
        <v>550</v>
      </c>
      <c r="J5" s="109">
        <v>200</v>
      </c>
      <c r="K5" s="104">
        <v>4</v>
      </c>
      <c r="L5" s="221"/>
      <c r="M5" s="97"/>
      <c r="N5" s="97"/>
      <c r="O5" s="111"/>
      <c r="P5" s="97"/>
      <c r="Q5" s="112"/>
      <c r="R5" s="83"/>
      <c r="S5" s="83"/>
      <c r="T5" s="83"/>
      <c r="U5" s="83"/>
    </row>
    <row r="6" spans="1:21" ht="12.75" customHeight="1" thickBot="1">
      <c r="A6" s="113"/>
      <c r="B6" s="199"/>
      <c r="C6" s="191"/>
      <c r="D6" s="193"/>
      <c r="E6" s="193"/>
      <c r="F6" s="189"/>
      <c r="G6" s="106">
        <v>5</v>
      </c>
      <c r="H6" s="107">
        <v>744</v>
      </c>
      <c r="I6" s="108">
        <v>600</v>
      </c>
      <c r="J6" s="109">
        <v>200</v>
      </c>
      <c r="K6" s="104">
        <v>3</v>
      </c>
      <c r="L6" s="221"/>
      <c r="M6" s="97"/>
      <c r="N6" s="97"/>
      <c r="O6" s="111"/>
      <c r="P6" s="97"/>
      <c r="Q6" s="112"/>
      <c r="R6" s="83"/>
      <c r="S6" s="83"/>
      <c r="T6" s="83"/>
      <c r="U6" s="83"/>
    </row>
    <row r="7" spans="1:21" ht="12.75" customHeight="1">
      <c r="A7" s="113"/>
      <c r="B7" s="196"/>
      <c r="C7" s="200">
        <v>42440</v>
      </c>
      <c r="D7" s="202"/>
      <c r="E7" s="202"/>
      <c r="F7" s="174"/>
      <c r="G7" s="106">
        <v>6</v>
      </c>
      <c r="H7" s="107">
        <v>744</v>
      </c>
      <c r="I7" s="108">
        <v>600</v>
      </c>
      <c r="J7" s="109">
        <v>250</v>
      </c>
      <c r="K7" s="104">
        <v>2</v>
      </c>
      <c r="L7" s="221"/>
      <c r="M7" s="97"/>
      <c r="N7" s="97"/>
      <c r="O7" s="111"/>
      <c r="P7" s="97"/>
      <c r="Q7" s="112"/>
      <c r="R7" s="83"/>
      <c r="S7" s="83"/>
      <c r="T7" s="83"/>
      <c r="U7" s="83"/>
    </row>
    <row r="8" spans="1:21" ht="12.75" customHeight="1" thickBot="1">
      <c r="A8" s="113"/>
      <c r="B8" s="197"/>
      <c r="C8" s="201"/>
      <c r="D8" s="203"/>
      <c r="E8" s="203"/>
      <c r="F8" s="175"/>
      <c r="G8" s="106">
        <v>7</v>
      </c>
      <c r="H8" s="107">
        <v>744</v>
      </c>
      <c r="I8" s="108">
        <v>700</v>
      </c>
      <c r="J8" s="109">
        <v>200</v>
      </c>
      <c r="K8" s="104">
        <v>2</v>
      </c>
      <c r="L8" s="221"/>
      <c r="M8" s="97"/>
      <c r="N8" s="97"/>
      <c r="O8" s="111"/>
      <c r="P8" s="97"/>
      <c r="Q8" s="112"/>
      <c r="R8" s="83"/>
      <c r="S8" s="83"/>
      <c r="T8" s="83"/>
      <c r="U8" s="83"/>
    </row>
    <row r="9" spans="1:21" ht="13.5" customHeight="1" thickBot="1">
      <c r="A9" s="113"/>
      <c r="B9" s="104"/>
      <c r="C9" s="104"/>
      <c r="D9" s="116"/>
      <c r="E9" s="117"/>
      <c r="F9" s="104"/>
      <c r="G9" s="106">
        <v>8</v>
      </c>
      <c r="H9" s="107">
        <v>744</v>
      </c>
      <c r="I9" s="108">
        <v>700</v>
      </c>
      <c r="J9" s="109">
        <v>250</v>
      </c>
      <c r="K9" s="104">
        <v>3</v>
      </c>
      <c r="L9" s="221"/>
      <c r="M9" s="97"/>
      <c r="N9" s="97"/>
      <c r="O9" s="111"/>
      <c r="P9" s="97"/>
      <c r="Q9" s="112"/>
      <c r="R9" s="83"/>
      <c r="S9" s="83"/>
      <c r="T9" s="83"/>
      <c r="U9" s="83"/>
    </row>
    <row r="10" spans="1:21" ht="12.75" customHeight="1" thickBot="1">
      <c r="A10" s="113"/>
      <c r="B10" s="104"/>
      <c r="C10" s="104"/>
      <c r="D10" s="116"/>
      <c r="E10" s="185" t="s">
        <v>31</v>
      </c>
      <c r="F10" s="117"/>
      <c r="G10" s="106">
        <v>9</v>
      </c>
      <c r="H10" s="107">
        <v>744</v>
      </c>
      <c r="I10" s="108">
        <v>1200</v>
      </c>
      <c r="J10" s="109">
        <v>250</v>
      </c>
      <c r="K10" s="104">
        <v>2</v>
      </c>
      <c r="L10" s="221"/>
      <c r="M10" s="97"/>
      <c r="N10" s="97"/>
      <c r="O10" s="111"/>
      <c r="P10" s="97"/>
      <c r="Q10" s="112"/>
      <c r="R10" s="83"/>
      <c r="S10" s="83"/>
      <c r="T10" s="83"/>
      <c r="U10" s="83"/>
    </row>
    <row r="11" spans="1:21" ht="13.5" customHeight="1">
      <c r="A11" s="113"/>
      <c r="B11" s="177" t="s">
        <v>27</v>
      </c>
      <c r="C11" s="179"/>
      <c r="D11" s="97"/>
      <c r="E11" s="186"/>
      <c r="F11" s="131"/>
      <c r="G11" s="106">
        <v>10</v>
      </c>
      <c r="H11" s="107">
        <v>741</v>
      </c>
      <c r="I11" s="108">
        <v>1600</v>
      </c>
      <c r="J11" s="109">
        <v>500</v>
      </c>
      <c r="K11" s="104">
        <v>1</v>
      </c>
      <c r="L11" s="221">
        <v>2</v>
      </c>
      <c r="M11" s="97"/>
      <c r="N11" s="97"/>
      <c r="O11" s="111"/>
      <c r="P11" s="97"/>
      <c r="Q11" s="112"/>
      <c r="R11" s="83"/>
      <c r="S11" s="83"/>
      <c r="T11" s="83"/>
      <c r="U11" s="83"/>
    </row>
    <row r="12" spans="1:21" ht="13.5" customHeight="1" thickBot="1">
      <c r="A12" s="113"/>
      <c r="B12" s="178"/>
      <c r="C12" s="180"/>
      <c r="D12" s="97"/>
      <c r="E12" s="186"/>
      <c r="F12" s="131"/>
      <c r="G12" s="106">
        <v>11</v>
      </c>
      <c r="H12" s="107">
        <v>741</v>
      </c>
      <c r="I12" s="108">
        <v>1800</v>
      </c>
      <c r="J12" s="109">
        <v>800</v>
      </c>
      <c r="K12" s="104">
        <v>1</v>
      </c>
      <c r="L12" s="221">
        <v>2</v>
      </c>
      <c r="M12" s="97"/>
      <c r="N12" s="97"/>
      <c r="O12" s="111"/>
      <c r="P12" s="97"/>
      <c r="Q12" s="112"/>
      <c r="R12" s="83"/>
      <c r="S12" s="83"/>
      <c r="T12" s="83"/>
      <c r="U12" s="83"/>
    </row>
    <row r="13" spans="1:21" ht="13.5" customHeight="1" thickBot="1">
      <c r="A13" s="113"/>
      <c r="B13" s="97"/>
      <c r="C13" s="97"/>
      <c r="D13" s="118"/>
      <c r="E13" s="187"/>
      <c r="F13" s="111"/>
      <c r="G13" s="106">
        <v>12</v>
      </c>
      <c r="H13" s="107">
        <v>741</v>
      </c>
      <c r="I13" s="108">
        <v>1200</v>
      </c>
      <c r="J13" s="109">
        <v>1100</v>
      </c>
      <c r="K13" s="104">
        <v>1</v>
      </c>
      <c r="L13" s="221">
        <v>2</v>
      </c>
      <c r="M13" s="97"/>
      <c r="N13" s="97"/>
      <c r="O13" s="111"/>
      <c r="P13" s="97"/>
      <c r="Q13" s="112"/>
      <c r="R13" s="83"/>
      <c r="S13" s="83"/>
      <c r="T13" s="83"/>
      <c r="U13" s="83"/>
    </row>
    <row r="14" spans="1:21" ht="13.5" customHeight="1">
      <c r="A14" s="113"/>
      <c r="B14" s="183" t="s">
        <v>7</v>
      </c>
      <c r="C14" s="181"/>
      <c r="D14" s="118"/>
      <c r="E14" s="132">
        <v>13</v>
      </c>
      <c r="F14" s="130"/>
      <c r="G14" s="106">
        <v>13</v>
      </c>
      <c r="H14" s="107">
        <v>741</v>
      </c>
      <c r="I14" s="108">
        <v>1300</v>
      </c>
      <c r="J14" s="109">
        <v>1300</v>
      </c>
      <c r="K14" s="104">
        <v>1</v>
      </c>
      <c r="L14" s="221">
        <v>2</v>
      </c>
      <c r="M14" s="97"/>
      <c r="N14" s="97"/>
      <c r="O14" s="111"/>
      <c r="P14" s="97"/>
      <c r="Q14" s="112"/>
      <c r="R14" s="83"/>
      <c r="S14" s="83"/>
      <c r="T14" s="83"/>
      <c r="U14" s="83"/>
    </row>
    <row r="15" spans="1:21" ht="13.5" customHeight="1" thickBot="1">
      <c r="A15" s="113"/>
      <c r="B15" s="184"/>
      <c r="C15" s="182"/>
      <c r="D15" s="118"/>
      <c r="E15" s="132">
        <v>14</v>
      </c>
      <c r="F15" s="130"/>
      <c r="G15" s="106">
        <v>14</v>
      </c>
      <c r="H15" s="107">
        <v>741</v>
      </c>
      <c r="I15" s="108">
        <v>1500</v>
      </c>
      <c r="J15" s="109">
        <v>1400</v>
      </c>
      <c r="K15" s="104">
        <v>1</v>
      </c>
      <c r="L15" s="221">
        <v>4</v>
      </c>
      <c r="M15" s="97"/>
      <c r="N15" s="97"/>
      <c r="O15" s="111"/>
      <c r="P15" s="97"/>
      <c r="Q15" s="112"/>
      <c r="R15" s="83"/>
      <c r="S15" s="83"/>
      <c r="T15" s="83"/>
      <c r="U15" s="83"/>
    </row>
    <row r="16" spans="1:21" ht="12.75" customHeight="1" thickBot="1">
      <c r="A16" s="113"/>
      <c r="B16" s="97"/>
      <c r="C16" s="97"/>
      <c r="D16" s="97"/>
      <c r="E16" s="133">
        <v>18</v>
      </c>
      <c r="F16" s="119"/>
      <c r="G16" s="106">
        <v>15</v>
      </c>
      <c r="H16" s="107">
        <v>741</v>
      </c>
      <c r="I16" s="108">
        <v>1600</v>
      </c>
      <c r="J16" s="109">
        <v>1200</v>
      </c>
      <c r="K16" s="104">
        <v>1</v>
      </c>
      <c r="L16" s="221">
        <v>2</v>
      </c>
      <c r="M16" s="97"/>
      <c r="N16" s="97"/>
      <c r="O16" s="111"/>
      <c r="P16" s="97"/>
      <c r="Q16" s="112"/>
      <c r="R16" s="83"/>
      <c r="S16" s="83"/>
      <c r="T16" s="83"/>
      <c r="U16" s="83"/>
    </row>
    <row r="17" spans="1:21" ht="13.5" customHeight="1">
      <c r="A17" s="113"/>
      <c r="B17" s="97"/>
      <c r="C17" s="97"/>
      <c r="D17" s="119"/>
      <c r="E17" s="119"/>
      <c r="F17" s="119"/>
      <c r="G17" s="106">
        <v>16</v>
      </c>
      <c r="H17" s="107">
        <v>744</v>
      </c>
      <c r="I17" s="108">
        <v>400</v>
      </c>
      <c r="J17" s="109">
        <v>350</v>
      </c>
      <c r="K17" s="104">
        <v>1</v>
      </c>
      <c r="L17" s="221"/>
      <c r="M17" s="97"/>
      <c r="N17" s="97"/>
      <c r="O17" s="111"/>
      <c r="P17" s="97"/>
      <c r="Q17" s="112"/>
      <c r="R17" s="83"/>
      <c r="S17" s="83"/>
      <c r="T17" s="83"/>
      <c r="U17" s="83"/>
    </row>
    <row r="18" spans="1:21" ht="15.75" thickBot="1">
      <c r="A18" s="113"/>
      <c r="B18" s="97"/>
      <c r="C18" s="97"/>
      <c r="D18" s="118"/>
      <c r="E18" s="111"/>
      <c r="F18" s="111"/>
      <c r="G18" s="106">
        <v>17</v>
      </c>
      <c r="H18" s="107">
        <v>744</v>
      </c>
      <c r="I18" s="108">
        <v>500</v>
      </c>
      <c r="J18" s="109">
        <v>350</v>
      </c>
      <c r="K18" s="104">
        <v>1</v>
      </c>
      <c r="L18" s="221"/>
      <c r="M18" s="97"/>
      <c r="N18" s="97"/>
      <c r="O18" s="111"/>
      <c r="P18" s="97"/>
      <c r="Q18" s="112"/>
      <c r="R18" s="83"/>
      <c r="S18" s="83"/>
      <c r="T18" s="83"/>
      <c r="U18" s="83"/>
    </row>
    <row r="19" spans="1:21" ht="15">
      <c r="A19" s="113"/>
      <c r="B19" s="223" t="s">
        <v>33</v>
      </c>
      <c r="C19" s="224"/>
      <c r="D19" s="225"/>
      <c r="E19" s="111"/>
      <c r="F19" s="111"/>
      <c r="G19" s="106">
        <v>18</v>
      </c>
      <c r="H19" s="107">
        <v>744</v>
      </c>
      <c r="I19" s="108">
        <v>600</v>
      </c>
      <c r="J19" s="109">
        <v>300</v>
      </c>
      <c r="K19" s="104">
        <v>24</v>
      </c>
      <c r="L19" s="221"/>
      <c r="M19" s="97"/>
      <c r="N19" s="97"/>
      <c r="O19" s="111"/>
      <c r="P19" s="97"/>
      <c r="Q19" s="112"/>
      <c r="R19" s="83"/>
      <c r="S19" s="83"/>
      <c r="T19" s="83"/>
      <c r="U19" s="83"/>
    </row>
    <row r="20" spans="1:21" ht="15">
      <c r="A20" s="113"/>
      <c r="B20" s="226" t="s">
        <v>30</v>
      </c>
      <c r="C20" s="195"/>
      <c r="D20" s="227"/>
      <c r="E20" s="111"/>
      <c r="F20" s="111"/>
      <c r="G20" s="106">
        <v>19</v>
      </c>
      <c r="H20" s="107">
        <v>744</v>
      </c>
      <c r="I20" s="108">
        <v>600</v>
      </c>
      <c r="J20" s="109">
        <v>350</v>
      </c>
      <c r="K20" s="104">
        <v>3</v>
      </c>
      <c r="L20" s="221"/>
      <c r="M20" s="97"/>
      <c r="N20" s="97"/>
      <c r="O20" s="111"/>
      <c r="P20" s="97"/>
      <c r="Q20" s="112"/>
      <c r="R20" s="83"/>
      <c r="S20" s="83"/>
      <c r="T20" s="83"/>
      <c r="U20" s="83"/>
    </row>
    <row r="21" spans="1:21" ht="15">
      <c r="A21" s="113"/>
      <c r="B21" s="226"/>
      <c r="C21" s="195"/>
      <c r="D21" s="227"/>
      <c r="E21" s="111"/>
      <c r="F21" s="111"/>
      <c r="G21" s="106">
        <v>20</v>
      </c>
      <c r="H21" s="107">
        <v>744</v>
      </c>
      <c r="I21" s="108">
        <v>800</v>
      </c>
      <c r="J21" s="109">
        <v>350</v>
      </c>
      <c r="K21" s="104">
        <v>5</v>
      </c>
      <c r="L21" s="221"/>
      <c r="M21" s="97"/>
      <c r="N21" s="97"/>
      <c r="O21" s="111"/>
      <c r="P21" s="97"/>
      <c r="Q21" s="112"/>
      <c r="R21" s="83"/>
      <c r="S21" s="83"/>
      <c r="T21" s="83"/>
      <c r="U21" s="83"/>
    </row>
    <row r="22" spans="1:21" ht="12.75" customHeight="1">
      <c r="A22" s="113"/>
      <c r="B22" s="226"/>
      <c r="C22" s="195"/>
      <c r="D22" s="227"/>
      <c r="E22" s="111"/>
      <c r="F22" s="111"/>
      <c r="G22" s="106">
        <v>21</v>
      </c>
      <c r="H22" s="107">
        <v>744</v>
      </c>
      <c r="I22" s="108">
        <v>900</v>
      </c>
      <c r="J22" s="109">
        <v>350</v>
      </c>
      <c r="K22" s="104">
        <v>2</v>
      </c>
      <c r="L22" s="221"/>
      <c r="M22" s="97"/>
      <c r="N22" s="97"/>
      <c r="O22" s="111"/>
      <c r="P22" s="97"/>
      <c r="Q22" s="112"/>
      <c r="R22" s="83"/>
      <c r="S22" s="83"/>
      <c r="T22" s="83"/>
      <c r="U22" s="83"/>
    </row>
    <row r="23" spans="1:21" ht="15">
      <c r="A23" s="113"/>
      <c r="B23" s="226"/>
      <c r="C23" s="195"/>
      <c r="D23" s="227"/>
      <c r="E23" s="111"/>
      <c r="F23" s="111"/>
      <c r="G23" s="106">
        <v>22</v>
      </c>
      <c r="H23" s="107">
        <v>744</v>
      </c>
      <c r="I23" s="108">
        <v>950</v>
      </c>
      <c r="J23" s="109">
        <v>350</v>
      </c>
      <c r="K23" s="104">
        <v>1</v>
      </c>
      <c r="L23" s="221"/>
      <c r="M23" s="97"/>
      <c r="N23" s="97"/>
      <c r="O23" s="111"/>
      <c r="P23" s="97"/>
      <c r="Q23" s="112"/>
      <c r="R23" s="83"/>
      <c r="S23" s="83"/>
      <c r="T23" s="83"/>
      <c r="U23" s="83"/>
    </row>
    <row r="24" spans="1:21" ht="15">
      <c r="A24" s="113"/>
      <c r="B24" s="226"/>
      <c r="C24" s="195"/>
      <c r="D24" s="227"/>
      <c r="E24" s="111"/>
      <c r="F24" s="111"/>
      <c r="G24" s="106">
        <v>23</v>
      </c>
      <c r="H24" s="107">
        <v>744</v>
      </c>
      <c r="I24" s="108">
        <v>1100</v>
      </c>
      <c r="J24" s="109">
        <v>350</v>
      </c>
      <c r="K24" s="104">
        <v>5</v>
      </c>
      <c r="L24" s="221"/>
      <c r="M24" s="97"/>
      <c r="N24" s="97"/>
      <c r="O24" s="111"/>
      <c r="P24" s="97"/>
      <c r="Q24" s="112"/>
      <c r="R24" s="83"/>
      <c r="S24" s="83"/>
      <c r="T24" s="83"/>
      <c r="U24" s="83"/>
    </row>
    <row r="25" spans="1:21" ht="15">
      <c r="A25" s="113"/>
      <c r="B25" s="226"/>
      <c r="C25" s="195"/>
      <c r="D25" s="227"/>
      <c r="E25" s="111"/>
      <c r="F25" s="111"/>
      <c r="G25" s="106">
        <v>24</v>
      </c>
      <c r="H25" s="107"/>
      <c r="I25" s="108"/>
      <c r="J25" s="109"/>
      <c r="K25" s="104"/>
      <c r="L25" s="221"/>
      <c r="M25" s="97"/>
      <c r="N25" s="97"/>
      <c r="O25" s="111"/>
      <c r="P25" s="97"/>
      <c r="Q25" s="112"/>
      <c r="R25" s="83"/>
      <c r="S25" s="83"/>
      <c r="T25" s="83"/>
      <c r="U25" s="83"/>
    </row>
    <row r="26" spans="1:21" ht="15">
      <c r="A26" s="113"/>
      <c r="B26" s="226" t="s">
        <v>29</v>
      </c>
      <c r="C26" s="195"/>
      <c r="D26" s="227"/>
      <c r="E26" s="111"/>
      <c r="F26" s="111"/>
      <c r="G26" s="106">
        <v>25</v>
      </c>
      <c r="H26" s="107"/>
      <c r="I26" s="108"/>
      <c r="J26" s="109"/>
      <c r="K26" s="104"/>
      <c r="L26" s="221"/>
      <c r="M26" s="97"/>
      <c r="N26" s="97"/>
      <c r="O26" s="111"/>
      <c r="P26" s="97"/>
      <c r="Q26" s="112"/>
      <c r="R26" s="83"/>
      <c r="S26" s="83"/>
      <c r="T26" s="83"/>
      <c r="U26" s="83"/>
    </row>
    <row r="27" spans="1:21" ht="15">
      <c r="A27" s="113"/>
      <c r="B27" s="226"/>
      <c r="C27" s="195"/>
      <c r="D27" s="227"/>
      <c r="E27" s="111"/>
      <c r="F27" s="111"/>
      <c r="G27" s="106">
        <v>26</v>
      </c>
      <c r="H27" s="107"/>
      <c r="I27" s="108"/>
      <c r="J27" s="109"/>
      <c r="K27" s="104"/>
      <c r="L27" s="221"/>
      <c r="M27" s="97"/>
      <c r="N27" s="97"/>
      <c r="O27" s="111"/>
      <c r="P27" s="97"/>
      <c r="Q27" s="112"/>
      <c r="R27" s="83"/>
      <c r="S27" s="83"/>
      <c r="T27" s="83"/>
      <c r="U27" s="83"/>
    </row>
    <row r="28" spans="1:21" ht="15">
      <c r="A28" s="113"/>
      <c r="B28" s="226"/>
      <c r="C28" s="195"/>
      <c r="D28" s="227"/>
      <c r="E28" s="111"/>
      <c r="F28" s="111"/>
      <c r="G28" s="106">
        <v>27</v>
      </c>
      <c r="H28" s="107"/>
      <c r="I28" s="108"/>
      <c r="J28" s="109"/>
      <c r="K28" s="104"/>
      <c r="L28" s="221"/>
      <c r="M28" s="97"/>
      <c r="N28" s="97"/>
      <c r="O28" s="111"/>
      <c r="P28" s="97"/>
      <c r="Q28" s="112"/>
      <c r="R28" s="83"/>
      <c r="S28" s="83"/>
      <c r="T28" s="83"/>
      <c r="U28" s="83"/>
    </row>
    <row r="29" spans="1:21" ht="12.75" customHeight="1" thickBot="1">
      <c r="A29" s="113"/>
      <c r="B29" s="228"/>
      <c r="C29" s="229"/>
      <c r="D29" s="230"/>
      <c r="E29" s="111"/>
      <c r="F29" s="111"/>
      <c r="G29" s="106">
        <v>28</v>
      </c>
      <c r="H29" s="107"/>
      <c r="I29" s="108"/>
      <c r="J29" s="109"/>
      <c r="K29" s="104"/>
      <c r="L29" s="221"/>
      <c r="M29" s="97"/>
      <c r="N29" s="97"/>
      <c r="O29" s="111"/>
      <c r="P29" s="97"/>
      <c r="Q29" s="112"/>
      <c r="R29" s="83"/>
      <c r="S29" s="83"/>
      <c r="T29" s="83"/>
      <c r="U29" s="83"/>
    </row>
    <row r="30" spans="1:21" ht="12.75" customHeight="1">
      <c r="A30" s="113"/>
      <c r="B30" s="176" t="s">
        <v>19</v>
      </c>
      <c r="C30" s="176"/>
      <c r="D30" s="176"/>
      <c r="E30" s="111"/>
      <c r="F30" s="111"/>
      <c r="G30" s="106">
        <v>29</v>
      </c>
      <c r="H30" s="107"/>
      <c r="I30" s="108"/>
      <c r="J30" s="109"/>
      <c r="K30" s="104"/>
      <c r="L30" s="221"/>
      <c r="M30" s="97"/>
      <c r="N30" s="97"/>
      <c r="O30" s="111"/>
      <c r="P30" s="97"/>
      <c r="Q30" s="112"/>
      <c r="R30" s="83"/>
      <c r="S30" s="83"/>
      <c r="T30" s="83"/>
      <c r="U30" s="83"/>
    </row>
    <row r="31" spans="1:21" ht="12.75" customHeight="1">
      <c r="A31" s="113"/>
      <c r="B31" s="176"/>
      <c r="C31" s="176"/>
      <c r="D31" s="176"/>
      <c r="E31" s="111"/>
      <c r="F31" s="111"/>
      <c r="G31" s="106">
        <v>30</v>
      </c>
      <c r="H31" s="107"/>
      <c r="I31" s="108"/>
      <c r="J31" s="109"/>
      <c r="K31" s="104"/>
      <c r="L31" s="221"/>
      <c r="M31" s="97"/>
      <c r="N31" s="97"/>
      <c r="O31" s="111"/>
      <c r="P31" s="97"/>
      <c r="Q31" s="112"/>
      <c r="R31" s="83"/>
      <c r="S31" s="83"/>
      <c r="T31" s="83"/>
      <c r="U31" s="83"/>
    </row>
    <row r="32" spans="1:21" ht="20.25" customHeight="1">
      <c r="A32" s="113"/>
      <c r="B32" s="176"/>
      <c r="C32" s="176"/>
      <c r="D32" s="176"/>
      <c r="E32" s="111"/>
      <c r="F32" s="111"/>
      <c r="G32" s="106">
        <v>31</v>
      </c>
      <c r="H32" s="107"/>
      <c r="I32" s="108"/>
      <c r="J32" s="109"/>
      <c r="K32" s="104"/>
      <c r="L32" s="221"/>
      <c r="M32" s="97"/>
      <c r="N32" s="97"/>
      <c r="O32" s="111"/>
      <c r="P32" s="97"/>
      <c r="Q32" s="112"/>
      <c r="R32" s="83"/>
      <c r="S32" s="83"/>
      <c r="T32" s="83"/>
      <c r="U32" s="83"/>
    </row>
    <row r="33" spans="1:21" ht="19.5" customHeight="1">
      <c r="A33" s="113"/>
      <c r="B33" s="97"/>
      <c r="C33" s="97"/>
      <c r="D33" s="118"/>
      <c r="E33" s="111"/>
      <c r="F33" s="111"/>
      <c r="G33" s="106">
        <v>32</v>
      </c>
      <c r="H33" s="107"/>
      <c r="I33" s="108"/>
      <c r="J33" s="109"/>
      <c r="K33" s="104"/>
      <c r="L33" s="221"/>
      <c r="M33" s="97"/>
      <c r="N33" s="97"/>
      <c r="O33" s="111"/>
      <c r="P33" s="97"/>
      <c r="Q33" s="112"/>
      <c r="R33" s="83"/>
      <c r="S33" s="83"/>
      <c r="T33" s="83"/>
      <c r="U33" s="83"/>
    </row>
    <row r="34" spans="1:21" ht="16.5" customHeight="1" thickBot="1">
      <c r="A34" s="120"/>
      <c r="B34" s="121"/>
      <c r="C34" s="121"/>
      <c r="D34" s="122"/>
      <c r="E34" s="123"/>
      <c r="F34" s="123"/>
      <c r="G34" s="124">
        <v>33</v>
      </c>
      <c r="H34" s="107"/>
      <c r="I34" s="108"/>
      <c r="J34" s="109"/>
      <c r="K34" s="104"/>
      <c r="L34" s="221"/>
      <c r="M34" s="121"/>
      <c r="N34" s="121"/>
      <c r="O34" s="123"/>
      <c r="P34" s="121"/>
      <c r="Q34" s="125"/>
      <c r="R34" s="83"/>
      <c r="S34" s="83"/>
      <c r="T34" s="83"/>
      <c r="U34" s="83"/>
    </row>
    <row r="35" ht="12.75">
      <c r="L35" s="222"/>
    </row>
    <row r="36" ht="12.75">
      <c r="L36" s="222"/>
    </row>
    <row r="37" ht="12.75">
      <c r="L37" s="222"/>
    </row>
    <row r="38" ht="12.75">
      <c r="L38" s="222"/>
    </row>
    <row r="39" ht="12.75">
      <c r="L39" s="222"/>
    </row>
    <row r="40" ht="12.75">
      <c r="L40" s="222"/>
    </row>
    <row r="41" ht="12.75">
      <c r="L41" s="222"/>
    </row>
  </sheetData>
  <mergeCells count="20">
    <mergeCell ref="B2:C3"/>
    <mergeCell ref="B20:D25"/>
    <mergeCell ref="B26:D29"/>
    <mergeCell ref="B7:B8"/>
    <mergeCell ref="B5:B6"/>
    <mergeCell ref="C7:C8"/>
    <mergeCell ref="D7:D8"/>
    <mergeCell ref="B19:D19"/>
    <mergeCell ref="F5:F6"/>
    <mergeCell ref="C5:C6"/>
    <mergeCell ref="D5:D6"/>
    <mergeCell ref="E5:E6"/>
    <mergeCell ref="F7:F8"/>
    <mergeCell ref="B30:D32"/>
    <mergeCell ref="B11:B12"/>
    <mergeCell ref="C11:C12"/>
    <mergeCell ref="C14:C15"/>
    <mergeCell ref="B14:B15"/>
    <mergeCell ref="E10:E13"/>
    <mergeCell ref="E7:E8"/>
  </mergeCells>
  <conditionalFormatting sqref="G2:G34">
    <cfRule type="expression" priority="1" dxfId="7" stopIfTrue="1">
      <formula>H2=0</formula>
    </cfRule>
  </conditionalFormatting>
  <conditionalFormatting sqref="E16:F17 D17">
    <cfRule type="cellIs" priority="2" dxfId="8" operator="equal" stopIfTrue="1">
      <formula>"готово"</formula>
    </cfRule>
    <cfRule type="cellIs" priority="3" dxfId="9" operator="equal" stopIfTrue="1">
      <formula>"загрузка…"</formula>
    </cfRule>
  </conditionalFormatting>
  <conditionalFormatting sqref="C14:C15">
    <cfRule type="cellIs" priority="4" dxfId="0" operator="equal" stopIfTrue="1">
      <formula>"забрали"</formula>
    </cfRule>
    <cfRule type="cellIs" priority="5" dxfId="1" operator="equal" stopIfTrue="1">
      <formula>"готово"</formula>
    </cfRule>
    <cfRule type="cellIs" priority="6" dxfId="2" operator="equal" stopIfTrue="1">
      <formula>"ожидает"</formula>
    </cfRule>
  </conditionalFormatting>
  <conditionalFormatting sqref="B14:B15">
    <cfRule type="expression" priority="7" dxfId="10" stopIfTrue="1">
      <formula>$C$14="забрали"</formula>
    </cfRule>
    <cfRule type="expression" priority="8" dxfId="11" stopIfTrue="1">
      <formula>$C$14="готово"</formula>
    </cfRule>
    <cfRule type="expression" priority="9" dxfId="12" stopIfTrue="1">
      <formula>$C$14="ожидает"</formula>
    </cfRule>
  </conditionalFormatting>
  <conditionalFormatting sqref="H2:L34">
    <cfRule type="cellIs" priority="10" dxfId="13" operator="equal" stopIfTrue="1">
      <formula>0</formula>
    </cfRule>
  </conditionalFormatting>
  <conditionalFormatting sqref="B30:D32">
    <cfRule type="cellIs" priority="11" dxfId="14" operator="equal" stopIfTrue="1">
      <formula>"готово"</formula>
    </cfRule>
    <cfRule type="cellIs" priority="12" dxfId="15" operator="equal" stopIfTrue="1">
      <formula>"загрузка…"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GERBER</dc:creator>
  <cp:keywords/>
  <dc:description/>
  <cp:lastModifiedBy>Семья</cp:lastModifiedBy>
  <dcterms:created xsi:type="dcterms:W3CDTF">2016-01-13T06:28:14Z</dcterms:created>
  <dcterms:modified xsi:type="dcterms:W3CDTF">2016-03-05T11:05:16Z</dcterms:modified>
  <cp:category/>
  <cp:version/>
  <cp:contentType/>
  <cp:contentStatus/>
</cp:coreProperties>
</file>