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 tabRatio="488" firstSheet="5" activeTab="9"/>
  </bookViews>
  <sheets>
    <sheet name="Март" sheetId="1" state="hidden" r:id="rId1"/>
    <sheet name="Май" sheetId="2" state="hidden" r:id="rId2"/>
    <sheet name="Июнь" sheetId="3" state="hidden" r:id="rId3"/>
    <sheet name="Июль" sheetId="4" state="hidden" r:id="rId4"/>
    <sheet name="Август" sheetId="5" state="hidden" r:id="rId5"/>
    <sheet name="Январь2016" sheetId="22" r:id="rId6"/>
    <sheet name="Февраль2016" sheetId="19" r:id="rId7"/>
    <sheet name="Март 2016" sheetId="15" r:id="rId8"/>
    <sheet name="любой" sheetId="20" r:id="rId9"/>
    <sheet name="любой (2)" sheetId="23" r:id="rId10"/>
  </sheets>
  <definedNames>
    <definedName name="Коэфф">'любой (2)'!A$8,'любой (2)'!A$14,'любой (2)'!A$20,'любой (2)'!A$26,'любой (2)'!A$32</definedName>
    <definedName name="_xlnm.Print_Area" localSheetId="8">любой!$B$2:$AC$28</definedName>
    <definedName name="_xlnm.Print_Area" localSheetId="9">'любой (2)'!$B$2:$AC$40</definedName>
    <definedName name="_xlnm.Print_Area" localSheetId="6">Февраль2016!$A$1:$Z$28</definedName>
  </definedNames>
  <calcPr calcId="145621"/>
</workbook>
</file>

<file path=xl/calcChain.xml><?xml version="1.0" encoding="utf-8"?>
<calcChain xmlns="http://schemas.openxmlformats.org/spreadsheetml/2006/main">
  <c r="AC33" i="23" l="1"/>
  <c r="AB33" i="23"/>
  <c r="AA33" i="23"/>
  <c r="Z33" i="23"/>
  <c r="AC27" i="23"/>
  <c r="AB27" i="23"/>
  <c r="AA27" i="23"/>
  <c r="Z27" i="23"/>
  <c r="AC21" i="23"/>
  <c r="AB21" i="23"/>
  <c r="AA21" i="23"/>
  <c r="Z21" i="23"/>
  <c r="AC15" i="23"/>
  <c r="AB15" i="23"/>
  <c r="AA15" i="23"/>
  <c r="Z15" i="23"/>
  <c r="AC9" i="23"/>
  <c r="AB9" i="23"/>
  <c r="AA9" i="23"/>
  <c r="Z9" i="23"/>
  <c r="X33" i="23"/>
  <c r="W33" i="23"/>
  <c r="V33" i="23"/>
  <c r="U33" i="23"/>
  <c r="X27" i="23"/>
  <c r="W27" i="23"/>
  <c r="V27" i="23"/>
  <c r="U27" i="23"/>
  <c r="X21" i="23"/>
  <c r="W21" i="23"/>
  <c r="V21" i="23"/>
  <c r="U21" i="23"/>
  <c r="X15" i="23"/>
  <c r="W15" i="23"/>
  <c r="V15" i="23"/>
  <c r="U15" i="23"/>
  <c r="X9" i="23"/>
  <c r="W9" i="23"/>
  <c r="V9" i="23"/>
  <c r="U9" i="23"/>
  <c r="S33" i="23"/>
  <c r="R33" i="23"/>
  <c r="Q33" i="23"/>
  <c r="P33" i="23"/>
  <c r="S27" i="23"/>
  <c r="R27" i="23"/>
  <c r="Q27" i="23"/>
  <c r="P27" i="23"/>
  <c r="S21" i="23"/>
  <c r="R21" i="23"/>
  <c r="Q21" i="23"/>
  <c r="P21" i="23"/>
  <c r="S15" i="23"/>
  <c r="R15" i="23"/>
  <c r="Q15" i="23"/>
  <c r="P15" i="23"/>
  <c r="S9" i="23"/>
  <c r="R9" i="23"/>
  <c r="Q9" i="23"/>
  <c r="P9" i="23"/>
  <c r="I33" i="23"/>
  <c r="H33" i="23"/>
  <c r="G33" i="23"/>
  <c r="F33" i="23"/>
  <c r="I27" i="23"/>
  <c r="H27" i="23"/>
  <c r="G27" i="23"/>
  <c r="F27" i="23"/>
  <c r="I15" i="23"/>
  <c r="H15" i="23"/>
  <c r="G15" i="23"/>
  <c r="F15" i="23"/>
  <c r="I9" i="23"/>
  <c r="H9" i="23"/>
  <c r="G9" i="23"/>
  <c r="F9" i="23"/>
  <c r="N33" i="23"/>
  <c r="M33" i="23"/>
  <c r="L33" i="23"/>
  <c r="K33" i="23"/>
  <c r="N27" i="23"/>
  <c r="M27" i="23"/>
  <c r="L27" i="23"/>
  <c r="K27" i="23"/>
  <c r="N21" i="23"/>
  <c r="M21" i="23"/>
  <c r="L21" i="23"/>
  <c r="K21" i="23"/>
  <c r="N15" i="23"/>
  <c r="M15" i="23"/>
  <c r="L15" i="23"/>
  <c r="K15" i="23"/>
  <c r="N9" i="23"/>
  <c r="K9" i="23"/>
  <c r="L9" i="23"/>
  <c r="M9" i="23"/>
  <c r="AC31" i="23" l="1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E30" i="23"/>
  <c r="F30" i="23" s="1"/>
  <c r="E29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E24" i="23"/>
  <c r="F24" i="23" s="1"/>
  <c r="U23" i="23"/>
  <c r="V23" i="23" s="1"/>
  <c r="W23" i="23" s="1"/>
  <c r="X23" i="23" s="1"/>
  <c r="Y23" i="23" s="1"/>
  <c r="Z23" i="23" s="1"/>
  <c r="AA23" i="23" s="1"/>
  <c r="AB23" i="23" s="1"/>
  <c r="AC23" i="23" s="1"/>
  <c r="E23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E18" i="23"/>
  <c r="T17" i="23"/>
  <c r="U17" i="23" s="1"/>
  <c r="V17" i="23" s="1"/>
  <c r="W17" i="23" s="1"/>
  <c r="X17" i="23" s="1"/>
  <c r="Y17" i="23" s="1"/>
  <c r="Z17" i="23" s="1"/>
  <c r="AA17" i="23" s="1"/>
  <c r="AB17" i="23" s="1"/>
  <c r="AC17" i="23" s="1"/>
  <c r="E17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E12" i="23"/>
  <c r="F12" i="23" s="1"/>
  <c r="S11" i="23"/>
  <c r="T11" i="23" s="1"/>
  <c r="U11" i="23" s="1"/>
  <c r="V11" i="23" s="1"/>
  <c r="W11" i="23" s="1"/>
  <c r="X11" i="23" s="1"/>
  <c r="Y11" i="23" s="1"/>
  <c r="Z11" i="23" s="1"/>
  <c r="AA11" i="23" s="1"/>
  <c r="AB11" i="23" s="1"/>
  <c r="AC11" i="23" s="1"/>
  <c r="E11" i="23"/>
  <c r="E5" i="23"/>
  <c r="F5" i="23" s="1"/>
  <c r="G5" i="23" s="1"/>
  <c r="H5" i="23" s="1"/>
  <c r="I5" i="23" s="1"/>
  <c r="J5" i="23" s="1"/>
  <c r="K5" i="23" s="1"/>
  <c r="L5" i="23" s="1"/>
  <c r="M5" i="23" s="1"/>
  <c r="N5" i="23" s="1"/>
  <c r="O5" i="23" s="1"/>
  <c r="P5" i="23" s="1"/>
  <c r="Q5" i="23" s="1"/>
  <c r="R5" i="23" s="1"/>
  <c r="S5" i="23" s="1"/>
  <c r="T5" i="23" s="1"/>
  <c r="U5" i="23" s="1"/>
  <c r="V5" i="23" s="1"/>
  <c r="W5" i="23" s="1"/>
  <c r="X5" i="23" s="1"/>
  <c r="Y5" i="23" s="1"/>
  <c r="Z5" i="23" s="1"/>
  <c r="AA5" i="23" s="1"/>
  <c r="AB5" i="23" s="1"/>
  <c r="AC5" i="23" s="1"/>
  <c r="E6" i="23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E7" i="23"/>
  <c r="E32" i="23" l="1"/>
  <c r="E14" i="23"/>
  <c r="E20" i="23"/>
  <c r="E26" i="23"/>
  <c r="F11" i="23"/>
  <c r="E8" i="23"/>
  <c r="F8" i="23"/>
  <c r="F1" i="23"/>
  <c r="Z8" i="23"/>
  <c r="V8" i="23"/>
  <c r="R8" i="23"/>
  <c r="N8" i="23"/>
  <c r="J8" i="23"/>
  <c r="AC8" i="23"/>
  <c r="Y8" i="23"/>
  <c r="U8" i="23"/>
  <c r="Q8" i="23"/>
  <c r="M8" i="23"/>
  <c r="I8" i="23"/>
  <c r="AB8" i="23"/>
  <c r="X8" i="23"/>
  <c r="T8" i="23"/>
  <c r="P8" i="23"/>
  <c r="L8" i="23"/>
  <c r="H8" i="23"/>
  <c r="AA8" i="23"/>
  <c r="W8" i="23"/>
  <c r="S8" i="23"/>
  <c r="O8" i="23"/>
  <c r="K8" i="23"/>
  <c r="G8" i="23"/>
  <c r="F17" i="23"/>
  <c r="F20" i="23" s="1"/>
  <c r="F29" i="23"/>
  <c r="F32" i="23" s="1"/>
  <c r="F23" i="23"/>
  <c r="F26" i="23" s="1"/>
  <c r="G30" i="23"/>
  <c r="G24" i="23"/>
  <c r="F18" i="23"/>
  <c r="G12" i="23"/>
  <c r="G11" i="23" l="1"/>
  <c r="F14" i="23"/>
  <c r="G17" i="23"/>
  <c r="G20" i="23" s="1"/>
  <c r="G23" i="23"/>
  <c r="G29" i="23"/>
  <c r="G32" i="23" s="1"/>
  <c r="H30" i="23"/>
  <c r="H24" i="23"/>
  <c r="G18" i="23"/>
  <c r="H12" i="23"/>
  <c r="E3" i="23"/>
  <c r="E4" i="23" s="1"/>
  <c r="F3" i="23" s="1"/>
  <c r="F4" i="23" s="1"/>
  <c r="G3" i="23" s="1"/>
  <c r="G4" i="23" s="1"/>
  <c r="H3" i="23" s="1"/>
  <c r="H4" i="23" s="1"/>
  <c r="I3" i="23" s="1"/>
  <c r="I4" i="23" s="1"/>
  <c r="J3" i="23" s="1"/>
  <c r="J4" i="23" s="1"/>
  <c r="K3" i="23" s="1"/>
  <c r="K4" i="23" s="1"/>
  <c r="L3" i="23" s="1"/>
  <c r="L4" i="23" s="1"/>
  <c r="M3" i="23" s="1"/>
  <c r="M4" i="23" s="1"/>
  <c r="N3" i="23" s="1"/>
  <c r="N4" i="23" s="1"/>
  <c r="O3" i="23" s="1"/>
  <c r="O4" i="23" s="1"/>
  <c r="P3" i="23" s="1"/>
  <c r="P4" i="23" s="1"/>
  <c r="Q3" i="23" s="1"/>
  <c r="Q4" i="23" s="1"/>
  <c r="R3" i="23" s="1"/>
  <c r="R4" i="23" s="1"/>
  <c r="S3" i="23" s="1"/>
  <c r="S4" i="23" s="1"/>
  <c r="T3" i="23" s="1"/>
  <c r="T4" i="23" s="1"/>
  <c r="U3" i="23" s="1"/>
  <c r="U4" i="23" s="1"/>
  <c r="V3" i="23" s="1"/>
  <c r="V4" i="23" s="1"/>
  <c r="W3" i="23" s="1"/>
  <c r="W4" i="23" s="1"/>
  <c r="X3" i="23" s="1"/>
  <c r="X4" i="23" s="1"/>
  <c r="Y3" i="23" s="1"/>
  <c r="Y4" i="23" s="1"/>
  <c r="Z3" i="23" s="1"/>
  <c r="Z4" i="23" s="1"/>
  <c r="AA3" i="23" s="1"/>
  <c r="AA4" i="23" s="1"/>
  <c r="AB3" i="23" s="1"/>
  <c r="AB4" i="23" s="1"/>
  <c r="AC3" i="23" s="1"/>
  <c r="AC4" i="23" s="1"/>
  <c r="E2" i="23"/>
  <c r="H11" i="23" l="1"/>
  <c r="I11" i="23" s="1"/>
  <c r="J11" i="23" s="1"/>
  <c r="K11" i="23" s="1"/>
  <c r="L11" i="23" s="1"/>
  <c r="M11" i="23" s="1"/>
  <c r="N11" i="23" s="1"/>
  <c r="O11" i="23" s="1"/>
  <c r="P11" i="23" s="1"/>
  <c r="Q11" i="23" s="1"/>
  <c r="R11" i="23" s="1"/>
  <c r="G14" i="23"/>
  <c r="G26" i="23"/>
  <c r="H23" i="23"/>
  <c r="H14" i="23"/>
  <c r="H17" i="23"/>
  <c r="H20" i="23" s="1"/>
  <c r="H29" i="23"/>
  <c r="H32" i="23" s="1"/>
  <c r="I30" i="23"/>
  <c r="I24" i="23"/>
  <c r="H18" i="23"/>
  <c r="I12" i="23"/>
  <c r="I14" i="23" s="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5" i="20"/>
  <c r="I23" i="23" l="1"/>
  <c r="H26" i="23"/>
  <c r="I29" i="23"/>
  <c r="J29" i="23" s="1"/>
  <c r="K29" i="23" s="1"/>
  <c r="L29" i="23" s="1"/>
  <c r="M29" i="23" s="1"/>
  <c r="N29" i="23" s="1"/>
  <c r="O29" i="23" s="1"/>
  <c r="P29" i="23" s="1"/>
  <c r="Q29" i="23" s="1"/>
  <c r="R29" i="23" s="1"/>
  <c r="S29" i="23" s="1"/>
  <c r="T29" i="23" s="1"/>
  <c r="U29" i="23" s="1"/>
  <c r="V29" i="23" s="1"/>
  <c r="W29" i="23" s="1"/>
  <c r="X29" i="23" s="1"/>
  <c r="Y29" i="23" s="1"/>
  <c r="Z29" i="23" s="1"/>
  <c r="AA29" i="23" s="1"/>
  <c r="AB29" i="23" s="1"/>
  <c r="AC29" i="23" s="1"/>
  <c r="I17" i="23"/>
  <c r="J30" i="23"/>
  <c r="J24" i="23"/>
  <c r="I18" i="23"/>
  <c r="J12" i="23"/>
  <c r="J14" i="23" s="1"/>
  <c r="D6" i="20"/>
  <c r="D7" i="20"/>
  <c r="D8" i="20"/>
  <c r="D9" i="20"/>
  <c r="D10" i="20"/>
  <c r="D11" i="20"/>
  <c r="D13" i="20"/>
  <c r="D14" i="20"/>
  <c r="D15" i="20"/>
  <c r="D16" i="20"/>
  <c r="D17" i="20"/>
  <c r="D18" i="20"/>
  <c r="D19" i="20"/>
  <c r="D20" i="20"/>
  <c r="D21" i="20"/>
  <c r="D22" i="20"/>
  <c r="D5" i="20"/>
  <c r="D12" i="20"/>
  <c r="E3" i="20"/>
  <c r="E4" i="20" s="1"/>
  <c r="E2" i="20"/>
  <c r="AF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B1" i="15"/>
  <c r="B3" i="15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  <c r="AC3" i="19"/>
  <c r="AD3" i="19"/>
  <c r="B3" i="19"/>
  <c r="C1" i="19"/>
  <c r="D1" i="22"/>
  <c r="D3" i="22"/>
  <c r="E3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S3" i="22"/>
  <c r="T3" i="22"/>
  <c r="U3" i="22"/>
  <c r="V3" i="22"/>
  <c r="W3" i="22"/>
  <c r="X3" i="22"/>
  <c r="Y3" i="22"/>
  <c r="Z3" i="22"/>
  <c r="AA3" i="22"/>
  <c r="AB3" i="22"/>
  <c r="AC3" i="22"/>
  <c r="AD3" i="22"/>
  <c r="AE3" i="22"/>
  <c r="AF3" i="22"/>
  <c r="AG3" i="22"/>
  <c r="C3" i="22"/>
  <c r="AH5" i="22"/>
  <c r="AH6" i="22"/>
  <c r="AH7" i="22"/>
  <c r="AH8" i="22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4" i="22"/>
  <c r="I20" i="23" l="1"/>
  <c r="J23" i="23"/>
  <c r="K23" i="23" s="1"/>
  <c r="L23" i="23" s="1"/>
  <c r="M23" i="23" s="1"/>
  <c r="N23" i="23" s="1"/>
  <c r="O23" i="23" s="1"/>
  <c r="P23" i="23" s="1"/>
  <c r="Q23" i="23" s="1"/>
  <c r="R23" i="23" s="1"/>
  <c r="S23" i="23" s="1"/>
  <c r="T23" i="23" s="1"/>
  <c r="I26" i="23"/>
  <c r="J32" i="23"/>
  <c r="I32" i="23"/>
  <c r="J17" i="23"/>
  <c r="K30" i="23"/>
  <c r="K32" i="23" s="1"/>
  <c r="K24" i="23"/>
  <c r="J18" i="23"/>
  <c r="K12" i="23"/>
  <c r="K14" i="23" s="1"/>
  <c r="F3" i="20"/>
  <c r="F4" i="20" s="1"/>
  <c r="J26" i="23" l="1"/>
  <c r="K26" i="23"/>
  <c r="J20" i="23"/>
  <c r="K17" i="23"/>
  <c r="L30" i="23"/>
  <c r="L32" i="23" s="1"/>
  <c r="L24" i="23"/>
  <c r="L26" i="23" s="1"/>
  <c r="K18" i="23"/>
  <c r="L12" i="23"/>
  <c r="L14" i="23" s="1"/>
  <c r="G3" i="20"/>
  <c r="G4" i="20" s="1"/>
  <c r="K20" i="23" l="1"/>
  <c r="L17" i="23"/>
  <c r="M30" i="23"/>
  <c r="M32" i="23" s="1"/>
  <c r="M24" i="23"/>
  <c r="M26" i="23" s="1"/>
  <c r="L18" i="23"/>
  <c r="L20" i="23" s="1"/>
  <c r="M12" i="23"/>
  <c r="M14" i="23" s="1"/>
  <c r="H3" i="20"/>
  <c r="M17" i="23" l="1"/>
  <c r="N30" i="23"/>
  <c r="N32" i="23" s="1"/>
  <c r="N24" i="23"/>
  <c r="N26" i="23" s="1"/>
  <c r="M18" i="23"/>
  <c r="M20" i="23" s="1"/>
  <c r="N12" i="23"/>
  <c r="N14" i="23" s="1"/>
  <c r="H4" i="20"/>
  <c r="I3" i="20" s="1"/>
  <c r="I4" i="20" s="1"/>
  <c r="J3" i="20" s="1"/>
  <c r="J4" i="20" s="1"/>
  <c r="N17" i="23" l="1"/>
  <c r="O30" i="23"/>
  <c r="O32" i="23" s="1"/>
  <c r="O24" i="23"/>
  <c r="O26" i="23" s="1"/>
  <c r="N18" i="23"/>
  <c r="O12" i="23"/>
  <c r="O14" i="23" s="1"/>
  <c r="K3" i="20"/>
  <c r="K4" i="20" s="1"/>
  <c r="N20" i="23" l="1"/>
  <c r="O17" i="23"/>
  <c r="P30" i="23"/>
  <c r="P32" i="23" s="1"/>
  <c r="P24" i="23"/>
  <c r="P26" i="23" s="1"/>
  <c r="O18" i="23"/>
  <c r="P12" i="23"/>
  <c r="P14" i="23" s="1"/>
  <c r="L3" i="20"/>
  <c r="L4" i="20" s="1"/>
  <c r="O20" i="23" l="1"/>
  <c r="P17" i="23"/>
  <c r="Q30" i="23"/>
  <c r="Q32" i="23" s="1"/>
  <c r="Q24" i="23"/>
  <c r="Q26" i="23" s="1"/>
  <c r="P18" i="23"/>
  <c r="Q12" i="23"/>
  <c r="Q14" i="23" s="1"/>
  <c r="M3" i="20"/>
  <c r="M4" i="20" s="1"/>
  <c r="P20" i="23" l="1"/>
  <c r="Q17" i="23"/>
  <c r="R30" i="23"/>
  <c r="R32" i="23" s="1"/>
  <c r="R24" i="23"/>
  <c r="R26" i="23" s="1"/>
  <c r="Q18" i="23"/>
  <c r="R12" i="23"/>
  <c r="R14" i="23" s="1"/>
  <c r="N3" i="20"/>
  <c r="N4" i="20" s="1"/>
  <c r="Q20" i="23" l="1"/>
  <c r="R17" i="23"/>
  <c r="S30" i="23"/>
  <c r="S32" i="23" s="1"/>
  <c r="S24" i="23"/>
  <c r="S26" i="23" s="1"/>
  <c r="R18" i="23"/>
  <c r="S12" i="23"/>
  <c r="S14" i="23" s="1"/>
  <c r="O3" i="20"/>
  <c r="O4" i="20" s="1"/>
  <c r="R20" i="23" l="1"/>
  <c r="S17" i="23"/>
  <c r="T30" i="23"/>
  <c r="T32" i="23" s="1"/>
  <c r="T24" i="23"/>
  <c r="T26" i="23" s="1"/>
  <c r="S18" i="23"/>
  <c r="T12" i="23"/>
  <c r="T14" i="23" s="1"/>
  <c r="P3" i="20"/>
  <c r="P4" i="20" s="1"/>
  <c r="S20" i="23" l="1"/>
  <c r="U30" i="23"/>
  <c r="U32" i="23" s="1"/>
  <c r="U24" i="23"/>
  <c r="U26" i="23" s="1"/>
  <c r="T18" i="23"/>
  <c r="T20" i="23" s="1"/>
  <c r="U12" i="23"/>
  <c r="U14" i="23" s="1"/>
  <c r="Q3" i="20"/>
  <c r="Q4" i="20" s="1"/>
  <c r="V30" i="23" l="1"/>
  <c r="V32" i="23" s="1"/>
  <c r="V24" i="23"/>
  <c r="V26" i="23" s="1"/>
  <c r="U18" i="23"/>
  <c r="U20" i="23" s="1"/>
  <c r="V12" i="23"/>
  <c r="V14" i="23" s="1"/>
  <c r="R3" i="20"/>
  <c r="R4" i="20" s="1"/>
  <c r="W30" i="23" l="1"/>
  <c r="W32" i="23" s="1"/>
  <c r="W24" i="23"/>
  <c r="W26" i="23" s="1"/>
  <c r="V18" i="23"/>
  <c r="V20" i="23" s="1"/>
  <c r="W12" i="23"/>
  <c r="W14" i="23" s="1"/>
  <c r="S3" i="20"/>
  <c r="S4" i="20" s="1"/>
  <c r="X30" i="23" l="1"/>
  <c r="X32" i="23" s="1"/>
  <c r="X24" i="23"/>
  <c r="X26" i="23" s="1"/>
  <c r="W18" i="23"/>
  <c r="W20" i="23" s="1"/>
  <c r="X12" i="23"/>
  <c r="X14" i="23" s="1"/>
  <c r="T3" i="20"/>
  <c r="T4" i="20" s="1"/>
  <c r="Y30" i="23" l="1"/>
  <c r="Y32" i="23" s="1"/>
  <c r="Y24" i="23"/>
  <c r="Y26" i="23" s="1"/>
  <c r="X18" i="23"/>
  <c r="X20" i="23" s="1"/>
  <c r="Y12" i="23"/>
  <c r="Y14" i="23" s="1"/>
  <c r="U3" i="20"/>
  <c r="U4" i="20" s="1"/>
  <c r="Z30" i="23" l="1"/>
  <c r="Z32" i="23" s="1"/>
  <c r="Z24" i="23"/>
  <c r="Z26" i="23" s="1"/>
  <c r="Y18" i="23"/>
  <c r="Y20" i="23" s="1"/>
  <c r="Z12" i="23"/>
  <c r="Z14" i="23" s="1"/>
  <c r="V3" i="20"/>
  <c r="V4" i="20" s="1"/>
  <c r="AA30" i="23" l="1"/>
  <c r="AA32" i="23" s="1"/>
  <c r="AA24" i="23"/>
  <c r="AA26" i="23" s="1"/>
  <c r="Z18" i="23"/>
  <c r="Z20" i="23" s="1"/>
  <c r="AA12" i="23"/>
  <c r="AA14" i="23" s="1"/>
  <c r="W3" i="20"/>
  <c r="W4" i="20" s="1"/>
  <c r="AB30" i="23" l="1"/>
  <c r="AB32" i="23" s="1"/>
  <c r="AB24" i="23"/>
  <c r="AB26" i="23" s="1"/>
  <c r="AA18" i="23"/>
  <c r="AA20" i="23" s="1"/>
  <c r="AB12" i="23"/>
  <c r="AB14" i="23" s="1"/>
  <c r="X3" i="20"/>
  <c r="X4" i="20" s="1"/>
  <c r="AC30" i="23" l="1"/>
  <c r="AC32" i="23" s="1"/>
  <c r="AC24" i="23"/>
  <c r="AC26" i="23" s="1"/>
  <c r="AB18" i="23"/>
  <c r="AB20" i="23" s="1"/>
  <c r="AC12" i="23"/>
  <c r="AC14" i="23" s="1"/>
  <c r="Y3" i="20"/>
  <c r="Y4" i="20" s="1"/>
  <c r="AC18" i="23" l="1"/>
  <c r="AC20" i="23" s="1"/>
  <c r="Z3" i="20"/>
  <c r="Z4" i="20" s="1"/>
  <c r="AA3" i="20" l="1"/>
  <c r="AA4" i="20" s="1"/>
  <c r="AB3" i="20" l="1"/>
  <c r="AB4" i="20" s="1"/>
  <c r="AC3" i="20" l="1"/>
  <c r="AC4" i="20" s="1"/>
</calcChain>
</file>

<file path=xl/sharedStrings.xml><?xml version="1.0" encoding="utf-8"?>
<sst xmlns="http://schemas.openxmlformats.org/spreadsheetml/2006/main" count="461" uniqueCount="63">
  <si>
    <t>ФИО</t>
  </si>
  <si>
    <t>пт</t>
  </si>
  <si>
    <t>пн</t>
  </si>
  <si>
    <t>вт</t>
  </si>
  <si>
    <t>ср</t>
  </si>
  <si>
    <t>чт</t>
  </si>
  <si>
    <t>Ермушко Илья</t>
  </si>
  <si>
    <t>Андронников Игорь</t>
  </si>
  <si>
    <t>Попова Ольга</t>
  </si>
  <si>
    <t>Питерская Надежда</t>
  </si>
  <si>
    <t>Балашова Светлана</t>
  </si>
  <si>
    <t>Савченко Анастасия</t>
  </si>
  <si>
    <t>Кожемякина Екатерина</t>
  </si>
  <si>
    <t>Полуэктова Наталия</t>
  </si>
  <si>
    <t>Калинчук Марина</t>
  </si>
  <si>
    <t>Ульянова Елена</t>
  </si>
  <si>
    <t>Кольчурин Максим</t>
  </si>
  <si>
    <t>Добрыгина Валерия</t>
  </si>
  <si>
    <t>Качаков Владислав</t>
  </si>
  <si>
    <t>Олейник Дмитрий</t>
  </si>
  <si>
    <t>Горбачева Анастасия</t>
  </si>
  <si>
    <t>Филатов Артем</t>
  </si>
  <si>
    <t>Март  2013г.</t>
  </si>
  <si>
    <t>Шарпило Анна</t>
  </si>
  <si>
    <t>·         Не забываем про обязанности дежурного!                                                          Особое внимание дежурным в понедельник!</t>
  </si>
  <si>
    <t>·         Дежурный следит за наличием воды в чайнике и в термосе!                        (В чистоте д/б чайники, микр.печь и т.п.)</t>
  </si>
  <si>
    <t xml:space="preserve">·         Посуду за собой моем и убираем самостоятельно!                                         </t>
  </si>
  <si>
    <t>Май 2013г.</t>
  </si>
  <si>
    <t>Андрюков Станислав</t>
  </si>
  <si>
    <t xml:space="preserve"> </t>
  </si>
  <si>
    <t>в отпуске</t>
  </si>
  <si>
    <t>Июнь 2013г.</t>
  </si>
  <si>
    <t>Шилова Татьяна</t>
  </si>
  <si>
    <t>День независимости России</t>
  </si>
  <si>
    <t>Июль 2013г.</t>
  </si>
  <si>
    <t>В ОТПУСКЕ</t>
  </si>
  <si>
    <t>Бочарникова Елена</t>
  </si>
  <si>
    <t>Август  2013г.</t>
  </si>
  <si>
    <t>О</t>
  </si>
  <si>
    <t xml:space="preserve">Высоцкая Татьяна </t>
  </si>
  <si>
    <t>Безносиков Станислав</t>
  </si>
  <si>
    <t>Шайтарова Екатерина</t>
  </si>
  <si>
    <t>ДР</t>
  </si>
  <si>
    <t>Приходько Владислав</t>
  </si>
  <si>
    <t>ю</t>
  </si>
  <si>
    <t>12 января ДР</t>
  </si>
  <si>
    <t>8 января ДР</t>
  </si>
  <si>
    <t>13 февраля ДР</t>
  </si>
  <si>
    <t>Ʃ</t>
  </si>
  <si>
    <t>о</t>
  </si>
  <si>
    <t>*</t>
  </si>
  <si>
    <t>Андрей</t>
  </si>
  <si>
    <t>Борис</t>
  </si>
  <si>
    <t>Владимир</t>
  </si>
  <si>
    <t>Григорий</t>
  </si>
  <si>
    <t>Денис</t>
  </si>
  <si>
    <t>кол-во отработанных дней</t>
  </si>
  <si>
    <t>кол-во дежурств</t>
  </si>
  <si>
    <t>кол-во дней от последнего дежурства</t>
  </si>
  <si>
    <t>расчётный коэффициент</t>
  </si>
  <si>
    <r>
      <t>если дежурит во время отпуска или больничного или отсутствия (</t>
    </r>
    <r>
      <rPr>
        <b/>
        <sz val="12"/>
        <color rgb="FF0000FF"/>
        <rFont val="Calibri"/>
        <family val="2"/>
        <charset val="204"/>
        <scheme val="minor"/>
      </rPr>
      <t>или в первый день после этого</t>
    </r>
    <r>
      <rPr>
        <b/>
        <sz val="12"/>
        <color rgb="FF000000"/>
        <rFont val="Calibri"/>
        <family val="2"/>
        <charset val="204"/>
        <scheme val="minor"/>
      </rPr>
      <t xml:space="preserve">), то </t>
    </r>
    <r>
      <rPr>
        <b/>
        <sz val="12"/>
        <color rgb="FFFF0000"/>
        <rFont val="Calibri"/>
        <family val="2"/>
        <charset val="204"/>
        <scheme val="minor"/>
      </rPr>
      <t>квадрат красный, а шрифт белый</t>
    </r>
  </si>
  <si>
    <r>
      <t>если 2-й дежурный в тот же день, то в квадратиках ставятся числа 1-й и 2-й и 3-й… и</t>
    </r>
    <r>
      <rPr>
        <b/>
        <sz val="12"/>
        <color rgb="FFFF0000"/>
        <rFont val="Calibri"/>
        <family val="2"/>
        <charset val="204"/>
        <scheme val="minor"/>
      </rPr>
      <t xml:space="preserve"> фон красный, шрифт белый</t>
    </r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</si>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</sst>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/yyyy"/>
    <numFmt numFmtId="165" formatCode="dd"/>
    <numFmt numFmtId="166" formatCode="ddd"/>
    <numFmt numFmtId="167" formatCode="mmmm\ yyyy"/>
    <numFmt numFmtId="168" formatCode="mmmm"/>
    <numFmt numFmtId="169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b/>
      <u/>
      <sz val="14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2"/>
      <color rgb="FF000000"/>
      <name val="Candara"/>
      <family val="2"/>
      <charset val="204"/>
    </font>
    <font>
      <b/>
      <sz val="12"/>
      <color theme="1"/>
      <name val="Candar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2" tint="-0.249977111117893"/>
      <name val="Calibri"/>
      <family val="2"/>
      <charset val="204"/>
      <scheme val="minor"/>
    </font>
    <font>
      <b/>
      <sz val="9"/>
      <color theme="2" tint="-0.249977111117893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rgb="FF000000"/>
      <name val="Trebuchet MS"/>
      <family val="2"/>
      <charset val="204"/>
    </font>
    <font>
      <sz val="10"/>
      <color rgb="FF000000"/>
      <name val="Foros Regular"/>
      <family val="2"/>
    </font>
    <font>
      <sz val="12"/>
      <color rgb="FF000000"/>
      <name val="Coronet"/>
      <family val="4"/>
    </font>
    <font>
      <sz val="11"/>
      <name val="Calibri"/>
      <family val="2"/>
      <scheme val="minor"/>
    </font>
    <font>
      <sz val="8"/>
      <color rgb="FF000000"/>
      <name val="Foros Regular"/>
      <family val="2"/>
    </font>
    <font>
      <sz val="12"/>
      <color theme="1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53109"/>
        <bgColor indexed="64"/>
      </patternFill>
    </fill>
    <fill>
      <patternFill patternType="solid">
        <fgColor rgb="FF9DF9C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CE8D7"/>
        <bgColor indexed="64"/>
      </patternFill>
    </fill>
    <fill>
      <patternFill patternType="solid">
        <fgColor rgb="FFFAE6D2"/>
        <bgColor indexed="64"/>
      </patternFill>
    </fill>
    <fill>
      <patternFill patternType="solid">
        <fgColor rgb="FFE3DEEB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/>
      </left>
      <right style="thin">
        <color theme="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theme="2" tint="-9.9948118533890809E-2"/>
      </top>
      <bottom/>
      <diagonal/>
    </border>
    <border>
      <left style="thin">
        <color indexed="64"/>
      </left>
      <right style="thin">
        <color theme="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/>
      </left>
      <right style="thin">
        <color theme="0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5" fillId="0" borderId="0" xfId="0" applyFont="1" applyBorder="1" applyAlignment="1">
      <alignment vertical="center" wrapText="1"/>
    </xf>
    <xf numFmtId="0" fontId="2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10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5" fillId="9" borderId="17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90"/>
    </xf>
    <xf numFmtId="0" fontId="6" fillId="1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textRotation="90"/>
    </xf>
    <xf numFmtId="0" fontId="5" fillId="0" borderId="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textRotation="90"/>
    </xf>
    <xf numFmtId="0" fontId="5" fillId="0" borderId="2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vertical="center" textRotation="90"/>
    </xf>
    <xf numFmtId="0" fontId="5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6" fillId="2" borderId="15" xfId="0" applyFont="1" applyFill="1" applyBorder="1" applyAlignment="1">
      <alignment horizontal="center" vertical="center"/>
    </xf>
    <xf numFmtId="0" fontId="0" fillId="0" borderId="1" xfId="0" applyFill="1" applyBorder="1"/>
    <xf numFmtId="0" fontId="11" fillId="9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1" fillId="13" borderId="2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16" fontId="0" fillId="0" borderId="0" xfId="0" applyNumberFormat="1"/>
    <xf numFmtId="0" fontId="11" fillId="13" borderId="5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0" xfId="0" applyBorder="1" applyAlignment="1">
      <alignment horizontal="justify" vertical="justify"/>
    </xf>
    <xf numFmtId="0" fontId="0" fillId="0" borderId="0" xfId="0" applyAlignment="1">
      <alignment horizontal="justify" vertical="justify"/>
    </xf>
    <xf numFmtId="165" fontId="6" fillId="2" borderId="1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1" fillId="14" borderId="12" xfId="0" applyFont="1" applyFill="1" applyBorder="1" applyAlignment="1">
      <alignment horizontal="justify" vertical="justify" wrapText="1"/>
    </xf>
    <xf numFmtId="0" fontId="22" fillId="14" borderId="12" xfId="0" applyFont="1" applyFill="1" applyBorder="1" applyAlignment="1">
      <alignment horizontal="justify" vertical="justify"/>
    </xf>
    <xf numFmtId="0" fontId="21" fillId="14" borderId="12" xfId="0" applyFont="1" applyFill="1" applyBorder="1" applyAlignment="1">
      <alignment horizontal="justify" vertical="justify"/>
    </xf>
    <xf numFmtId="0" fontId="18" fillId="0" borderId="0" xfId="0" applyFont="1" applyFill="1" applyBorder="1" applyAlignment="1">
      <alignment horizontal="justify" vertical="justify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justify"/>
    </xf>
    <xf numFmtId="166" fontId="6" fillId="0" borderId="17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justify" vertical="justify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justify" vertical="justify"/>
    </xf>
    <xf numFmtId="0" fontId="17" fillId="12" borderId="12" xfId="0" applyFont="1" applyFill="1" applyBorder="1" applyAlignment="1">
      <alignment horizontal="justify" vertical="justify" wrapText="1"/>
    </xf>
    <xf numFmtId="0" fontId="17" fillId="12" borderId="15" xfId="0" applyFont="1" applyFill="1" applyBorder="1" applyAlignment="1">
      <alignment horizontal="justify" vertical="justify" wrapText="1"/>
    </xf>
    <xf numFmtId="0" fontId="18" fillId="12" borderId="12" xfId="0" applyFont="1" applyFill="1" applyBorder="1" applyAlignment="1">
      <alignment horizontal="justify" vertical="justify"/>
    </xf>
    <xf numFmtId="0" fontId="18" fillId="12" borderId="43" xfId="0" applyFont="1" applyFill="1" applyBorder="1" applyAlignment="1">
      <alignment horizontal="justify" vertical="justify"/>
    </xf>
    <xf numFmtId="0" fontId="6" fillId="12" borderId="41" xfId="0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21" xfId="0" applyFont="1" applyFill="1" applyBorder="1"/>
    <xf numFmtId="0" fontId="25" fillId="0" borderId="21" xfId="0" applyFont="1" applyFill="1" applyBorder="1" applyAlignment="1">
      <alignment horizontal="center" vertical="center" wrapText="1"/>
    </xf>
    <xf numFmtId="166" fontId="23" fillId="13" borderId="17" xfId="0" applyNumberFormat="1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 wrapText="1"/>
    </xf>
    <xf numFmtId="0" fontId="14" fillId="15" borderId="21" xfId="0" applyFont="1" applyFill="1" applyBorder="1" applyAlignment="1">
      <alignment horizontal="center" vertical="center" wrapText="1"/>
    </xf>
    <xf numFmtId="166" fontId="6" fillId="15" borderId="17" xfId="0" applyNumberFormat="1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1" fillId="15" borderId="2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9" fillId="15" borderId="32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justify" vertical="justify" wrapText="1"/>
    </xf>
    <xf numFmtId="0" fontId="11" fillId="13" borderId="5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166" fontId="6" fillId="13" borderId="17" xfId="0" applyNumberFormat="1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1" fillId="13" borderId="44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25" fillId="15" borderId="19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6" fillId="15" borderId="21" xfId="0" applyFont="1" applyFill="1" applyBorder="1"/>
    <xf numFmtId="0" fontId="25" fillId="15" borderId="21" xfId="0" applyFont="1" applyFill="1" applyBorder="1" applyAlignment="1">
      <alignment horizontal="center" vertical="center" wrapText="1"/>
    </xf>
    <xf numFmtId="0" fontId="11" fillId="15" borderId="42" xfId="0" applyFont="1" applyFill="1" applyBorder="1" applyAlignment="1">
      <alignment horizontal="center" vertical="center" wrapText="1"/>
    </xf>
    <xf numFmtId="0" fontId="19" fillId="16" borderId="4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1" fillId="15" borderId="23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 wrapText="1"/>
    </xf>
    <xf numFmtId="0" fontId="14" fillId="16" borderId="21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/>
    </xf>
    <xf numFmtId="0" fontId="19" fillId="16" borderId="32" xfId="0" applyFont="1" applyFill="1" applyBorder="1" applyAlignment="1">
      <alignment horizontal="center" vertical="center" wrapText="1"/>
    </xf>
    <xf numFmtId="165" fontId="6" fillId="13" borderId="1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6" fillId="17" borderId="10" xfId="0" applyNumberFormat="1" applyFont="1" applyFill="1" applyBorder="1" applyAlignment="1">
      <alignment horizontal="center" vertical="center" wrapText="1"/>
    </xf>
    <xf numFmtId="0" fontId="21" fillId="14" borderId="9" xfId="0" applyFont="1" applyFill="1" applyBorder="1" applyAlignment="1">
      <alignment horizontal="justify" vertical="justify" wrapText="1"/>
    </xf>
    <xf numFmtId="0" fontId="31" fillId="18" borderId="56" xfId="0" applyFont="1" applyFill="1" applyBorder="1" applyAlignment="1">
      <alignment horizontal="left" vertical="center" wrapText="1"/>
    </xf>
    <xf numFmtId="0" fontId="31" fillId="18" borderId="3" xfId="0" applyFont="1" applyFill="1" applyBorder="1" applyAlignment="1">
      <alignment horizontal="left" vertical="center" wrapText="1"/>
    </xf>
    <xf numFmtId="0" fontId="32" fillId="18" borderId="30" xfId="0" applyFont="1" applyFill="1" applyBorder="1" applyAlignment="1">
      <alignment horizontal="right" vertical="center" wrapText="1"/>
    </xf>
    <xf numFmtId="0" fontId="32" fillId="18" borderId="2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justify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 vertical="center"/>
    </xf>
    <xf numFmtId="0" fontId="33" fillId="0" borderId="0" xfId="0" quotePrefix="1" applyFont="1" applyFill="1" applyBorder="1" applyAlignment="1">
      <alignment horizontal="left"/>
    </xf>
    <xf numFmtId="14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165" fontId="6" fillId="18" borderId="10" xfId="0" applyNumberFormat="1" applyFont="1" applyFill="1" applyBorder="1" applyAlignment="1">
      <alignment horizontal="center" vertical="center" wrapText="1"/>
    </xf>
    <xf numFmtId="166" fontId="6" fillId="18" borderId="17" xfId="0" applyNumberFormat="1" applyFont="1" applyFill="1" applyBorder="1" applyAlignment="1">
      <alignment horizontal="center" vertical="center"/>
    </xf>
    <xf numFmtId="0" fontId="11" fillId="18" borderId="48" xfId="0" applyFont="1" applyFill="1" applyBorder="1" applyAlignment="1">
      <alignment horizontal="center" vertical="center"/>
    </xf>
    <xf numFmtId="0" fontId="11" fillId="18" borderId="50" xfId="0" applyFont="1" applyFill="1" applyBorder="1" applyAlignment="1">
      <alignment horizontal="center" vertical="center" wrapText="1"/>
    </xf>
    <xf numFmtId="0" fontId="6" fillId="18" borderId="50" xfId="0" applyFont="1" applyFill="1" applyBorder="1" applyAlignment="1">
      <alignment horizontal="center" vertical="center" wrapText="1"/>
    </xf>
    <xf numFmtId="0" fontId="16" fillId="18" borderId="50" xfId="0" applyFont="1" applyFill="1" applyBorder="1" applyAlignment="1">
      <alignment horizontal="center" vertical="center" wrapText="1"/>
    </xf>
    <xf numFmtId="0" fontId="0" fillId="18" borderId="50" xfId="0" applyFill="1" applyBorder="1" applyAlignment="1">
      <alignment horizontal="center" vertical="center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52" xfId="0" applyFont="1" applyFill="1" applyBorder="1" applyAlignment="1">
      <alignment horizontal="center" vertical="center" wrapText="1"/>
    </xf>
    <xf numFmtId="0" fontId="16" fillId="19" borderId="50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>
      <alignment horizontal="justify" vertical="justify" wrapText="1"/>
    </xf>
    <xf numFmtId="0" fontId="32" fillId="18" borderId="31" xfId="0" applyFont="1" applyFill="1" applyBorder="1" applyAlignment="1">
      <alignment horizontal="right" vertical="center" wrapText="1"/>
    </xf>
    <xf numFmtId="0" fontId="31" fillId="18" borderId="58" xfId="0" applyFont="1" applyFill="1" applyBorder="1" applyAlignment="1">
      <alignment horizontal="left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/>
    </xf>
    <xf numFmtId="0" fontId="36" fillId="0" borderId="63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 wrapText="1"/>
    </xf>
    <xf numFmtId="0" fontId="36" fillId="0" borderId="65" xfId="0" applyFont="1" applyFill="1" applyBorder="1" applyAlignment="1">
      <alignment horizontal="center" vertical="center" wrapText="1"/>
    </xf>
    <xf numFmtId="0" fontId="36" fillId="0" borderId="66" xfId="0" applyFont="1" applyFill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4" fillId="0" borderId="62" xfId="0" applyFont="1" applyFill="1" applyBorder="1" applyAlignment="1">
      <alignment horizontal="right" vertical="center" wrapText="1"/>
    </xf>
    <xf numFmtId="0" fontId="31" fillId="0" borderId="62" xfId="0" applyFont="1" applyFill="1" applyBorder="1" applyAlignment="1">
      <alignment horizontal="left" vertical="center" wrapText="1"/>
    </xf>
    <xf numFmtId="0" fontId="30" fillId="0" borderId="54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5" fillId="20" borderId="60" xfId="0" applyFont="1" applyFill="1" applyBorder="1" applyAlignment="1">
      <alignment horizontal="right" vertical="center" wrapText="1"/>
    </xf>
    <xf numFmtId="0" fontId="31" fillId="20" borderId="60" xfId="0" applyFont="1" applyFill="1" applyBorder="1" applyAlignment="1">
      <alignment horizontal="center" vertical="center" wrapText="1"/>
    </xf>
    <xf numFmtId="0" fontId="5" fillId="20" borderId="61" xfId="0" applyFont="1" applyFill="1" applyBorder="1" applyAlignment="1">
      <alignment horizontal="right" vertical="center" wrapText="1"/>
    </xf>
    <xf numFmtId="0" fontId="31" fillId="20" borderId="61" xfId="0" applyFont="1" applyFill="1" applyBorder="1" applyAlignment="1">
      <alignment horizontal="center" vertical="center" wrapText="1"/>
    </xf>
    <xf numFmtId="0" fontId="6" fillId="21" borderId="61" xfId="0" applyFont="1" applyFill="1" applyBorder="1" applyAlignment="1">
      <alignment horizontal="right" vertical="center" wrapText="1"/>
    </xf>
    <xf numFmtId="0" fontId="31" fillId="21" borderId="61" xfId="0" applyFont="1" applyFill="1" applyBorder="1" applyAlignment="1">
      <alignment horizontal="left" vertical="center" wrapText="1"/>
    </xf>
    <xf numFmtId="169" fontId="6" fillId="22" borderId="72" xfId="0" applyNumberFormat="1" applyFont="1" applyFill="1" applyBorder="1" applyAlignment="1">
      <alignment horizontal="center" vertical="center" wrapText="1"/>
    </xf>
    <xf numFmtId="169" fontId="6" fillId="22" borderId="73" xfId="0" applyNumberFormat="1" applyFont="1" applyFill="1" applyBorder="1" applyAlignment="1">
      <alignment horizontal="center" vertical="center" wrapText="1"/>
    </xf>
    <xf numFmtId="169" fontId="6" fillId="22" borderId="74" xfId="0" applyNumberFormat="1" applyFont="1" applyFill="1" applyBorder="1" applyAlignment="1">
      <alignment horizontal="center" vertical="center" wrapText="1"/>
    </xf>
    <xf numFmtId="169" fontId="6" fillId="22" borderId="76" xfId="0" applyNumberFormat="1" applyFont="1" applyFill="1" applyBorder="1" applyAlignment="1">
      <alignment horizontal="center" vertical="center" wrapText="1"/>
    </xf>
    <xf numFmtId="0" fontId="6" fillId="23" borderId="75" xfId="0" applyFont="1" applyFill="1" applyBorder="1" applyAlignment="1">
      <alignment horizontal="right" vertical="center" wrapText="1"/>
    </xf>
    <xf numFmtId="0" fontId="31" fillId="23" borderId="75" xfId="0" applyFont="1" applyFill="1" applyBorder="1" applyAlignment="1">
      <alignment horizontal="left" vertical="center" wrapText="1"/>
    </xf>
    <xf numFmtId="169" fontId="6" fillId="23" borderId="77" xfId="0" applyNumberFormat="1" applyFont="1" applyFill="1" applyBorder="1" applyAlignment="1">
      <alignment horizontal="center" vertical="center" wrapText="1"/>
    </xf>
    <xf numFmtId="169" fontId="6" fillId="23" borderId="78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textRotation="90"/>
    </xf>
    <xf numFmtId="0" fontId="5" fillId="8" borderId="32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5" fillId="8" borderId="1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 wrapText="1"/>
    </xf>
    <xf numFmtId="0" fontId="13" fillId="8" borderId="34" xfId="0" applyFont="1" applyFill="1" applyBorder="1" applyAlignment="1">
      <alignment horizontal="center" vertical="center" wrapText="1"/>
    </xf>
    <xf numFmtId="0" fontId="13" fillId="8" borderId="35" xfId="0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15" fillId="11" borderId="39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40" xfId="0" applyFont="1" applyFill="1" applyBorder="1" applyAlignment="1">
      <alignment horizontal="center" vertical="center" wrapText="1"/>
    </xf>
    <xf numFmtId="167" fontId="20" fillId="0" borderId="53" xfId="0" applyNumberFormat="1" applyFont="1" applyBorder="1" applyAlignment="1">
      <alignment horizontal="center" vertical="center"/>
    </xf>
    <xf numFmtId="168" fontId="12" fillId="0" borderId="53" xfId="0" applyNumberFormat="1" applyFont="1" applyBorder="1" applyAlignment="1">
      <alignment horizontal="center" vertical="center"/>
    </xf>
    <xf numFmtId="0" fontId="6" fillId="14" borderId="41" xfId="0" applyFont="1" applyFill="1" applyBorder="1" applyAlignment="1">
      <alignment horizontal="center" vertical="center"/>
    </xf>
    <xf numFmtId="0" fontId="6" fillId="14" borderId="43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0" fillId="18" borderId="57" xfId="0" applyFont="1" applyFill="1" applyBorder="1" applyAlignment="1">
      <alignment horizontal="center" vertical="center"/>
    </xf>
    <xf numFmtId="0" fontId="30" fillId="18" borderId="54" xfId="0" applyFont="1" applyFill="1" applyBorder="1" applyAlignment="1">
      <alignment horizontal="center" vertical="center"/>
    </xf>
    <xf numFmtId="0" fontId="30" fillId="18" borderId="44" xfId="0" applyFont="1" applyFill="1" applyBorder="1" applyAlignment="1">
      <alignment horizontal="center" vertical="center"/>
    </xf>
    <xf numFmtId="0" fontId="30" fillId="18" borderId="55" xfId="0" applyFont="1" applyFill="1" applyBorder="1" applyAlignment="1">
      <alignment horizontal="center" vertical="center"/>
    </xf>
    <xf numFmtId="0" fontId="21" fillId="14" borderId="12" xfId="0" applyFont="1" applyFill="1" applyBorder="1" applyAlignment="1">
      <alignment horizontal="left" vertical="center" wrapText="1"/>
    </xf>
    <xf numFmtId="0" fontId="6" fillId="14" borderId="14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6" fillId="23" borderId="7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07"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theme="0" tint="-0.14996795556505021"/>
        </patternFill>
      </fill>
    </dxf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theme="0"/>
      </font>
      <fill>
        <patternFill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53109"/>
      </font>
      <fill>
        <patternFill>
          <bgColor rgb="FF953109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</dxfs>
  <tableStyles count="0" defaultTableStyle="TableStyleMedium2" defaultPivotStyle="PivotStyleMedium9"/>
  <colors>
    <mruColors>
      <color rgb="FFE3DEEB"/>
      <color rgb="FFFAE6D2"/>
      <color rgb="FFFCE8D7"/>
      <color rgb="FFF1F1F1"/>
      <color rgb="FF0000FF"/>
      <color rgb="FFFF3300"/>
      <color rgb="FF9DF9C9"/>
      <color rgb="FFD0EAF0"/>
      <color rgb="FF953109"/>
      <color rgb="FF35286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noThreeD="1" sel="0" val="0"/>
</file>

<file path=xl/ctrlProps/ctrlProp2.xml><?xml version="1.0" encoding="utf-8"?>
<formControlPr xmlns="http://schemas.microsoft.com/office/spreadsheetml/2009/9/main" objectType="Drop" dropStyle="combo" dx="16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285750</xdr:colOff>
          <xdr:row>1</xdr:row>
          <xdr:rowOff>114300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285750</xdr:colOff>
          <xdr:row>1</xdr:row>
          <xdr:rowOff>114300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28"/>
  <sheetViews>
    <sheetView topLeftCell="A13" zoomScaleNormal="100" workbookViewId="0">
      <selection activeCell="J13" sqref="J13"/>
    </sheetView>
  </sheetViews>
  <sheetFormatPr defaultRowHeight="15" x14ac:dyDescent="0.25"/>
  <cols>
    <col min="1" max="1" width="28.140625" customWidth="1"/>
    <col min="2" max="21" width="5.5703125" customWidth="1"/>
  </cols>
  <sheetData>
    <row r="1" spans="1:21" ht="19.5" thickBot="1" x14ac:dyDescent="0.3">
      <c r="A1" s="24" t="s">
        <v>22</v>
      </c>
      <c r="B1" s="2"/>
      <c r="C1" s="2"/>
      <c r="D1" s="1"/>
      <c r="E1" s="1"/>
      <c r="F1" s="1"/>
      <c r="G1" s="1"/>
      <c r="H1" s="2"/>
      <c r="I1" s="2"/>
      <c r="J1" s="387"/>
      <c r="K1" s="387"/>
      <c r="L1" s="387"/>
      <c r="M1" s="2"/>
      <c r="N1" s="2"/>
      <c r="O1" s="2"/>
      <c r="P1" s="2"/>
      <c r="Q1" s="2"/>
      <c r="R1" s="2"/>
      <c r="S1" s="2"/>
      <c r="T1" s="2"/>
      <c r="U1" s="2"/>
    </row>
    <row r="2" spans="1:21" ht="18.95" customHeight="1" x14ac:dyDescent="0.25">
      <c r="A2" s="28" t="s">
        <v>0</v>
      </c>
      <c r="B2" s="29">
        <v>1</v>
      </c>
      <c r="C2" s="29">
        <v>4</v>
      </c>
      <c r="D2" s="30">
        <v>5</v>
      </c>
      <c r="E2" s="30">
        <v>6</v>
      </c>
      <c r="F2" s="30">
        <v>7</v>
      </c>
      <c r="G2" s="30">
        <v>11</v>
      </c>
      <c r="H2" s="29">
        <v>12</v>
      </c>
      <c r="I2" s="29">
        <v>13</v>
      </c>
      <c r="J2" s="29">
        <v>14</v>
      </c>
      <c r="K2" s="29">
        <v>15</v>
      </c>
      <c r="L2" s="29">
        <v>18</v>
      </c>
      <c r="M2" s="29">
        <v>19</v>
      </c>
      <c r="N2" s="29">
        <v>20</v>
      </c>
      <c r="O2" s="29">
        <v>21</v>
      </c>
      <c r="P2" s="29">
        <v>22</v>
      </c>
      <c r="Q2" s="29">
        <v>25</v>
      </c>
      <c r="R2" s="29">
        <v>26</v>
      </c>
      <c r="S2" s="29">
        <v>27</v>
      </c>
      <c r="T2" s="29">
        <v>28</v>
      </c>
      <c r="U2" s="31">
        <v>29</v>
      </c>
    </row>
    <row r="3" spans="1:21" ht="18.95" customHeight="1" x14ac:dyDescent="0.25">
      <c r="A3" s="45"/>
      <c r="B3" s="4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2</v>
      </c>
      <c r="H3" s="4" t="s">
        <v>3</v>
      </c>
      <c r="I3" s="4" t="s">
        <v>4</v>
      </c>
      <c r="J3" s="4" t="s">
        <v>5</v>
      </c>
      <c r="K3" s="4" t="s">
        <v>1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1</v>
      </c>
      <c r="Q3" s="46" t="s">
        <v>2</v>
      </c>
      <c r="R3" s="4" t="s">
        <v>3</v>
      </c>
      <c r="S3" s="4" t="s">
        <v>4</v>
      </c>
      <c r="T3" s="4" t="s">
        <v>5</v>
      </c>
      <c r="U3" s="32" t="s">
        <v>1</v>
      </c>
    </row>
    <row r="4" spans="1:21" ht="20.100000000000001" customHeight="1" x14ac:dyDescent="0.25">
      <c r="A4" s="33" t="s">
        <v>6</v>
      </c>
      <c r="B4" s="6"/>
      <c r="C4" s="6"/>
      <c r="D4" s="5"/>
      <c r="E4" s="5"/>
      <c r="F4" s="5"/>
      <c r="G4" s="5"/>
      <c r="H4" s="6"/>
      <c r="I4" s="6"/>
      <c r="J4" s="11"/>
      <c r="K4" s="6"/>
      <c r="L4" s="6"/>
      <c r="M4" s="6"/>
      <c r="N4" s="6"/>
      <c r="O4" s="6"/>
      <c r="P4" s="6"/>
      <c r="Q4" s="6"/>
      <c r="R4" s="6"/>
      <c r="S4" s="6"/>
      <c r="T4" s="6"/>
      <c r="U4" s="34"/>
    </row>
    <row r="5" spans="1:21" ht="20.100000000000001" customHeight="1" thickBot="1" x14ac:dyDescent="0.3">
      <c r="A5" s="33" t="s">
        <v>7</v>
      </c>
      <c r="B5" s="6"/>
      <c r="C5" s="6"/>
      <c r="D5" s="5"/>
      <c r="E5" s="5"/>
      <c r="F5" s="5"/>
      <c r="G5" s="5"/>
      <c r="H5" s="6"/>
      <c r="I5" s="6"/>
      <c r="J5" s="6"/>
      <c r="K5" s="11"/>
      <c r="L5" s="6"/>
      <c r="M5" s="6"/>
      <c r="N5" s="6"/>
      <c r="O5" s="13"/>
      <c r="P5" s="13"/>
      <c r="Q5" s="13"/>
      <c r="R5" s="13"/>
      <c r="S5" s="13"/>
      <c r="T5" s="13"/>
      <c r="U5" s="53"/>
    </row>
    <row r="6" spans="1:21" ht="20.100000000000001" customHeight="1" thickBot="1" x14ac:dyDescent="0.3">
      <c r="A6" s="33" t="s">
        <v>8</v>
      </c>
      <c r="B6" s="6"/>
      <c r="C6" s="6"/>
      <c r="D6" s="5"/>
      <c r="E6" s="5"/>
      <c r="F6" s="5"/>
      <c r="G6" s="15"/>
      <c r="H6" s="13"/>
      <c r="I6" s="13"/>
      <c r="J6" s="13"/>
      <c r="K6" s="13"/>
      <c r="L6" s="14"/>
      <c r="M6" s="13"/>
      <c r="N6" s="52"/>
      <c r="O6" s="18"/>
      <c r="P6" s="19"/>
      <c r="Q6" s="19"/>
      <c r="R6" s="19"/>
      <c r="S6" s="19"/>
      <c r="T6" s="19"/>
      <c r="U6" s="58"/>
    </row>
    <row r="7" spans="1:21" ht="20.100000000000001" customHeight="1" thickBot="1" x14ac:dyDescent="0.3">
      <c r="A7" s="33" t="s">
        <v>9</v>
      </c>
      <c r="B7" s="6"/>
      <c r="C7" s="6"/>
      <c r="D7" s="5"/>
      <c r="E7" s="5"/>
      <c r="F7" s="47"/>
      <c r="G7" s="50"/>
      <c r="H7" s="51"/>
      <c r="I7" s="51"/>
      <c r="J7" s="51"/>
      <c r="K7" s="51"/>
      <c r="L7" s="51"/>
      <c r="M7" s="51"/>
      <c r="N7" s="51"/>
      <c r="O7" s="54"/>
      <c r="P7" s="55"/>
      <c r="Q7" s="56"/>
      <c r="R7" s="16"/>
      <c r="S7" s="16"/>
      <c r="T7" s="16"/>
      <c r="U7" s="57"/>
    </row>
    <row r="8" spans="1:21" ht="20.100000000000001" customHeight="1" x14ac:dyDescent="0.25">
      <c r="A8" s="33" t="s">
        <v>10</v>
      </c>
      <c r="B8" s="6"/>
      <c r="C8" s="6"/>
      <c r="D8" s="5"/>
      <c r="E8" s="5"/>
      <c r="F8" s="5"/>
      <c r="G8" s="17"/>
      <c r="H8" s="16"/>
      <c r="I8" s="16"/>
      <c r="J8" s="16"/>
      <c r="K8" s="16"/>
      <c r="L8" s="16"/>
      <c r="M8" s="48"/>
      <c r="N8" s="49"/>
      <c r="O8" s="49"/>
      <c r="P8" s="49"/>
      <c r="Q8" s="23"/>
      <c r="R8" s="23"/>
      <c r="S8" s="23"/>
      <c r="T8" s="23"/>
      <c r="U8" s="35"/>
    </row>
    <row r="9" spans="1:21" ht="20.100000000000001" customHeight="1" x14ac:dyDescent="0.25">
      <c r="A9" s="33" t="s">
        <v>11</v>
      </c>
      <c r="B9" s="6"/>
      <c r="C9" s="6"/>
      <c r="D9" s="5"/>
      <c r="E9" s="5"/>
      <c r="F9" s="5"/>
      <c r="G9" s="5"/>
      <c r="H9" s="6"/>
      <c r="I9" s="6"/>
      <c r="J9" s="6"/>
      <c r="K9" s="6"/>
      <c r="L9" s="6"/>
      <c r="M9" s="6"/>
      <c r="N9" s="11"/>
      <c r="O9" s="23"/>
      <c r="P9" s="23"/>
      <c r="Q9" s="23"/>
      <c r="R9" s="23"/>
      <c r="S9" s="23"/>
      <c r="T9" s="23"/>
      <c r="U9" s="35"/>
    </row>
    <row r="10" spans="1:21" ht="20.100000000000001" customHeight="1" x14ac:dyDescent="0.25">
      <c r="A10" s="36" t="s">
        <v>23</v>
      </c>
      <c r="B10" s="6"/>
      <c r="C10" s="6"/>
      <c r="D10" s="5"/>
      <c r="E10" s="5"/>
      <c r="F10" s="5"/>
      <c r="G10" s="5"/>
      <c r="H10" s="6"/>
      <c r="I10" s="6"/>
      <c r="J10" s="6"/>
      <c r="K10" s="6"/>
      <c r="L10" s="6"/>
      <c r="M10" s="6"/>
      <c r="N10" s="23"/>
      <c r="O10" s="11"/>
      <c r="P10" s="23"/>
      <c r="Q10" s="23"/>
      <c r="R10" s="23"/>
      <c r="S10" s="23"/>
      <c r="T10" s="23"/>
      <c r="U10" s="35"/>
    </row>
    <row r="11" spans="1:21" ht="20.100000000000001" customHeight="1" x14ac:dyDescent="0.25">
      <c r="A11" s="33" t="s">
        <v>12</v>
      </c>
      <c r="B11" s="6"/>
      <c r="C11" s="6"/>
      <c r="D11" s="5"/>
      <c r="E11" s="5"/>
      <c r="F11" s="5"/>
      <c r="G11" s="5"/>
      <c r="H11" s="6"/>
      <c r="I11" s="6"/>
      <c r="J11" s="6"/>
      <c r="K11" s="6"/>
      <c r="L11" s="6"/>
      <c r="M11" s="6"/>
      <c r="N11" s="23"/>
      <c r="O11" s="23"/>
      <c r="P11" s="11"/>
      <c r="Q11" s="23"/>
      <c r="R11" s="23"/>
      <c r="S11" s="23"/>
      <c r="T11" s="23"/>
      <c r="U11" s="35"/>
    </row>
    <row r="12" spans="1:21" ht="20.100000000000001" customHeight="1" x14ac:dyDescent="0.25">
      <c r="A12" s="33" t="s">
        <v>13</v>
      </c>
      <c r="B12" s="11"/>
      <c r="C12" s="6"/>
      <c r="D12" s="5"/>
      <c r="E12" s="5"/>
      <c r="F12" s="5"/>
      <c r="G12" s="5"/>
      <c r="H12" s="6"/>
      <c r="I12" s="6"/>
      <c r="J12" s="6"/>
      <c r="K12" s="6"/>
      <c r="L12" s="6"/>
      <c r="M12" s="6"/>
      <c r="N12" s="23"/>
      <c r="O12" s="23"/>
      <c r="P12" s="23"/>
      <c r="Q12" s="11"/>
      <c r="R12" s="23"/>
      <c r="S12" s="23"/>
      <c r="T12" s="23"/>
      <c r="U12" s="35"/>
    </row>
    <row r="13" spans="1:21" ht="20.100000000000001" customHeight="1" thickBot="1" x14ac:dyDescent="0.3">
      <c r="A13" s="33" t="s">
        <v>14</v>
      </c>
      <c r="B13" s="13"/>
      <c r="C13" s="14"/>
      <c r="D13" s="15"/>
      <c r="E13" s="5"/>
      <c r="F13" s="5"/>
      <c r="G13" s="5"/>
      <c r="H13" s="6"/>
      <c r="I13" s="6"/>
      <c r="J13" s="6"/>
      <c r="K13" s="6"/>
      <c r="L13" s="6"/>
      <c r="M13" s="6"/>
      <c r="N13" s="23"/>
      <c r="O13" s="23"/>
      <c r="P13" s="23"/>
      <c r="Q13" s="23"/>
      <c r="R13" s="11"/>
      <c r="S13" s="23"/>
      <c r="T13" s="23"/>
      <c r="U13" s="35"/>
    </row>
    <row r="14" spans="1:21" ht="20.100000000000001" customHeight="1" thickBot="1" x14ac:dyDescent="0.3">
      <c r="A14" s="37" t="s">
        <v>15</v>
      </c>
      <c r="B14" s="18"/>
      <c r="C14" s="19"/>
      <c r="D14" s="20"/>
      <c r="E14" s="12"/>
      <c r="F14" s="5"/>
      <c r="G14" s="5"/>
      <c r="H14" s="6"/>
      <c r="I14" s="6"/>
      <c r="J14" s="6"/>
      <c r="K14" s="6"/>
      <c r="L14" s="6"/>
      <c r="M14" s="6"/>
      <c r="N14" s="23"/>
      <c r="O14" s="23"/>
      <c r="P14" s="23"/>
      <c r="Q14" s="23"/>
      <c r="R14" s="23"/>
      <c r="S14" s="11"/>
      <c r="T14" s="23"/>
      <c r="U14" s="35"/>
    </row>
    <row r="15" spans="1:21" ht="20.100000000000001" customHeight="1" x14ac:dyDescent="0.25">
      <c r="A15" s="33" t="s">
        <v>16</v>
      </c>
      <c r="B15" s="16"/>
      <c r="C15" s="16"/>
      <c r="D15" s="21"/>
      <c r="E15" s="5"/>
      <c r="F15" s="5"/>
      <c r="G15" s="5"/>
      <c r="H15" s="6"/>
      <c r="I15" s="6"/>
      <c r="J15" s="6"/>
      <c r="K15" s="6"/>
      <c r="L15" s="6"/>
      <c r="M15" s="6"/>
      <c r="N15" s="23"/>
      <c r="O15" s="23"/>
      <c r="P15" s="23"/>
      <c r="Q15" s="23"/>
      <c r="R15" s="23"/>
      <c r="S15" s="23"/>
      <c r="T15" s="11"/>
      <c r="U15" s="35"/>
    </row>
    <row r="16" spans="1:21" ht="20.100000000000001" customHeight="1" x14ac:dyDescent="0.25">
      <c r="A16" s="33" t="s">
        <v>17</v>
      </c>
      <c r="B16" s="6"/>
      <c r="C16" s="6"/>
      <c r="D16" s="5"/>
      <c r="E16" s="22"/>
      <c r="F16" s="5"/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38"/>
    </row>
    <row r="17" spans="1:23" ht="20.100000000000001" customHeight="1" x14ac:dyDescent="0.25">
      <c r="A17" s="33" t="s">
        <v>18</v>
      </c>
      <c r="B17" s="6"/>
      <c r="C17" s="6"/>
      <c r="D17" s="5"/>
      <c r="E17" s="5"/>
      <c r="F17" s="22"/>
      <c r="G17" s="5"/>
      <c r="H17" s="6"/>
      <c r="I17" s="6"/>
      <c r="J17" s="6"/>
      <c r="K17" s="6"/>
      <c r="L17" s="6"/>
      <c r="M17" s="5"/>
      <c r="N17" s="5"/>
      <c r="O17" s="5"/>
      <c r="P17" s="5"/>
      <c r="Q17" s="5"/>
      <c r="R17" s="5"/>
      <c r="S17" s="5"/>
      <c r="T17" s="5"/>
      <c r="U17" s="39"/>
    </row>
    <row r="18" spans="1:23" ht="20.100000000000001" customHeight="1" x14ac:dyDescent="0.25">
      <c r="A18" s="33" t="s">
        <v>19</v>
      </c>
      <c r="B18" s="6"/>
      <c r="C18" s="6"/>
      <c r="D18" s="5"/>
      <c r="E18" s="5"/>
      <c r="F18" s="5"/>
      <c r="G18" s="2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39"/>
    </row>
    <row r="19" spans="1:23" ht="20.100000000000001" customHeight="1" x14ac:dyDescent="0.25">
      <c r="A19" s="33" t="s">
        <v>20</v>
      </c>
      <c r="B19" s="6"/>
      <c r="C19" s="6"/>
      <c r="D19" s="5"/>
      <c r="E19" s="5"/>
      <c r="F19" s="5"/>
      <c r="G19" s="5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34"/>
    </row>
    <row r="20" spans="1:23" ht="20.100000000000001" customHeight="1" thickBot="1" x14ac:dyDescent="0.3">
      <c r="A20" s="40" t="s">
        <v>21</v>
      </c>
      <c r="B20" s="41"/>
      <c r="C20" s="41"/>
      <c r="D20" s="42"/>
      <c r="E20" s="42"/>
      <c r="F20" s="42"/>
      <c r="G20" s="42"/>
      <c r="H20" s="41"/>
      <c r="I20" s="43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4"/>
    </row>
    <row r="22" spans="1:23" ht="21" x14ac:dyDescent="0.35">
      <c r="A22" s="25" t="s">
        <v>24</v>
      </c>
      <c r="B22" s="25"/>
      <c r="C22" s="25"/>
      <c r="D22" s="25"/>
      <c r="E22" s="25"/>
      <c r="F22" s="25"/>
      <c r="G22" s="25"/>
      <c r="H22" s="25"/>
      <c r="I22" s="27"/>
      <c r="J22" s="25"/>
      <c r="K22" s="25"/>
      <c r="L22" s="25"/>
      <c r="M22" s="25"/>
      <c r="N22" s="25"/>
      <c r="O22" s="25"/>
      <c r="P22" s="25"/>
      <c r="Q22" s="25"/>
      <c r="R22" s="25"/>
    </row>
    <row r="23" spans="1:23" x14ac:dyDescent="0.25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23" x14ac:dyDescent="0.25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23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7"/>
      <c r="T25" s="7"/>
      <c r="U25" s="7"/>
      <c r="V25" s="7"/>
      <c r="W25" s="7"/>
    </row>
    <row r="26" spans="1:23" x14ac:dyDescent="0.25">
      <c r="J26" s="7"/>
      <c r="K26" s="7"/>
      <c r="L26" s="8"/>
      <c r="M26" s="9"/>
      <c r="N26" s="9"/>
      <c r="O26" s="9"/>
      <c r="P26" s="9"/>
      <c r="Q26" s="8"/>
      <c r="R26" s="9"/>
      <c r="S26" s="7"/>
      <c r="T26" s="10"/>
      <c r="U26" s="10"/>
      <c r="V26" s="7"/>
      <c r="W26" s="7"/>
    </row>
    <row r="27" spans="1:23" x14ac:dyDescent="0.25"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1">
    <mergeCell ref="J1:L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abSelected="1" topLeftCell="A4" zoomScaleNormal="100" workbookViewId="0">
      <selection activeCell="F9" sqref="F9"/>
    </sheetView>
  </sheetViews>
  <sheetFormatPr defaultColWidth="23.42578125" defaultRowHeight="18.75" customHeight="1" x14ac:dyDescent="0.25"/>
  <cols>
    <col min="1" max="1" width="3.5703125" style="193" customWidth="1"/>
    <col min="2" max="2" width="14.42578125" style="193" customWidth="1"/>
    <col min="3" max="3" width="35.7109375" style="193" customWidth="1"/>
    <col min="4" max="4" width="9.5703125" style="193" customWidth="1"/>
    <col min="5" max="29" width="6" style="195" customWidth="1"/>
    <col min="30" max="31" width="6.85546875" style="193" customWidth="1"/>
    <col min="32" max="42" width="4.140625" style="193" customWidth="1"/>
    <col min="43" max="16384" width="23.42578125" style="193"/>
  </cols>
  <sheetData>
    <row r="1" spans="1:43" ht="18.75" customHeight="1" x14ac:dyDescent="0.25">
      <c r="B1" s="329">
        <v>2016</v>
      </c>
      <c r="C1" s="329"/>
      <c r="D1" s="329"/>
      <c r="E1" s="329"/>
      <c r="F1" s="329">
        <f>(F7*20+1)</f>
        <v>1</v>
      </c>
      <c r="G1" s="329"/>
      <c r="H1" s="329"/>
      <c r="I1" s="329"/>
      <c r="J1" s="329"/>
      <c r="K1" s="329"/>
      <c r="L1" s="413"/>
      <c r="M1" s="413"/>
      <c r="N1" s="413"/>
      <c r="AB1" s="195">
        <v>2</v>
      </c>
      <c r="AC1" s="195">
        <v>5</v>
      </c>
    </row>
    <row r="2" spans="1:43" ht="20.25" customHeight="1" thickBot="1" x14ac:dyDescent="0.3">
      <c r="B2" s="329">
        <v>3</v>
      </c>
      <c r="C2" s="329"/>
      <c r="D2" s="329"/>
      <c r="E2" s="410">
        <f>DATE(B1,B2,1)</f>
        <v>42430</v>
      </c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</row>
    <row r="3" spans="1:43" ht="16.5" customHeight="1" x14ac:dyDescent="0.25">
      <c r="A3" s="356" t="s">
        <v>29</v>
      </c>
      <c r="B3" s="411" t="s">
        <v>0</v>
      </c>
      <c r="C3" s="420"/>
      <c r="D3" s="371"/>
      <c r="E3" s="330">
        <f>DATE(B1,B2,1)-(WEEKDAY(DATE(B1,B2,1),2)-1)</f>
        <v>42429</v>
      </c>
      <c r="F3" s="330">
        <f t="shared" ref="F3:I3" si="0">IF(E4=6,E3+3,E3+1)</f>
        <v>42430</v>
      </c>
      <c r="G3" s="330">
        <f t="shared" si="0"/>
        <v>42431</v>
      </c>
      <c r="H3" s="330">
        <f t="shared" si="0"/>
        <v>42432</v>
      </c>
      <c r="I3" s="330">
        <f t="shared" si="0"/>
        <v>42433</v>
      </c>
      <c r="J3" s="330">
        <f>IF(I4=6,I3+3,I3+1)</f>
        <v>42436</v>
      </c>
      <c r="K3" s="330">
        <f t="shared" ref="K3:AC3" si="1">IF(J4=6,J3+3,J3+1)</f>
        <v>42437</v>
      </c>
      <c r="L3" s="342">
        <f t="shared" si="1"/>
        <v>42438</v>
      </c>
      <c r="M3" s="330">
        <f t="shared" si="1"/>
        <v>42439</v>
      </c>
      <c r="N3" s="330">
        <f t="shared" si="1"/>
        <v>42440</v>
      </c>
      <c r="O3" s="330">
        <f t="shared" si="1"/>
        <v>42443</v>
      </c>
      <c r="P3" s="330">
        <f t="shared" si="1"/>
        <v>42444</v>
      </c>
      <c r="Q3" s="330">
        <f t="shared" si="1"/>
        <v>42445</v>
      </c>
      <c r="R3" s="330">
        <f t="shared" si="1"/>
        <v>42446</v>
      </c>
      <c r="S3" s="330">
        <f t="shared" si="1"/>
        <v>42447</v>
      </c>
      <c r="T3" s="330">
        <f t="shared" si="1"/>
        <v>42450</v>
      </c>
      <c r="U3" s="330">
        <f t="shared" si="1"/>
        <v>42451</v>
      </c>
      <c r="V3" s="330">
        <f t="shared" si="1"/>
        <v>42452</v>
      </c>
      <c r="W3" s="330">
        <f t="shared" si="1"/>
        <v>42453</v>
      </c>
      <c r="X3" s="330">
        <f t="shared" si="1"/>
        <v>42454</v>
      </c>
      <c r="Y3" s="330">
        <f t="shared" si="1"/>
        <v>42457</v>
      </c>
      <c r="Z3" s="330">
        <f t="shared" si="1"/>
        <v>42458</v>
      </c>
      <c r="AA3" s="330">
        <f t="shared" si="1"/>
        <v>42459</v>
      </c>
      <c r="AB3" s="330">
        <f t="shared" si="1"/>
        <v>42460</v>
      </c>
      <c r="AC3" s="330">
        <f t="shared" si="1"/>
        <v>42461</v>
      </c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6"/>
    </row>
    <row r="4" spans="1:43" ht="15" customHeight="1" thickBot="1" x14ac:dyDescent="0.3">
      <c r="A4" s="356" t="s">
        <v>29</v>
      </c>
      <c r="B4" s="419"/>
      <c r="C4" s="421"/>
      <c r="D4" s="372"/>
      <c r="E4" s="213">
        <f>WEEKDAY(E3,1)</f>
        <v>2</v>
      </c>
      <c r="F4" s="213">
        <f t="shared" ref="F4:AC4" si="2">WEEKDAY(F3,1)</f>
        <v>3</v>
      </c>
      <c r="G4" s="213">
        <f t="shared" si="2"/>
        <v>4</v>
      </c>
      <c r="H4" s="213">
        <f t="shared" si="2"/>
        <v>5</v>
      </c>
      <c r="I4" s="213">
        <f t="shared" si="2"/>
        <v>6</v>
      </c>
      <c r="J4" s="213">
        <f t="shared" si="2"/>
        <v>2</v>
      </c>
      <c r="K4" s="213">
        <f t="shared" si="2"/>
        <v>3</v>
      </c>
      <c r="L4" s="343">
        <f t="shared" si="2"/>
        <v>4</v>
      </c>
      <c r="M4" s="213">
        <f t="shared" si="2"/>
        <v>5</v>
      </c>
      <c r="N4" s="213">
        <f t="shared" si="2"/>
        <v>6</v>
      </c>
      <c r="O4" s="213">
        <f t="shared" si="2"/>
        <v>2</v>
      </c>
      <c r="P4" s="213">
        <f t="shared" si="2"/>
        <v>3</v>
      </c>
      <c r="Q4" s="213">
        <f t="shared" si="2"/>
        <v>4</v>
      </c>
      <c r="R4" s="213">
        <f t="shared" si="2"/>
        <v>5</v>
      </c>
      <c r="S4" s="213">
        <f t="shared" si="2"/>
        <v>6</v>
      </c>
      <c r="T4" s="213">
        <f t="shared" si="2"/>
        <v>2</v>
      </c>
      <c r="U4" s="213">
        <f t="shared" si="2"/>
        <v>3</v>
      </c>
      <c r="V4" s="213">
        <f t="shared" si="2"/>
        <v>4</v>
      </c>
      <c r="W4" s="213">
        <f t="shared" si="2"/>
        <v>5</v>
      </c>
      <c r="X4" s="213">
        <f t="shared" si="2"/>
        <v>6</v>
      </c>
      <c r="Y4" s="213">
        <f t="shared" si="2"/>
        <v>2</v>
      </c>
      <c r="Z4" s="213">
        <f t="shared" si="2"/>
        <v>3</v>
      </c>
      <c r="AA4" s="213">
        <f t="shared" si="2"/>
        <v>4</v>
      </c>
      <c r="AB4" s="213">
        <f t="shared" si="2"/>
        <v>5</v>
      </c>
      <c r="AC4" s="213">
        <f t="shared" si="2"/>
        <v>6</v>
      </c>
      <c r="AF4" s="336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6"/>
    </row>
    <row r="5" spans="1:43" ht="17.25" customHeight="1" x14ac:dyDescent="0.25">
      <c r="A5" s="356" t="s">
        <v>29</v>
      </c>
      <c r="B5" s="418" t="s">
        <v>51</v>
      </c>
      <c r="C5" s="373" t="s">
        <v>58</v>
      </c>
      <c r="D5" s="374"/>
      <c r="E5" s="357">
        <f>IF(E10="*",0,IF(E10="о",D5,D5+1))</f>
        <v>1</v>
      </c>
      <c r="F5" s="358">
        <f t="shared" ref="F5:AC5" si="3">IF(F10="*",0,IF(F10="о",E5,E5+1))</f>
        <v>2</v>
      </c>
      <c r="G5" s="358">
        <f t="shared" si="3"/>
        <v>0</v>
      </c>
      <c r="H5" s="358">
        <f t="shared" si="3"/>
        <v>1</v>
      </c>
      <c r="I5" s="358">
        <f t="shared" si="3"/>
        <v>2</v>
      </c>
      <c r="J5" s="358">
        <f t="shared" si="3"/>
        <v>3</v>
      </c>
      <c r="K5" s="358">
        <f t="shared" si="3"/>
        <v>3</v>
      </c>
      <c r="L5" s="358">
        <f t="shared" si="3"/>
        <v>3</v>
      </c>
      <c r="M5" s="358">
        <f t="shared" si="3"/>
        <v>4</v>
      </c>
      <c r="N5" s="358">
        <f t="shared" si="3"/>
        <v>5</v>
      </c>
      <c r="O5" s="358">
        <f t="shared" si="3"/>
        <v>6</v>
      </c>
      <c r="P5" s="358">
        <f t="shared" si="3"/>
        <v>7</v>
      </c>
      <c r="Q5" s="358">
        <f t="shared" si="3"/>
        <v>8</v>
      </c>
      <c r="R5" s="358">
        <f t="shared" si="3"/>
        <v>0</v>
      </c>
      <c r="S5" s="358">
        <f t="shared" si="3"/>
        <v>1</v>
      </c>
      <c r="T5" s="358">
        <f t="shared" si="3"/>
        <v>2</v>
      </c>
      <c r="U5" s="358">
        <f t="shared" si="3"/>
        <v>3</v>
      </c>
      <c r="V5" s="358">
        <f t="shared" si="3"/>
        <v>4</v>
      </c>
      <c r="W5" s="358">
        <f t="shared" si="3"/>
        <v>4</v>
      </c>
      <c r="X5" s="358">
        <f t="shared" si="3"/>
        <v>4</v>
      </c>
      <c r="Y5" s="358">
        <f t="shared" si="3"/>
        <v>4</v>
      </c>
      <c r="Z5" s="358">
        <f t="shared" si="3"/>
        <v>4</v>
      </c>
      <c r="AA5" s="358">
        <f t="shared" si="3"/>
        <v>4</v>
      </c>
      <c r="AB5" s="358">
        <f t="shared" si="3"/>
        <v>4</v>
      </c>
      <c r="AC5" s="359">
        <f t="shared" si="3"/>
        <v>5</v>
      </c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6"/>
    </row>
    <row r="6" spans="1:43" ht="17.25" customHeight="1" x14ac:dyDescent="0.25">
      <c r="A6" s="356" t="s">
        <v>29</v>
      </c>
      <c r="B6" s="418"/>
      <c r="C6" s="375" t="s">
        <v>56</v>
      </c>
      <c r="D6" s="376"/>
      <c r="E6" s="360">
        <f>IF(E10="о",D6,D6+1)</f>
        <v>1</v>
      </c>
      <c r="F6" s="361">
        <f t="shared" ref="F6:AC6" si="4">IF(F10="о",E6,E6+1)</f>
        <v>2</v>
      </c>
      <c r="G6" s="361">
        <f t="shared" si="4"/>
        <v>3</v>
      </c>
      <c r="H6" s="361">
        <f t="shared" si="4"/>
        <v>4</v>
      </c>
      <c r="I6" s="361">
        <f t="shared" si="4"/>
        <v>5</v>
      </c>
      <c r="J6" s="361">
        <f t="shared" si="4"/>
        <v>6</v>
      </c>
      <c r="K6" s="361">
        <f t="shared" si="4"/>
        <v>6</v>
      </c>
      <c r="L6" s="361">
        <f t="shared" si="4"/>
        <v>6</v>
      </c>
      <c r="M6" s="361">
        <f t="shared" si="4"/>
        <v>7</v>
      </c>
      <c r="N6" s="361">
        <f t="shared" si="4"/>
        <v>8</v>
      </c>
      <c r="O6" s="361">
        <f t="shared" si="4"/>
        <v>9</v>
      </c>
      <c r="P6" s="361">
        <f t="shared" si="4"/>
        <v>10</v>
      </c>
      <c r="Q6" s="361">
        <f t="shared" si="4"/>
        <v>11</v>
      </c>
      <c r="R6" s="361">
        <f t="shared" si="4"/>
        <v>12</v>
      </c>
      <c r="S6" s="361">
        <f t="shared" si="4"/>
        <v>13</v>
      </c>
      <c r="T6" s="361">
        <f t="shared" si="4"/>
        <v>14</v>
      </c>
      <c r="U6" s="361">
        <f t="shared" si="4"/>
        <v>15</v>
      </c>
      <c r="V6" s="361">
        <f t="shared" si="4"/>
        <v>16</v>
      </c>
      <c r="W6" s="361">
        <f t="shared" si="4"/>
        <v>16</v>
      </c>
      <c r="X6" s="361">
        <f t="shared" si="4"/>
        <v>16</v>
      </c>
      <c r="Y6" s="361">
        <f t="shared" si="4"/>
        <v>16</v>
      </c>
      <c r="Z6" s="361">
        <f t="shared" si="4"/>
        <v>16</v>
      </c>
      <c r="AA6" s="361">
        <f t="shared" si="4"/>
        <v>16</v>
      </c>
      <c r="AB6" s="361">
        <f t="shared" si="4"/>
        <v>16</v>
      </c>
      <c r="AC6" s="362">
        <f t="shared" si="4"/>
        <v>17</v>
      </c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6"/>
    </row>
    <row r="7" spans="1:43" ht="17.25" customHeight="1" x14ac:dyDescent="0.25">
      <c r="A7" s="356" t="s">
        <v>29</v>
      </c>
      <c r="B7" s="418"/>
      <c r="C7" s="375" t="s">
        <v>57</v>
      </c>
      <c r="D7" s="376"/>
      <c r="E7" s="360">
        <f>COUNTIF($E10:E10,"~*")</f>
        <v>0</v>
      </c>
      <c r="F7" s="361">
        <f>COUNTIF($E10:F10,"~*")</f>
        <v>0</v>
      </c>
      <c r="G7" s="361">
        <f>COUNTIF($E10:G10,"~*")</f>
        <v>1</v>
      </c>
      <c r="H7" s="361">
        <f>COUNTIF($E10:H10,"~*")</f>
        <v>1</v>
      </c>
      <c r="I7" s="361">
        <f>COUNTIF($E10:I10,"~*")</f>
        <v>1</v>
      </c>
      <c r="J7" s="361">
        <f>COUNTIF($E10:J10,"~*")</f>
        <v>1</v>
      </c>
      <c r="K7" s="361">
        <f>COUNTIF($E10:K10,"~*")</f>
        <v>1</v>
      </c>
      <c r="L7" s="361">
        <f>COUNTIF($E10:L10,"~*")</f>
        <v>1</v>
      </c>
      <c r="M7" s="361">
        <f>COUNTIF($E10:M10,"~*")</f>
        <v>1</v>
      </c>
      <c r="N7" s="361">
        <f>COUNTIF($E10:N10,"~*")</f>
        <v>1</v>
      </c>
      <c r="O7" s="361">
        <f>COUNTIF($E10:O10,"~*")</f>
        <v>1</v>
      </c>
      <c r="P7" s="361">
        <f>COUNTIF($E10:P10,"~*")</f>
        <v>1</v>
      </c>
      <c r="Q7" s="361">
        <f>COUNTIF($E10:Q10,"~*")</f>
        <v>1</v>
      </c>
      <c r="R7" s="361">
        <f>COUNTIF($E10:R10,"~*")</f>
        <v>2</v>
      </c>
      <c r="S7" s="361">
        <f>COUNTIF($E10:S10,"~*")</f>
        <v>2</v>
      </c>
      <c r="T7" s="361">
        <f>COUNTIF($E10:T10,"~*")</f>
        <v>2</v>
      </c>
      <c r="U7" s="361">
        <f>COUNTIF($E10:U10,"~*")</f>
        <v>2</v>
      </c>
      <c r="V7" s="361">
        <f>COUNTIF($E10:V10,"~*")</f>
        <v>2</v>
      </c>
      <c r="W7" s="361">
        <f>COUNTIF($E10:W10,"~*")</f>
        <v>2</v>
      </c>
      <c r="X7" s="361">
        <f>COUNTIF($E10:X10,"~*")</f>
        <v>2</v>
      </c>
      <c r="Y7" s="361">
        <f>COUNTIF($E10:Y10,"~*")</f>
        <v>2</v>
      </c>
      <c r="Z7" s="361">
        <f>COUNTIF($E10:Z10,"~*")</f>
        <v>2</v>
      </c>
      <c r="AA7" s="361">
        <f>COUNTIF($E10:AA10,"~*")</f>
        <v>2</v>
      </c>
      <c r="AB7" s="361">
        <f>COUNTIF($E10:AB10,"~*")</f>
        <v>2</v>
      </c>
      <c r="AC7" s="362">
        <f>COUNTIF($E10:AC10,"~*")</f>
        <v>2</v>
      </c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6"/>
    </row>
    <row r="8" spans="1:43" ht="17.25" customHeight="1" x14ac:dyDescent="0.25">
      <c r="A8" s="356"/>
      <c r="B8" s="418"/>
      <c r="C8" s="377" t="s">
        <v>59</v>
      </c>
      <c r="D8" s="378"/>
      <c r="E8" s="379">
        <f>IF(E7=0,99+E5/20,(E6)/(E7)+E5/20)</f>
        <v>99.05</v>
      </c>
      <c r="F8" s="380">
        <f t="shared" ref="F8" si="5">IF(F7=0,99+F5/20,(F6)/(F7)+F5/20)</f>
        <v>99.1</v>
      </c>
      <c r="G8" s="380">
        <f t="shared" ref="G8" si="6">IF(G7=0,99+G5/20,(G6)/(G7)+G5/20)</f>
        <v>3</v>
      </c>
      <c r="H8" s="380">
        <f t="shared" ref="H8" si="7">IF(H7=0,99+H5/20,(H6)/(H7)+H5/20)</f>
        <v>4.05</v>
      </c>
      <c r="I8" s="380">
        <f t="shared" ref="I8" si="8">IF(I7=0,99+I5/20,(I6)/(I7)+I5/20)</f>
        <v>5.0999999999999996</v>
      </c>
      <c r="J8" s="380">
        <f t="shared" ref="J8" si="9">IF(J7=0,99+J5/20,(J6)/(J7)+J5/20)</f>
        <v>6.15</v>
      </c>
      <c r="K8" s="380">
        <f t="shared" ref="K8" si="10">IF(K7=0,99+K5/20,(K6)/(K7)+K5/20)</f>
        <v>6.15</v>
      </c>
      <c r="L8" s="380">
        <f t="shared" ref="L8" si="11">IF(L7=0,99+L5/20,(L6)/(L7)+L5/20)</f>
        <v>6.15</v>
      </c>
      <c r="M8" s="380">
        <f t="shared" ref="M8" si="12">IF(M7=0,99+M5/20,(M6)/(M7)+M5/20)</f>
        <v>7.2</v>
      </c>
      <c r="N8" s="380">
        <f t="shared" ref="N8" si="13">IF(N7=0,99+N5/20,(N6)/(N7)+N5/20)</f>
        <v>8.25</v>
      </c>
      <c r="O8" s="380">
        <f t="shared" ref="O8" si="14">IF(O7=0,99+O5/20,(O6)/(O7)+O5/20)</f>
        <v>9.3000000000000007</v>
      </c>
      <c r="P8" s="380">
        <f t="shared" ref="P8" si="15">IF(P7=0,99+P5/20,(P6)/(P7)+P5/20)</f>
        <v>10.35</v>
      </c>
      <c r="Q8" s="380">
        <f t="shared" ref="Q8" si="16">IF(Q7=0,99+Q5/20,(Q6)/(Q7)+Q5/20)</f>
        <v>11.4</v>
      </c>
      <c r="R8" s="380">
        <f t="shared" ref="R8" si="17">IF(R7=0,99+R5/20,(R6)/(R7)+R5/20)</f>
        <v>6</v>
      </c>
      <c r="S8" s="380">
        <f t="shared" ref="S8" si="18">IF(S7=0,99+S5/20,(S6)/(S7)+S5/20)</f>
        <v>6.55</v>
      </c>
      <c r="T8" s="380">
        <f t="shared" ref="T8" si="19">IF(T7=0,99+T5/20,(T6)/(T7)+T5/20)</f>
        <v>7.1</v>
      </c>
      <c r="U8" s="380">
        <f t="shared" ref="U8" si="20">IF(U7=0,99+U5/20,(U6)/(U7)+U5/20)</f>
        <v>7.65</v>
      </c>
      <c r="V8" s="380">
        <f t="shared" ref="V8" si="21">IF(V7=0,99+V5/20,(V6)/(V7)+V5/20)</f>
        <v>8.1999999999999993</v>
      </c>
      <c r="W8" s="380">
        <f t="shared" ref="W8" si="22">IF(W7=0,99+W5/20,(W6)/(W7)+W5/20)</f>
        <v>8.1999999999999993</v>
      </c>
      <c r="X8" s="380">
        <f t="shared" ref="X8" si="23">IF(X7=0,99+X5/20,(X6)/(X7)+X5/20)</f>
        <v>8.1999999999999993</v>
      </c>
      <c r="Y8" s="380">
        <f t="shared" ref="Y8" si="24">IF(Y7=0,99+Y5/20,(Y6)/(Y7)+Y5/20)</f>
        <v>8.1999999999999993</v>
      </c>
      <c r="Z8" s="380">
        <f t="shared" ref="Z8" si="25">IF(Z7=0,99+Z5/20,(Z6)/(Z7)+Z5/20)</f>
        <v>8.1999999999999993</v>
      </c>
      <c r="AA8" s="380">
        <f t="shared" ref="AA8" si="26">IF(AA7=0,99+AA5/20,(AA6)/(AA7)+AA5/20)</f>
        <v>8.1999999999999993</v>
      </c>
      <c r="AB8" s="380">
        <f t="shared" ref="AB8" si="27">IF(AB7=0,99+AB5/20,(AB6)/(AB7)+AB5/20)</f>
        <v>8.1999999999999993</v>
      </c>
      <c r="AC8" s="381">
        <f t="shared" ref="AC8" si="28">IF(AC7=0,99+AC5/20,(AC6)/(AC7)+AC5/20)</f>
        <v>8.75</v>
      </c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6"/>
    </row>
    <row r="9" spans="1:43" ht="17.25" customHeight="1" x14ac:dyDescent="0.25">
      <c r="A9" s="356"/>
      <c r="B9" s="418"/>
      <c r="C9" s="383" t="s">
        <v>62</v>
      </c>
      <c r="D9" s="384"/>
      <c r="E9" s="385"/>
      <c r="F9" s="422">
        <f>RANK(F8,Коэфф)</f>
        <v>1</v>
      </c>
      <c r="G9" s="422">
        <f>RANK(G8,Коэфф)</f>
        <v>4</v>
      </c>
      <c r="H9" s="422">
        <f>RANK(H8,Коэфф)</f>
        <v>3</v>
      </c>
      <c r="I9" s="422">
        <f>RANK(I8,Коэфф)</f>
        <v>2</v>
      </c>
      <c r="J9" s="386"/>
      <c r="K9" s="422">
        <f>RANK(K8,Коэфф)</f>
        <v>2</v>
      </c>
      <c r="L9" s="422">
        <f>RANK(L8,Коэфф)</f>
        <v>4</v>
      </c>
      <c r="M9" s="422">
        <f>RANK(M8,Коэфф)</f>
        <v>4</v>
      </c>
      <c r="N9" s="422">
        <f>RANK(N8,Коэфф)</f>
        <v>4</v>
      </c>
      <c r="O9" s="386"/>
      <c r="P9" s="422">
        <f>RANK(P8,Коэфф)</f>
        <v>4</v>
      </c>
      <c r="Q9" s="422">
        <f>RANK(Q8,Коэфф)</f>
        <v>4</v>
      </c>
      <c r="R9" s="422">
        <f>RANK(R8,Коэфф)</f>
        <v>5</v>
      </c>
      <c r="S9" s="422">
        <f>RANK(S8,Коэфф)</f>
        <v>5</v>
      </c>
      <c r="T9" s="386"/>
      <c r="U9" s="422">
        <f>RANK(U8,Коэфф)</f>
        <v>5</v>
      </c>
      <c r="V9" s="422">
        <f>RANK(V8,Коэфф)</f>
        <v>5</v>
      </c>
      <c r="W9" s="422">
        <f>RANK(W8,Коэфф)</f>
        <v>5</v>
      </c>
      <c r="X9" s="422">
        <f>RANK(X8,Коэфф)</f>
        <v>4</v>
      </c>
      <c r="Y9" s="386"/>
      <c r="Z9" s="422">
        <f>RANK(Z8,Коэфф)</f>
        <v>4</v>
      </c>
      <c r="AA9" s="422">
        <f>RANK(AA8,Коэфф)</f>
        <v>4</v>
      </c>
      <c r="AB9" s="422">
        <f>RANK(AB8,Коэфф)</f>
        <v>4</v>
      </c>
      <c r="AC9" s="422">
        <f>RANK(AC8,Коэфф)</f>
        <v>4</v>
      </c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6"/>
    </row>
    <row r="10" spans="1:43" ht="17.25" customHeight="1" thickBot="1" x14ac:dyDescent="0.3">
      <c r="A10" s="356" t="s">
        <v>29</v>
      </c>
      <c r="B10" s="418"/>
      <c r="C10" s="369"/>
      <c r="D10" s="370"/>
      <c r="E10" s="363"/>
      <c r="F10" s="364"/>
      <c r="G10" s="364" t="s">
        <v>50</v>
      </c>
      <c r="H10" s="364"/>
      <c r="I10" s="364"/>
      <c r="J10" s="364"/>
      <c r="K10" s="364" t="s">
        <v>49</v>
      </c>
      <c r="L10" s="364" t="s">
        <v>49</v>
      </c>
      <c r="M10" s="364"/>
      <c r="N10" s="364"/>
      <c r="O10" s="364"/>
      <c r="P10" s="364"/>
      <c r="Q10" s="364"/>
      <c r="R10" s="364" t="s">
        <v>50</v>
      </c>
      <c r="S10" s="364"/>
      <c r="T10" s="365"/>
      <c r="U10" s="365"/>
      <c r="V10" s="365"/>
      <c r="W10" s="365" t="s">
        <v>49</v>
      </c>
      <c r="X10" s="365" t="s">
        <v>49</v>
      </c>
      <c r="Y10" s="365" t="s">
        <v>49</v>
      </c>
      <c r="Z10" s="365" t="s">
        <v>49</v>
      </c>
      <c r="AA10" s="365" t="s">
        <v>49</v>
      </c>
      <c r="AB10" s="365" t="s">
        <v>49</v>
      </c>
      <c r="AC10" s="366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6"/>
    </row>
    <row r="11" spans="1:43" ht="17.25" customHeight="1" x14ac:dyDescent="0.25">
      <c r="A11" s="356" t="s">
        <v>29</v>
      </c>
      <c r="B11" s="418" t="s">
        <v>52</v>
      </c>
      <c r="C11" s="373" t="s">
        <v>58</v>
      </c>
      <c r="D11" s="374"/>
      <c r="E11" s="357">
        <f>IF(E16="*",0,IF(E16="о",D11,D11+1))</f>
        <v>1</v>
      </c>
      <c r="F11" s="358">
        <f t="shared" ref="F11:AC11" si="29">IF(F16="*",0,IF(F16="о",E11,E11+1))</f>
        <v>2</v>
      </c>
      <c r="G11" s="358">
        <f t="shared" si="29"/>
        <v>3</v>
      </c>
      <c r="H11" s="358">
        <f t="shared" si="29"/>
        <v>0</v>
      </c>
      <c r="I11" s="358">
        <f t="shared" si="29"/>
        <v>1</v>
      </c>
      <c r="J11" s="358">
        <f t="shared" si="29"/>
        <v>2</v>
      </c>
      <c r="K11" s="358">
        <f t="shared" si="29"/>
        <v>3</v>
      </c>
      <c r="L11" s="358">
        <f t="shared" si="29"/>
        <v>4</v>
      </c>
      <c r="M11" s="358">
        <f t="shared" si="29"/>
        <v>5</v>
      </c>
      <c r="N11" s="358">
        <f t="shared" si="29"/>
        <v>6</v>
      </c>
      <c r="O11" s="358">
        <f t="shared" si="29"/>
        <v>7</v>
      </c>
      <c r="P11" s="358">
        <f t="shared" si="29"/>
        <v>8</v>
      </c>
      <c r="Q11" s="358">
        <f t="shared" si="29"/>
        <v>9</v>
      </c>
      <c r="R11" s="358">
        <f t="shared" si="29"/>
        <v>10</v>
      </c>
      <c r="S11" s="358">
        <f t="shared" si="29"/>
        <v>0</v>
      </c>
      <c r="T11" s="358">
        <f t="shared" si="29"/>
        <v>1</v>
      </c>
      <c r="U11" s="358">
        <f t="shared" si="29"/>
        <v>2</v>
      </c>
      <c r="V11" s="358">
        <f t="shared" si="29"/>
        <v>3</v>
      </c>
      <c r="W11" s="358">
        <f t="shared" si="29"/>
        <v>3</v>
      </c>
      <c r="X11" s="358">
        <f t="shared" si="29"/>
        <v>3</v>
      </c>
      <c r="Y11" s="358">
        <f t="shared" si="29"/>
        <v>3</v>
      </c>
      <c r="Z11" s="358">
        <f t="shared" si="29"/>
        <v>3</v>
      </c>
      <c r="AA11" s="358">
        <f t="shared" si="29"/>
        <v>3</v>
      </c>
      <c r="AB11" s="358">
        <f t="shared" si="29"/>
        <v>3</v>
      </c>
      <c r="AC11" s="359">
        <f t="shared" si="29"/>
        <v>4</v>
      </c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6"/>
    </row>
    <row r="12" spans="1:43" ht="17.25" customHeight="1" x14ac:dyDescent="0.25">
      <c r="A12" s="356" t="s">
        <v>29</v>
      </c>
      <c r="B12" s="418"/>
      <c r="C12" s="375" t="s">
        <v>56</v>
      </c>
      <c r="D12" s="376"/>
      <c r="E12" s="360">
        <f>IF(E16="о",D12,D12+1)</f>
        <v>1</v>
      </c>
      <c r="F12" s="361">
        <f t="shared" ref="F12:AC12" si="30">IF(F16="о",E12,E12+1)</f>
        <v>2</v>
      </c>
      <c r="G12" s="361">
        <f t="shared" si="30"/>
        <v>3</v>
      </c>
      <c r="H12" s="361">
        <f t="shared" si="30"/>
        <v>4</v>
      </c>
      <c r="I12" s="361">
        <f t="shared" si="30"/>
        <v>5</v>
      </c>
      <c r="J12" s="361">
        <f t="shared" si="30"/>
        <v>6</v>
      </c>
      <c r="K12" s="361">
        <f t="shared" si="30"/>
        <v>7</v>
      </c>
      <c r="L12" s="361">
        <f t="shared" si="30"/>
        <v>8</v>
      </c>
      <c r="M12" s="361">
        <f t="shared" si="30"/>
        <v>9</v>
      </c>
      <c r="N12" s="361">
        <f t="shared" si="30"/>
        <v>10</v>
      </c>
      <c r="O12" s="361">
        <f t="shared" si="30"/>
        <v>11</v>
      </c>
      <c r="P12" s="361">
        <f t="shared" si="30"/>
        <v>12</v>
      </c>
      <c r="Q12" s="361">
        <f t="shared" si="30"/>
        <v>13</v>
      </c>
      <c r="R12" s="361">
        <f t="shared" si="30"/>
        <v>14</v>
      </c>
      <c r="S12" s="361">
        <f t="shared" si="30"/>
        <v>15</v>
      </c>
      <c r="T12" s="361">
        <f t="shared" si="30"/>
        <v>16</v>
      </c>
      <c r="U12" s="361">
        <f t="shared" si="30"/>
        <v>17</v>
      </c>
      <c r="V12" s="361">
        <f t="shared" si="30"/>
        <v>18</v>
      </c>
      <c r="W12" s="361">
        <f t="shared" si="30"/>
        <v>18</v>
      </c>
      <c r="X12" s="361">
        <f t="shared" si="30"/>
        <v>18</v>
      </c>
      <c r="Y12" s="361">
        <f t="shared" si="30"/>
        <v>18</v>
      </c>
      <c r="Z12" s="361">
        <f t="shared" si="30"/>
        <v>18</v>
      </c>
      <c r="AA12" s="361">
        <f t="shared" si="30"/>
        <v>18</v>
      </c>
      <c r="AB12" s="361">
        <f t="shared" si="30"/>
        <v>18</v>
      </c>
      <c r="AC12" s="362">
        <f t="shared" si="30"/>
        <v>19</v>
      </c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6"/>
    </row>
    <row r="13" spans="1:43" ht="17.25" customHeight="1" x14ac:dyDescent="0.25">
      <c r="A13" s="356"/>
      <c r="B13" s="418"/>
      <c r="C13" s="375" t="s">
        <v>57</v>
      </c>
      <c r="D13" s="376"/>
      <c r="E13" s="360">
        <f>COUNTIF($E16:E16,"~*")</f>
        <v>0</v>
      </c>
      <c r="F13" s="361">
        <f>COUNTIF($E16:F16,"~*")</f>
        <v>0</v>
      </c>
      <c r="G13" s="361">
        <f>COUNTIF($E16:G16,"~*")</f>
        <v>0</v>
      </c>
      <c r="H13" s="361">
        <f>COUNTIF($E16:H16,"~*")</f>
        <v>1</v>
      </c>
      <c r="I13" s="361">
        <f>COUNTIF($E16:I16,"~*")</f>
        <v>1</v>
      </c>
      <c r="J13" s="361">
        <f>COUNTIF($E16:J16,"~*")</f>
        <v>1</v>
      </c>
      <c r="K13" s="361">
        <f>COUNTIF($E16:K16,"~*")</f>
        <v>1</v>
      </c>
      <c r="L13" s="361">
        <f>COUNTIF($E16:L16,"~*")</f>
        <v>1</v>
      </c>
      <c r="M13" s="361">
        <f>COUNTIF($E16:M16,"~*")</f>
        <v>1</v>
      </c>
      <c r="N13" s="361">
        <f>COUNTIF($E16:N16,"~*")</f>
        <v>1</v>
      </c>
      <c r="O13" s="361">
        <f>COUNTIF($E16:O16,"~*")</f>
        <v>1</v>
      </c>
      <c r="P13" s="361">
        <f>COUNTIF($E16:P16,"~*")</f>
        <v>1</v>
      </c>
      <c r="Q13" s="361">
        <f>COUNTIF($E16:Q16,"~*")</f>
        <v>1</v>
      </c>
      <c r="R13" s="361">
        <f>COUNTIF($E16:R16,"~*")</f>
        <v>1</v>
      </c>
      <c r="S13" s="361">
        <f>COUNTIF($E16:S16,"~*")</f>
        <v>2</v>
      </c>
      <c r="T13" s="361">
        <f>COUNTIF($E16:T16,"~*")</f>
        <v>2</v>
      </c>
      <c r="U13" s="361">
        <f>COUNTIF($E16:U16,"~*")</f>
        <v>2</v>
      </c>
      <c r="V13" s="361">
        <f>COUNTIF($E16:V16,"~*")</f>
        <v>2</v>
      </c>
      <c r="W13" s="361">
        <f>COUNTIF($E16:W16,"~*")</f>
        <v>2</v>
      </c>
      <c r="X13" s="361">
        <f>COUNTIF($E16:X16,"~*")</f>
        <v>2</v>
      </c>
      <c r="Y13" s="361">
        <f>COUNTIF($E16:Y16,"~*")</f>
        <v>2</v>
      </c>
      <c r="Z13" s="361">
        <f>COUNTIF($E16:Z16,"~*")</f>
        <v>2</v>
      </c>
      <c r="AA13" s="361">
        <f>COUNTIF($E16:AA16,"~*")</f>
        <v>2</v>
      </c>
      <c r="AB13" s="361">
        <f>COUNTIF($E16:AB16,"~*")</f>
        <v>2</v>
      </c>
      <c r="AC13" s="362">
        <f>COUNTIF($E16:AC16,"~*")</f>
        <v>2</v>
      </c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6"/>
    </row>
    <row r="14" spans="1:43" ht="17.25" customHeight="1" x14ac:dyDescent="0.25">
      <c r="A14" s="356"/>
      <c r="B14" s="418"/>
      <c r="C14" s="377" t="s">
        <v>59</v>
      </c>
      <c r="D14" s="378"/>
      <c r="E14" s="379">
        <f>IF(E13=0,99+E11/20,(E12)/(E13)+E11/20)</f>
        <v>99.05</v>
      </c>
      <c r="F14" s="380">
        <f t="shared" ref="F14" si="31">IF(F13=0,99+F11/20,(F12)/(F13)+F11/20)</f>
        <v>99.1</v>
      </c>
      <c r="G14" s="380">
        <f t="shared" ref="G14" si="32">IF(G13=0,99+G11/20,(G12)/(G13)+G11/20)</f>
        <v>99.15</v>
      </c>
      <c r="H14" s="380">
        <f t="shared" ref="H14" si="33">IF(H13=0,99+H11/20,(H12)/(H13)+H11/20)</f>
        <v>4</v>
      </c>
      <c r="I14" s="380">
        <f t="shared" ref="I14" si="34">IF(I13=0,99+I11/20,(I12)/(I13)+I11/20)</f>
        <v>5.05</v>
      </c>
      <c r="J14" s="380">
        <f t="shared" ref="J14" si="35">IF(J13=0,99+J11/20,(J12)/(J13)+J11/20)</f>
        <v>6.1</v>
      </c>
      <c r="K14" s="380">
        <f t="shared" ref="K14" si="36">IF(K13=0,99+K11/20,(K12)/(K13)+K11/20)</f>
        <v>7.15</v>
      </c>
      <c r="L14" s="380">
        <f t="shared" ref="L14" si="37">IF(L13=0,99+L11/20,(L12)/(L13)+L11/20)</f>
        <v>8.1999999999999993</v>
      </c>
      <c r="M14" s="380">
        <f t="shared" ref="M14" si="38">IF(M13=0,99+M11/20,(M12)/(M13)+M11/20)</f>
        <v>9.25</v>
      </c>
      <c r="N14" s="380">
        <f t="shared" ref="N14" si="39">IF(N13=0,99+N11/20,(N12)/(N13)+N11/20)</f>
        <v>10.3</v>
      </c>
      <c r="O14" s="380">
        <f t="shared" ref="O14" si="40">IF(O13=0,99+O11/20,(O12)/(O13)+O11/20)</f>
        <v>11.35</v>
      </c>
      <c r="P14" s="380">
        <f t="shared" ref="P14" si="41">IF(P13=0,99+P11/20,(P12)/(P13)+P11/20)</f>
        <v>12.4</v>
      </c>
      <c r="Q14" s="380">
        <f t="shared" ref="Q14" si="42">IF(Q13=0,99+Q11/20,(Q12)/(Q13)+Q11/20)</f>
        <v>13.45</v>
      </c>
      <c r="R14" s="380">
        <f t="shared" ref="R14" si="43">IF(R13=0,99+R11/20,(R12)/(R13)+R11/20)</f>
        <v>14.5</v>
      </c>
      <c r="S14" s="380">
        <f t="shared" ref="S14" si="44">IF(S13=0,99+S11/20,(S12)/(S13)+S11/20)</f>
        <v>7.5</v>
      </c>
      <c r="T14" s="380">
        <f t="shared" ref="T14" si="45">IF(T13=0,99+T11/20,(T12)/(T13)+T11/20)</f>
        <v>8.0500000000000007</v>
      </c>
      <c r="U14" s="380">
        <f t="shared" ref="U14" si="46">IF(U13=0,99+U11/20,(U12)/(U13)+U11/20)</f>
        <v>8.6</v>
      </c>
      <c r="V14" s="380">
        <f t="shared" ref="V14" si="47">IF(V13=0,99+V11/20,(V12)/(V13)+V11/20)</f>
        <v>9.15</v>
      </c>
      <c r="W14" s="380">
        <f t="shared" ref="W14" si="48">IF(W13=0,99+W11/20,(W12)/(W13)+W11/20)</f>
        <v>9.15</v>
      </c>
      <c r="X14" s="380">
        <f t="shared" ref="X14" si="49">IF(X13=0,99+X11/20,(X12)/(X13)+X11/20)</f>
        <v>9.15</v>
      </c>
      <c r="Y14" s="380">
        <f t="shared" ref="Y14" si="50">IF(Y13=0,99+Y11/20,(Y12)/(Y13)+Y11/20)</f>
        <v>9.15</v>
      </c>
      <c r="Z14" s="380">
        <f t="shared" ref="Z14" si="51">IF(Z13=0,99+Z11/20,(Z12)/(Z13)+Z11/20)</f>
        <v>9.15</v>
      </c>
      <c r="AA14" s="380">
        <f t="shared" ref="AA14" si="52">IF(AA13=0,99+AA11/20,(AA12)/(AA13)+AA11/20)</f>
        <v>9.15</v>
      </c>
      <c r="AB14" s="380">
        <f t="shared" ref="AB14" si="53">IF(AB13=0,99+AB11/20,(AB12)/(AB13)+AB11/20)</f>
        <v>9.15</v>
      </c>
      <c r="AC14" s="381">
        <f t="shared" ref="AC14" si="54">IF(AC13=0,99+AC11/20,(AC12)/(AC13)+AC11/20)</f>
        <v>9.6999999999999993</v>
      </c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6"/>
    </row>
    <row r="15" spans="1:43" ht="17.25" customHeight="1" x14ac:dyDescent="0.25">
      <c r="A15" s="356"/>
      <c r="B15" s="418"/>
      <c r="C15" s="383" t="s">
        <v>62</v>
      </c>
      <c r="D15" s="384"/>
      <c r="E15" s="382"/>
      <c r="F15" s="422">
        <f>RANK(F14,Коэфф)</f>
        <v>1</v>
      </c>
      <c r="G15" s="422">
        <f>RANK(G14,Коэфф)</f>
        <v>1</v>
      </c>
      <c r="H15" s="422">
        <f>RANK(H14,Коэфф)</f>
        <v>4</v>
      </c>
      <c r="I15" s="422">
        <f>RANK(I14,Коэфф)</f>
        <v>3</v>
      </c>
      <c r="J15" s="386"/>
      <c r="K15" s="422">
        <f>RANK(K14,Коэфф)</f>
        <v>1</v>
      </c>
      <c r="L15" s="422">
        <f>RANK(L14,Коэфф)</f>
        <v>1</v>
      </c>
      <c r="M15" s="422">
        <f>RANK(M14,Коэфф)</f>
        <v>1</v>
      </c>
      <c r="N15" s="422">
        <f>RANK(N14,Коэфф)</f>
        <v>1</v>
      </c>
      <c r="O15" s="386"/>
      <c r="P15" s="422">
        <f>RANK(P14,Коэфф)</f>
        <v>1</v>
      </c>
      <c r="Q15" s="422">
        <f>RANK(Q14,Коэфф)</f>
        <v>1</v>
      </c>
      <c r="R15" s="422">
        <f>RANK(R14,Коэфф)</f>
        <v>1</v>
      </c>
      <c r="S15" s="422">
        <f>RANK(S14,Коэфф)</f>
        <v>4</v>
      </c>
      <c r="T15" s="386"/>
      <c r="U15" s="422">
        <f>RANK(U14,Коэфф)</f>
        <v>2</v>
      </c>
      <c r="V15" s="422">
        <f>RANK(V14,Коэфф)</f>
        <v>2</v>
      </c>
      <c r="W15" s="422">
        <f>RANK(W14,Коэфф)</f>
        <v>2</v>
      </c>
      <c r="X15" s="422">
        <f>RANK(X14,Коэфф)</f>
        <v>3</v>
      </c>
      <c r="Y15" s="386"/>
      <c r="Z15" s="422">
        <f>RANK(Z14,Коэфф)</f>
        <v>3</v>
      </c>
      <c r="AA15" s="422">
        <f>RANK(AA14,Коэфф)</f>
        <v>3</v>
      </c>
      <c r="AB15" s="422">
        <f>RANK(AB14,Коэфф)</f>
        <v>3</v>
      </c>
      <c r="AC15" s="422">
        <f>RANK(AC14,Коэфф)</f>
        <v>3</v>
      </c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6"/>
    </row>
    <row r="16" spans="1:43" ht="17.25" customHeight="1" thickBot="1" x14ac:dyDescent="0.3">
      <c r="A16" s="356"/>
      <c r="B16" s="418"/>
      <c r="C16" s="369"/>
      <c r="D16" s="370"/>
      <c r="E16" s="363"/>
      <c r="F16" s="364"/>
      <c r="G16" s="364"/>
      <c r="H16" s="364" t="s">
        <v>50</v>
      </c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 t="s">
        <v>50</v>
      </c>
      <c r="T16" s="365"/>
      <c r="U16" s="365"/>
      <c r="V16" s="365"/>
      <c r="W16" s="365" t="s">
        <v>49</v>
      </c>
      <c r="X16" s="365" t="s">
        <v>49</v>
      </c>
      <c r="Y16" s="365" t="s">
        <v>49</v>
      </c>
      <c r="Z16" s="365" t="s">
        <v>49</v>
      </c>
      <c r="AA16" s="365" t="s">
        <v>49</v>
      </c>
      <c r="AB16" s="365" t="s">
        <v>49</v>
      </c>
      <c r="AC16" s="366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6"/>
    </row>
    <row r="17" spans="1:43" ht="17.25" customHeight="1" x14ac:dyDescent="0.25">
      <c r="A17" s="356"/>
      <c r="B17" s="418" t="s">
        <v>53</v>
      </c>
      <c r="C17" s="373" t="s">
        <v>58</v>
      </c>
      <c r="D17" s="374"/>
      <c r="E17" s="357">
        <f>IF(E22="*",0,IF(E22="о",D17,D17+1))</f>
        <v>1</v>
      </c>
      <c r="F17" s="358">
        <f t="shared" ref="F17:AC17" si="55">IF(F22="*",0,IF(F22="о",E17,E17+1))</f>
        <v>2</v>
      </c>
      <c r="G17" s="358">
        <f t="shared" si="55"/>
        <v>3</v>
      </c>
      <c r="H17" s="358">
        <f t="shared" si="55"/>
        <v>3</v>
      </c>
      <c r="I17" s="358">
        <f t="shared" si="55"/>
        <v>0</v>
      </c>
      <c r="J17" s="358">
        <f t="shared" si="55"/>
        <v>1</v>
      </c>
      <c r="K17" s="358">
        <f t="shared" si="55"/>
        <v>2</v>
      </c>
      <c r="L17" s="358">
        <f t="shared" si="55"/>
        <v>3</v>
      </c>
      <c r="M17" s="358">
        <f t="shared" si="55"/>
        <v>4</v>
      </c>
      <c r="N17" s="358">
        <f t="shared" si="55"/>
        <v>5</v>
      </c>
      <c r="O17" s="358">
        <f t="shared" si="55"/>
        <v>6</v>
      </c>
      <c r="P17" s="358">
        <f t="shared" si="55"/>
        <v>7</v>
      </c>
      <c r="Q17" s="358">
        <f t="shared" si="55"/>
        <v>8</v>
      </c>
      <c r="R17" s="358">
        <f t="shared" si="55"/>
        <v>9</v>
      </c>
      <c r="S17" s="358">
        <f t="shared" si="55"/>
        <v>10</v>
      </c>
      <c r="T17" s="358">
        <f t="shared" si="55"/>
        <v>0</v>
      </c>
      <c r="U17" s="358">
        <f t="shared" si="55"/>
        <v>1</v>
      </c>
      <c r="V17" s="358">
        <f t="shared" si="55"/>
        <v>2</v>
      </c>
      <c r="W17" s="358">
        <f t="shared" si="55"/>
        <v>3</v>
      </c>
      <c r="X17" s="358">
        <f t="shared" si="55"/>
        <v>4</v>
      </c>
      <c r="Y17" s="358">
        <f t="shared" si="55"/>
        <v>5</v>
      </c>
      <c r="Z17" s="358">
        <f t="shared" si="55"/>
        <v>6</v>
      </c>
      <c r="AA17" s="358">
        <f t="shared" si="55"/>
        <v>7</v>
      </c>
      <c r="AB17" s="358">
        <f t="shared" si="55"/>
        <v>8</v>
      </c>
      <c r="AC17" s="359">
        <f t="shared" si="55"/>
        <v>9</v>
      </c>
      <c r="AF17" s="336"/>
      <c r="AG17" s="336"/>
      <c r="AH17" s="337"/>
      <c r="AI17" s="337"/>
      <c r="AJ17" s="337"/>
      <c r="AK17" s="337"/>
      <c r="AL17" s="337"/>
      <c r="AM17" s="337"/>
      <c r="AN17" s="337"/>
      <c r="AO17" s="337"/>
      <c r="AP17" s="337"/>
      <c r="AQ17" s="336"/>
    </row>
    <row r="18" spans="1:43" ht="17.25" customHeight="1" x14ac:dyDescent="0.25">
      <c r="A18" s="356"/>
      <c r="B18" s="418"/>
      <c r="C18" s="375" t="s">
        <v>56</v>
      </c>
      <c r="D18" s="376"/>
      <c r="E18" s="360">
        <f>IF(E22="о",D18,D18+1)</f>
        <v>1</v>
      </c>
      <c r="F18" s="361">
        <f t="shared" ref="F18:AC18" si="56">IF(F22="о",E18,E18+1)</f>
        <v>2</v>
      </c>
      <c r="G18" s="361">
        <f t="shared" si="56"/>
        <v>3</v>
      </c>
      <c r="H18" s="361">
        <f t="shared" si="56"/>
        <v>3</v>
      </c>
      <c r="I18" s="361">
        <f t="shared" si="56"/>
        <v>4</v>
      </c>
      <c r="J18" s="361">
        <f t="shared" si="56"/>
        <v>5</v>
      </c>
      <c r="K18" s="361">
        <f t="shared" si="56"/>
        <v>6</v>
      </c>
      <c r="L18" s="361">
        <f t="shared" si="56"/>
        <v>7</v>
      </c>
      <c r="M18" s="361">
        <f t="shared" si="56"/>
        <v>8</v>
      </c>
      <c r="N18" s="361">
        <f t="shared" si="56"/>
        <v>9</v>
      </c>
      <c r="O18" s="361">
        <f t="shared" si="56"/>
        <v>10</v>
      </c>
      <c r="P18" s="361">
        <f t="shared" si="56"/>
        <v>11</v>
      </c>
      <c r="Q18" s="361">
        <f t="shared" si="56"/>
        <v>12</v>
      </c>
      <c r="R18" s="361">
        <f t="shared" si="56"/>
        <v>13</v>
      </c>
      <c r="S18" s="361">
        <f t="shared" si="56"/>
        <v>14</v>
      </c>
      <c r="T18" s="361">
        <f t="shared" si="56"/>
        <v>15</v>
      </c>
      <c r="U18" s="361">
        <f t="shared" si="56"/>
        <v>16</v>
      </c>
      <c r="V18" s="361">
        <f t="shared" si="56"/>
        <v>17</v>
      </c>
      <c r="W18" s="361">
        <f t="shared" si="56"/>
        <v>18</v>
      </c>
      <c r="X18" s="361">
        <f t="shared" si="56"/>
        <v>19</v>
      </c>
      <c r="Y18" s="361">
        <f t="shared" si="56"/>
        <v>20</v>
      </c>
      <c r="Z18" s="361">
        <f t="shared" si="56"/>
        <v>21</v>
      </c>
      <c r="AA18" s="361">
        <f t="shared" si="56"/>
        <v>22</v>
      </c>
      <c r="AB18" s="361">
        <f t="shared" si="56"/>
        <v>23</v>
      </c>
      <c r="AC18" s="362">
        <f t="shared" si="56"/>
        <v>24</v>
      </c>
      <c r="AF18" s="336"/>
      <c r="AG18" s="336"/>
      <c r="AH18" s="337"/>
      <c r="AI18" s="337"/>
      <c r="AJ18" s="337"/>
      <c r="AK18" s="337"/>
      <c r="AL18" s="337"/>
      <c r="AM18" s="337"/>
      <c r="AN18" s="337"/>
      <c r="AO18" s="337"/>
      <c r="AP18" s="337"/>
      <c r="AQ18" s="336"/>
    </row>
    <row r="19" spans="1:43" ht="17.25" customHeight="1" x14ac:dyDescent="0.25">
      <c r="A19" s="356"/>
      <c r="B19" s="418"/>
      <c r="C19" s="375" t="s">
        <v>57</v>
      </c>
      <c r="D19" s="376"/>
      <c r="E19" s="360">
        <f>COUNTIF($E22:E22,"~*")</f>
        <v>0</v>
      </c>
      <c r="F19" s="361">
        <f>COUNTIF($E22:F22,"~*")</f>
        <v>0</v>
      </c>
      <c r="G19" s="361">
        <f>COUNTIF($E22:G22,"~*")</f>
        <v>0</v>
      </c>
      <c r="H19" s="361">
        <f>COUNTIF($E22:H22,"~*")</f>
        <v>0</v>
      </c>
      <c r="I19" s="361">
        <f>COUNTIF($E22:I22,"~*")</f>
        <v>1</v>
      </c>
      <c r="J19" s="361">
        <f>COUNTIF($E22:J22,"~*")</f>
        <v>1</v>
      </c>
      <c r="K19" s="361">
        <f>COUNTIF($E22:K22,"~*")</f>
        <v>1</v>
      </c>
      <c r="L19" s="361">
        <f>COUNTIF($E22:L22,"~*")</f>
        <v>1</v>
      </c>
      <c r="M19" s="361">
        <f>COUNTIF($E22:M22,"~*")</f>
        <v>1</v>
      </c>
      <c r="N19" s="361">
        <f>COUNTIF($E22:N22,"~*")</f>
        <v>1</v>
      </c>
      <c r="O19" s="361">
        <f>COUNTIF($E22:O22,"~*")</f>
        <v>1</v>
      </c>
      <c r="P19" s="361">
        <f>COUNTIF($E22:P22,"~*")</f>
        <v>1</v>
      </c>
      <c r="Q19" s="361">
        <f>COUNTIF($E22:Q22,"~*")</f>
        <v>1</v>
      </c>
      <c r="R19" s="361">
        <f>COUNTIF($E22:R22,"~*")</f>
        <v>1</v>
      </c>
      <c r="S19" s="361">
        <f>COUNTIF($E22:S22,"~*")</f>
        <v>1</v>
      </c>
      <c r="T19" s="361">
        <f>COUNTIF($E22:T22,"~*")</f>
        <v>2</v>
      </c>
      <c r="U19" s="361">
        <f>COUNTIF($E22:U22,"~*")</f>
        <v>2</v>
      </c>
      <c r="V19" s="361">
        <f>COUNTIF($E22:V22,"~*")</f>
        <v>2</v>
      </c>
      <c r="W19" s="361">
        <f>COUNTIF($E22:W22,"~*")</f>
        <v>2</v>
      </c>
      <c r="X19" s="361">
        <f>COUNTIF($E22:X22,"~*")</f>
        <v>2</v>
      </c>
      <c r="Y19" s="361">
        <f>COUNTIF($E22:Y22,"~*")</f>
        <v>2</v>
      </c>
      <c r="Z19" s="361">
        <f>COUNTIF($E22:Z22,"~*")</f>
        <v>2</v>
      </c>
      <c r="AA19" s="361">
        <f>COUNTIF($E22:AA22,"~*")</f>
        <v>2</v>
      </c>
      <c r="AB19" s="361">
        <f>COUNTIF($E22:AB22,"~*")</f>
        <v>2</v>
      </c>
      <c r="AC19" s="362">
        <f>COUNTIF($E22:AC22,"~*")</f>
        <v>2</v>
      </c>
      <c r="AF19" s="336"/>
      <c r="AG19" s="336"/>
      <c r="AH19" s="337"/>
      <c r="AI19" s="337"/>
      <c r="AJ19" s="337"/>
      <c r="AK19" s="337"/>
      <c r="AL19" s="337"/>
      <c r="AM19" s="337"/>
      <c r="AN19" s="337"/>
      <c r="AO19" s="337"/>
      <c r="AP19" s="337"/>
      <c r="AQ19" s="336"/>
    </row>
    <row r="20" spans="1:43" ht="17.25" customHeight="1" x14ac:dyDescent="0.25">
      <c r="A20" s="356"/>
      <c r="B20" s="418"/>
      <c r="C20" s="377" t="s">
        <v>59</v>
      </c>
      <c r="D20" s="378"/>
      <c r="E20" s="379">
        <f>IF(E19=0,99+E17/20,(E18)/(E19)+E17/20)</f>
        <v>99.05</v>
      </c>
      <c r="F20" s="380">
        <f t="shared" ref="F20" si="57">IF(F19=0,99+F17/20,(F18)/(F19)+F17/20)</f>
        <v>99.1</v>
      </c>
      <c r="G20" s="380">
        <f t="shared" ref="G20" si="58">IF(G19=0,99+G17/20,(G18)/(G19)+G17/20)</f>
        <v>99.15</v>
      </c>
      <c r="H20" s="380">
        <f t="shared" ref="H20" si="59">IF(H19=0,99+H17/20,(H18)/(H19)+H17/20)</f>
        <v>99.15</v>
      </c>
      <c r="I20" s="380">
        <f t="shared" ref="I20" si="60">IF(I19=0,99+I17/20,(I18)/(I19)+I17/20)</f>
        <v>4</v>
      </c>
      <c r="J20" s="380">
        <f t="shared" ref="J20" si="61">IF(J19=0,99+J17/20,(J18)/(J19)+J17/20)</f>
        <v>5.05</v>
      </c>
      <c r="K20" s="380">
        <f t="shared" ref="K20" si="62">IF(K19=0,99+K17/20,(K18)/(K19)+K17/20)</f>
        <v>6.1</v>
      </c>
      <c r="L20" s="380">
        <f t="shared" ref="L20" si="63">IF(L19=0,99+L17/20,(L18)/(L19)+L17/20)</f>
        <v>7.15</v>
      </c>
      <c r="M20" s="380">
        <f t="shared" ref="M20" si="64">IF(M19=0,99+M17/20,(M18)/(M19)+M17/20)</f>
        <v>8.1999999999999993</v>
      </c>
      <c r="N20" s="380">
        <f t="shared" ref="N20" si="65">IF(N19=0,99+N17/20,(N18)/(N19)+N17/20)</f>
        <v>9.25</v>
      </c>
      <c r="O20" s="380">
        <f t="shared" ref="O20" si="66">IF(O19=0,99+O17/20,(O18)/(O19)+O17/20)</f>
        <v>10.3</v>
      </c>
      <c r="P20" s="380">
        <f t="shared" ref="P20" si="67">IF(P19=0,99+P17/20,(P18)/(P19)+P17/20)</f>
        <v>11.35</v>
      </c>
      <c r="Q20" s="380">
        <f t="shared" ref="Q20" si="68">IF(Q19=0,99+Q17/20,(Q18)/(Q19)+Q17/20)</f>
        <v>12.4</v>
      </c>
      <c r="R20" s="380">
        <f t="shared" ref="R20" si="69">IF(R19=0,99+R17/20,(R18)/(R19)+R17/20)</f>
        <v>13.45</v>
      </c>
      <c r="S20" s="380">
        <f t="shared" ref="S20" si="70">IF(S19=0,99+S17/20,(S18)/(S19)+S17/20)</f>
        <v>14.5</v>
      </c>
      <c r="T20" s="380">
        <f t="shared" ref="T20" si="71">IF(T19=0,99+T17/20,(T18)/(T19)+T17/20)</f>
        <v>7.5</v>
      </c>
      <c r="U20" s="380">
        <f t="shared" ref="U20" si="72">IF(U19=0,99+U17/20,(U18)/(U19)+U17/20)</f>
        <v>8.0500000000000007</v>
      </c>
      <c r="V20" s="380">
        <f t="shared" ref="V20" si="73">IF(V19=0,99+V17/20,(V18)/(V19)+V17/20)</f>
        <v>8.6</v>
      </c>
      <c r="W20" s="380">
        <f t="shared" ref="W20" si="74">IF(W19=0,99+W17/20,(W18)/(W19)+W17/20)</f>
        <v>9.15</v>
      </c>
      <c r="X20" s="380">
        <f t="shared" ref="X20" si="75">IF(X19=0,99+X17/20,(X18)/(X19)+X17/20)</f>
        <v>9.6999999999999993</v>
      </c>
      <c r="Y20" s="380">
        <f t="shared" ref="Y20" si="76">IF(Y19=0,99+Y17/20,(Y18)/(Y19)+Y17/20)</f>
        <v>10.25</v>
      </c>
      <c r="Z20" s="380">
        <f t="shared" ref="Z20" si="77">IF(Z19=0,99+Z17/20,(Z18)/(Z19)+Z17/20)</f>
        <v>10.8</v>
      </c>
      <c r="AA20" s="380">
        <f t="shared" ref="AA20" si="78">IF(AA19=0,99+AA17/20,(AA18)/(AA19)+AA17/20)</f>
        <v>11.35</v>
      </c>
      <c r="AB20" s="380">
        <f t="shared" ref="AB20" si="79">IF(AB19=0,99+AB17/20,(AB18)/(AB19)+AB17/20)</f>
        <v>11.9</v>
      </c>
      <c r="AC20" s="381">
        <f t="shared" ref="AC20" si="80">IF(AC19=0,99+AC17/20,(AC18)/(AC19)+AC17/20)</f>
        <v>12.45</v>
      </c>
      <c r="AF20" s="336"/>
      <c r="AG20" s="336"/>
      <c r="AH20" s="337"/>
      <c r="AI20" s="337"/>
      <c r="AJ20" s="337"/>
      <c r="AK20" s="337"/>
      <c r="AL20" s="337"/>
      <c r="AM20" s="337"/>
      <c r="AN20" s="337"/>
      <c r="AO20" s="337"/>
      <c r="AP20" s="337"/>
      <c r="AQ20" s="336"/>
    </row>
    <row r="21" spans="1:43" ht="17.25" customHeight="1" x14ac:dyDescent="0.25">
      <c r="A21" s="356"/>
      <c r="B21" s="418"/>
      <c r="C21" s="383" t="s">
        <v>62</v>
      </c>
      <c r="D21" s="384"/>
      <c r="E21" s="385"/>
      <c r="F21" s="386"/>
      <c r="G21" s="386"/>
      <c r="H21" s="386"/>
      <c r="I21" s="386"/>
      <c r="J21" s="386"/>
      <c r="K21" s="422">
        <f>RANK(K20,Коэфф)</f>
        <v>3</v>
      </c>
      <c r="L21" s="422">
        <f>RANK(L20,Коэфф)</f>
        <v>2</v>
      </c>
      <c r="M21" s="422">
        <f>RANK(M20,Коэфф)</f>
        <v>2</v>
      </c>
      <c r="N21" s="422">
        <f>RANK(N20,Коэфф)</f>
        <v>2</v>
      </c>
      <c r="O21" s="386"/>
      <c r="P21" s="422">
        <f>RANK(P20,Коэфф)</f>
        <v>2</v>
      </c>
      <c r="Q21" s="422">
        <f>RANK(Q20,Коэфф)</f>
        <v>2</v>
      </c>
      <c r="R21" s="422">
        <f>RANK(R20,Коэфф)</f>
        <v>2</v>
      </c>
      <c r="S21" s="422">
        <f>RANK(S20,Коэфф)</f>
        <v>1</v>
      </c>
      <c r="T21" s="386"/>
      <c r="U21" s="422">
        <f>RANK(U20,Коэфф)</f>
        <v>3</v>
      </c>
      <c r="V21" s="422">
        <f>RANK(V20,Коэфф)</f>
        <v>3</v>
      </c>
      <c r="W21" s="422">
        <f>RANK(W20,Коэфф)</f>
        <v>2</v>
      </c>
      <c r="X21" s="422">
        <f>RANK(X20,Коэфф)</f>
        <v>2</v>
      </c>
      <c r="Y21" s="386"/>
      <c r="Z21" s="422">
        <f>RANK(Z20,Коэфф)</f>
        <v>2</v>
      </c>
      <c r="AA21" s="422">
        <f>RANK(AA20,Коэфф)</f>
        <v>2</v>
      </c>
      <c r="AB21" s="422">
        <f>RANK(AB20,Коэфф)</f>
        <v>2</v>
      </c>
      <c r="AC21" s="422">
        <f>RANK(AC20,Коэфф)</f>
        <v>2</v>
      </c>
      <c r="AF21" s="336"/>
      <c r="AG21" s="336"/>
      <c r="AH21" s="337"/>
      <c r="AI21" s="337"/>
      <c r="AJ21" s="337"/>
      <c r="AK21" s="337"/>
      <c r="AL21" s="337"/>
      <c r="AM21" s="337"/>
      <c r="AN21" s="337"/>
      <c r="AO21" s="337"/>
      <c r="AP21" s="337"/>
      <c r="AQ21" s="336"/>
    </row>
    <row r="22" spans="1:43" ht="17.25" customHeight="1" thickBot="1" x14ac:dyDescent="0.3">
      <c r="A22" s="356"/>
      <c r="B22" s="418"/>
      <c r="C22" s="369"/>
      <c r="D22" s="370"/>
      <c r="E22" s="363"/>
      <c r="F22" s="364"/>
      <c r="G22" s="364"/>
      <c r="H22" s="364" t="s">
        <v>49</v>
      </c>
      <c r="I22" s="364" t="s">
        <v>50</v>
      </c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5" t="s">
        <v>50</v>
      </c>
      <c r="U22" s="365"/>
      <c r="V22" s="365"/>
      <c r="W22" s="365"/>
      <c r="X22" s="365"/>
      <c r="Y22" s="365"/>
      <c r="Z22" s="365"/>
      <c r="AA22" s="365"/>
      <c r="AB22" s="365"/>
      <c r="AC22" s="366"/>
      <c r="AF22" s="336"/>
      <c r="AG22" s="336"/>
      <c r="AH22" s="337"/>
      <c r="AI22" s="337"/>
      <c r="AJ22" s="337"/>
      <c r="AK22" s="337"/>
      <c r="AL22" s="337"/>
      <c r="AM22" s="337"/>
      <c r="AN22" s="337"/>
      <c r="AO22" s="337"/>
      <c r="AP22" s="337"/>
      <c r="AQ22" s="336"/>
    </row>
    <row r="23" spans="1:43" ht="17.25" customHeight="1" x14ac:dyDescent="0.25">
      <c r="A23" s="356"/>
      <c r="B23" s="418" t="s">
        <v>54</v>
      </c>
      <c r="C23" s="373" t="s">
        <v>58</v>
      </c>
      <c r="D23" s="374"/>
      <c r="E23" s="357">
        <f>IF(E28="*",0,IF(E28="о",D23,D23+1))</f>
        <v>1</v>
      </c>
      <c r="F23" s="358">
        <f t="shared" ref="F23:AC23" si="81">IF(F28="*",0,IF(F28="о",E23,E23+1))</f>
        <v>2</v>
      </c>
      <c r="G23" s="358">
        <f t="shared" si="81"/>
        <v>3</v>
      </c>
      <c r="H23" s="358">
        <f t="shared" si="81"/>
        <v>4</v>
      </c>
      <c r="I23" s="358">
        <f t="shared" si="81"/>
        <v>5</v>
      </c>
      <c r="J23" s="358">
        <f t="shared" si="81"/>
        <v>0</v>
      </c>
      <c r="K23" s="358">
        <f t="shared" si="81"/>
        <v>0</v>
      </c>
      <c r="L23" s="358">
        <f t="shared" si="81"/>
        <v>1</v>
      </c>
      <c r="M23" s="358">
        <f t="shared" si="81"/>
        <v>2</v>
      </c>
      <c r="N23" s="358">
        <f t="shared" si="81"/>
        <v>3</v>
      </c>
      <c r="O23" s="358">
        <f t="shared" si="81"/>
        <v>4</v>
      </c>
      <c r="P23" s="358">
        <f t="shared" si="81"/>
        <v>5</v>
      </c>
      <c r="Q23" s="358">
        <f t="shared" si="81"/>
        <v>6</v>
      </c>
      <c r="R23" s="358">
        <f t="shared" si="81"/>
        <v>7</v>
      </c>
      <c r="S23" s="358">
        <f t="shared" si="81"/>
        <v>8</v>
      </c>
      <c r="T23" s="358">
        <f t="shared" si="81"/>
        <v>9</v>
      </c>
      <c r="U23" s="358">
        <f t="shared" si="81"/>
        <v>0</v>
      </c>
      <c r="V23" s="358">
        <f t="shared" si="81"/>
        <v>1</v>
      </c>
      <c r="W23" s="358">
        <f t="shared" si="81"/>
        <v>1</v>
      </c>
      <c r="X23" s="358">
        <f t="shared" si="81"/>
        <v>0</v>
      </c>
      <c r="Y23" s="358">
        <f t="shared" si="81"/>
        <v>0</v>
      </c>
      <c r="Z23" s="358">
        <f t="shared" si="81"/>
        <v>0</v>
      </c>
      <c r="AA23" s="358">
        <f t="shared" si="81"/>
        <v>0</v>
      </c>
      <c r="AB23" s="358">
        <f t="shared" si="81"/>
        <v>0</v>
      </c>
      <c r="AC23" s="359">
        <f t="shared" si="81"/>
        <v>1</v>
      </c>
      <c r="AF23" s="337"/>
      <c r="AG23" s="337"/>
      <c r="AH23" s="336"/>
      <c r="AI23" s="337"/>
      <c r="AJ23" s="337"/>
      <c r="AK23" s="337"/>
      <c r="AL23" s="337"/>
      <c r="AM23" s="337"/>
      <c r="AN23" s="337"/>
      <c r="AO23" s="337"/>
      <c r="AP23" s="337"/>
      <c r="AQ23" s="336"/>
    </row>
    <row r="24" spans="1:43" ht="17.25" customHeight="1" x14ac:dyDescent="0.25">
      <c r="A24" s="356"/>
      <c r="B24" s="418"/>
      <c r="C24" s="375" t="s">
        <v>56</v>
      </c>
      <c r="D24" s="376"/>
      <c r="E24" s="360">
        <f>IF(E28="о",D24,D24+1)</f>
        <v>1</v>
      </c>
      <c r="F24" s="361">
        <f t="shared" ref="F24:AC24" si="82">IF(F28="о",E24,E24+1)</f>
        <v>2</v>
      </c>
      <c r="G24" s="361">
        <f t="shared" si="82"/>
        <v>3</v>
      </c>
      <c r="H24" s="361">
        <f t="shared" si="82"/>
        <v>4</v>
      </c>
      <c r="I24" s="361">
        <f t="shared" si="82"/>
        <v>5</v>
      </c>
      <c r="J24" s="361">
        <f t="shared" si="82"/>
        <v>6</v>
      </c>
      <c r="K24" s="361">
        <f t="shared" si="82"/>
        <v>6</v>
      </c>
      <c r="L24" s="361">
        <f t="shared" si="82"/>
        <v>7</v>
      </c>
      <c r="M24" s="361">
        <f t="shared" si="82"/>
        <v>8</v>
      </c>
      <c r="N24" s="361">
        <f t="shared" si="82"/>
        <v>9</v>
      </c>
      <c r="O24" s="361">
        <f t="shared" si="82"/>
        <v>10</v>
      </c>
      <c r="P24" s="361">
        <f t="shared" si="82"/>
        <v>11</v>
      </c>
      <c r="Q24" s="361">
        <f t="shared" si="82"/>
        <v>12</v>
      </c>
      <c r="R24" s="361">
        <f t="shared" si="82"/>
        <v>13</v>
      </c>
      <c r="S24" s="361">
        <f t="shared" si="82"/>
        <v>14</v>
      </c>
      <c r="T24" s="361">
        <f t="shared" si="82"/>
        <v>15</v>
      </c>
      <c r="U24" s="361">
        <f t="shared" si="82"/>
        <v>16</v>
      </c>
      <c r="V24" s="361">
        <f t="shared" si="82"/>
        <v>17</v>
      </c>
      <c r="W24" s="361">
        <f t="shared" si="82"/>
        <v>17</v>
      </c>
      <c r="X24" s="361">
        <f t="shared" si="82"/>
        <v>18</v>
      </c>
      <c r="Y24" s="361">
        <f t="shared" si="82"/>
        <v>18</v>
      </c>
      <c r="Z24" s="361">
        <f t="shared" si="82"/>
        <v>18</v>
      </c>
      <c r="AA24" s="361">
        <f t="shared" si="82"/>
        <v>18</v>
      </c>
      <c r="AB24" s="361">
        <f t="shared" si="82"/>
        <v>18</v>
      </c>
      <c r="AC24" s="362">
        <f t="shared" si="82"/>
        <v>19</v>
      </c>
      <c r="AF24" s="337"/>
      <c r="AG24" s="337"/>
      <c r="AH24" s="336"/>
      <c r="AI24" s="337"/>
      <c r="AJ24" s="337"/>
      <c r="AK24" s="337"/>
      <c r="AL24" s="337"/>
      <c r="AM24" s="337"/>
      <c r="AN24" s="337"/>
      <c r="AO24" s="337"/>
      <c r="AP24" s="337"/>
      <c r="AQ24" s="336"/>
    </row>
    <row r="25" spans="1:43" ht="17.25" customHeight="1" x14ac:dyDescent="0.25">
      <c r="A25" s="356"/>
      <c r="B25" s="418"/>
      <c r="C25" s="375" t="s">
        <v>57</v>
      </c>
      <c r="D25" s="376"/>
      <c r="E25" s="360">
        <f>COUNTIF($E28:E28,"~*")</f>
        <v>0</v>
      </c>
      <c r="F25" s="361">
        <f>COUNTIF($E28:F28,"~*")</f>
        <v>0</v>
      </c>
      <c r="G25" s="361">
        <f>COUNTIF($E28:G28,"~*")</f>
        <v>0</v>
      </c>
      <c r="H25" s="361">
        <f>COUNTIF($E28:H28,"~*")</f>
        <v>0</v>
      </c>
      <c r="I25" s="361">
        <f>COUNTIF($E28:I28,"~*")</f>
        <v>0</v>
      </c>
      <c r="J25" s="361">
        <f>COUNTIF($E28:J28,"~*")</f>
        <v>1</v>
      </c>
      <c r="K25" s="361">
        <f>COUNTIF($E28:K28,"~*")</f>
        <v>1</v>
      </c>
      <c r="L25" s="361">
        <f>COUNTIF($E28:L28,"~*")</f>
        <v>1</v>
      </c>
      <c r="M25" s="361">
        <f>COUNTIF($E28:M28,"~*")</f>
        <v>1</v>
      </c>
      <c r="N25" s="361">
        <f>COUNTIF($E28:N28,"~*")</f>
        <v>1</v>
      </c>
      <c r="O25" s="361">
        <f>COUNTIF($E28:O28,"~*")</f>
        <v>1</v>
      </c>
      <c r="P25" s="361">
        <f>COUNTIF($E28:P28,"~*")</f>
        <v>1</v>
      </c>
      <c r="Q25" s="361">
        <f>COUNTIF($E28:Q28,"~*")</f>
        <v>1</v>
      </c>
      <c r="R25" s="361">
        <f>COUNTIF($E28:R28,"~*")</f>
        <v>1</v>
      </c>
      <c r="S25" s="361">
        <f>COUNTIF($E28:S28,"~*")</f>
        <v>1</v>
      </c>
      <c r="T25" s="361">
        <f>COUNTIF($E28:T28,"~*")</f>
        <v>1</v>
      </c>
      <c r="U25" s="361">
        <f>COUNTIF($E28:U28,"~*")</f>
        <v>2</v>
      </c>
      <c r="V25" s="361">
        <f>COUNTIF($E28:V28,"~*")</f>
        <v>2</v>
      </c>
      <c r="W25" s="361">
        <f>COUNTIF($E28:W28,"~*")</f>
        <v>2</v>
      </c>
      <c r="X25" s="361">
        <f>COUNTIF($E28:X28,"~*")</f>
        <v>3</v>
      </c>
      <c r="Y25" s="361">
        <f>COUNTIF($E28:Y28,"~*")</f>
        <v>3</v>
      </c>
      <c r="Z25" s="361">
        <f>COUNTIF($E28:Z28,"~*")</f>
        <v>3</v>
      </c>
      <c r="AA25" s="361">
        <f>COUNTIF($E28:AA28,"~*")</f>
        <v>3</v>
      </c>
      <c r="AB25" s="361">
        <f>COUNTIF($E28:AB28,"~*")</f>
        <v>3</v>
      </c>
      <c r="AC25" s="362">
        <f>COUNTIF($E28:AC28,"~*")</f>
        <v>3</v>
      </c>
      <c r="AF25" s="337"/>
      <c r="AG25" s="337"/>
      <c r="AH25" s="336"/>
      <c r="AI25" s="337"/>
      <c r="AJ25" s="337"/>
      <c r="AK25" s="337"/>
      <c r="AL25" s="337"/>
      <c r="AM25" s="337"/>
      <c r="AN25" s="337"/>
      <c r="AO25" s="337"/>
      <c r="AP25" s="337"/>
      <c r="AQ25" s="336"/>
    </row>
    <row r="26" spans="1:43" ht="17.25" customHeight="1" x14ac:dyDescent="0.25">
      <c r="A26" s="356"/>
      <c r="B26" s="418"/>
      <c r="C26" s="377" t="s">
        <v>59</v>
      </c>
      <c r="D26" s="378"/>
      <c r="E26" s="379">
        <f>IF(E25=0,99+E23/20,(E24)/(E25)+E23/20)</f>
        <v>99.05</v>
      </c>
      <c r="F26" s="380">
        <f t="shared" ref="F26" si="83">IF(F25=0,99+F23/20,(F24)/(F25)+F23/20)</f>
        <v>99.1</v>
      </c>
      <c r="G26" s="380">
        <f t="shared" ref="G26" si="84">IF(G25=0,99+G23/20,(G24)/(G25)+G23/20)</f>
        <v>99.15</v>
      </c>
      <c r="H26" s="380">
        <f t="shared" ref="H26" si="85">IF(H25=0,99+H23/20,(H24)/(H25)+H23/20)</f>
        <v>99.2</v>
      </c>
      <c r="I26" s="380">
        <f t="shared" ref="I26" si="86">IF(I25=0,99+I23/20,(I24)/(I25)+I23/20)</f>
        <v>99.25</v>
      </c>
      <c r="J26" s="380">
        <f t="shared" ref="J26" si="87">IF(J25=0,99+J23/20,(J24)/(J25)+J23/20)</f>
        <v>6</v>
      </c>
      <c r="K26" s="380">
        <f t="shared" ref="K26" si="88">IF(K25=0,99+K23/20,(K24)/(K25)+K23/20)</f>
        <v>6</v>
      </c>
      <c r="L26" s="380">
        <f t="shared" ref="L26" si="89">IF(L25=0,99+L23/20,(L24)/(L25)+L23/20)</f>
        <v>7.05</v>
      </c>
      <c r="M26" s="380">
        <f t="shared" ref="M26" si="90">IF(M25=0,99+M23/20,(M24)/(M25)+M23/20)</f>
        <v>8.1</v>
      </c>
      <c r="N26" s="380">
        <f t="shared" ref="N26" si="91">IF(N25=0,99+N23/20,(N24)/(N25)+N23/20)</f>
        <v>9.15</v>
      </c>
      <c r="O26" s="380">
        <f t="shared" ref="O26" si="92">IF(O25=0,99+O23/20,(O24)/(O25)+O23/20)</f>
        <v>10.199999999999999</v>
      </c>
      <c r="P26" s="380">
        <f t="shared" ref="P26" si="93">IF(P25=0,99+P23/20,(P24)/(P25)+P23/20)</f>
        <v>11.25</v>
      </c>
      <c r="Q26" s="380">
        <f t="shared" ref="Q26" si="94">IF(Q25=0,99+Q23/20,(Q24)/(Q25)+Q23/20)</f>
        <v>12.3</v>
      </c>
      <c r="R26" s="380">
        <f t="shared" ref="R26" si="95">IF(R25=0,99+R23/20,(R24)/(R25)+R23/20)</f>
        <v>13.35</v>
      </c>
      <c r="S26" s="380">
        <f t="shared" ref="S26" si="96">IF(S25=0,99+S23/20,(S24)/(S25)+S23/20)</f>
        <v>14.4</v>
      </c>
      <c r="T26" s="380">
        <f t="shared" ref="T26" si="97">IF(T25=0,99+T23/20,(T24)/(T25)+T23/20)</f>
        <v>15.45</v>
      </c>
      <c r="U26" s="380">
        <f t="shared" ref="U26" si="98">IF(U25=0,99+U23/20,(U24)/(U25)+U23/20)</f>
        <v>8</v>
      </c>
      <c r="V26" s="380">
        <f t="shared" ref="V26" si="99">IF(V25=0,99+V23/20,(V24)/(V25)+V23/20)</f>
        <v>8.5500000000000007</v>
      </c>
      <c r="W26" s="380">
        <f t="shared" ref="W26" si="100">IF(W25=0,99+W23/20,(W24)/(W25)+W23/20)</f>
        <v>8.5500000000000007</v>
      </c>
      <c r="X26" s="380">
        <f t="shared" ref="X26" si="101">IF(X25=0,99+X23/20,(X24)/(X25)+X23/20)</f>
        <v>6</v>
      </c>
      <c r="Y26" s="380">
        <f t="shared" ref="Y26" si="102">IF(Y25=0,99+Y23/20,(Y24)/(Y25)+Y23/20)</f>
        <v>6</v>
      </c>
      <c r="Z26" s="380">
        <f t="shared" ref="Z26" si="103">IF(Z25=0,99+Z23/20,(Z24)/(Z25)+Z23/20)</f>
        <v>6</v>
      </c>
      <c r="AA26" s="380">
        <f t="shared" ref="AA26" si="104">IF(AA25=0,99+AA23/20,(AA24)/(AA25)+AA23/20)</f>
        <v>6</v>
      </c>
      <c r="AB26" s="380">
        <f t="shared" ref="AB26" si="105">IF(AB25=0,99+AB23/20,(AB24)/(AB25)+AB23/20)</f>
        <v>6</v>
      </c>
      <c r="AC26" s="381">
        <f t="shared" ref="AC26" si="106">IF(AC25=0,99+AC23/20,(AC24)/(AC25)+AC23/20)</f>
        <v>6.3833333333333329</v>
      </c>
      <c r="AF26" s="337"/>
      <c r="AG26" s="337"/>
      <c r="AH26" s="336"/>
      <c r="AI26" s="337"/>
      <c r="AJ26" s="337"/>
      <c r="AK26" s="337"/>
      <c r="AL26" s="337"/>
      <c r="AM26" s="337"/>
      <c r="AN26" s="337"/>
      <c r="AO26" s="337"/>
      <c r="AP26" s="337"/>
      <c r="AQ26" s="336"/>
    </row>
    <row r="27" spans="1:43" ht="17.25" customHeight="1" x14ac:dyDescent="0.25">
      <c r="A27" s="356"/>
      <c r="B27" s="418"/>
      <c r="C27" s="383" t="s">
        <v>62</v>
      </c>
      <c r="D27" s="384"/>
      <c r="E27" s="385"/>
      <c r="F27" s="422">
        <f>RANK(F26,Коэфф)</f>
        <v>1</v>
      </c>
      <c r="G27" s="422">
        <f>RANK(G26,Коэфф)</f>
        <v>1</v>
      </c>
      <c r="H27" s="422">
        <f>RANK(H26,Коэфф)</f>
        <v>1</v>
      </c>
      <c r="I27" s="422">
        <f>RANK(I26,Коэфф)</f>
        <v>1</v>
      </c>
      <c r="J27" s="386"/>
      <c r="K27" s="422">
        <f>RANK(K26,Коэфф)</f>
        <v>4</v>
      </c>
      <c r="L27" s="422">
        <f>RANK(L26,Коэфф)</f>
        <v>3</v>
      </c>
      <c r="M27" s="422">
        <f>RANK(M26,Коэфф)</f>
        <v>3</v>
      </c>
      <c r="N27" s="422">
        <f>RANK(N26,Коэфф)</f>
        <v>3</v>
      </c>
      <c r="O27" s="386"/>
      <c r="P27" s="422">
        <f>RANK(P26,Коэфф)</f>
        <v>3</v>
      </c>
      <c r="Q27" s="422">
        <f>RANK(Q26,Коэфф)</f>
        <v>3</v>
      </c>
      <c r="R27" s="422">
        <f>RANK(R26,Коэфф)</f>
        <v>3</v>
      </c>
      <c r="S27" s="422">
        <f>RANK(S26,Коэфф)</f>
        <v>2</v>
      </c>
      <c r="T27" s="386"/>
      <c r="U27" s="422">
        <f>RANK(U26,Коэфф)</f>
        <v>4</v>
      </c>
      <c r="V27" s="422">
        <f>RANK(V26,Коэфф)</f>
        <v>4</v>
      </c>
      <c r="W27" s="422">
        <f>RANK(W26,Коэфф)</f>
        <v>4</v>
      </c>
      <c r="X27" s="422">
        <f>RANK(X26,Коэфф)</f>
        <v>5</v>
      </c>
      <c r="Y27" s="386"/>
      <c r="Z27" s="422">
        <f>RANK(Z26,Коэфф)</f>
        <v>5</v>
      </c>
      <c r="AA27" s="422">
        <f>RANK(AA26,Коэфф)</f>
        <v>5</v>
      </c>
      <c r="AB27" s="422">
        <f>RANK(AB26,Коэфф)</f>
        <v>5</v>
      </c>
      <c r="AC27" s="422">
        <f>RANK(AC26,Коэфф)</f>
        <v>5</v>
      </c>
      <c r="AF27" s="337"/>
      <c r="AG27" s="337"/>
      <c r="AH27" s="336"/>
      <c r="AI27" s="337"/>
      <c r="AJ27" s="337"/>
      <c r="AK27" s="337"/>
      <c r="AL27" s="337"/>
      <c r="AM27" s="337"/>
      <c r="AN27" s="337"/>
      <c r="AO27" s="337"/>
      <c r="AP27" s="337"/>
      <c r="AQ27" s="336"/>
    </row>
    <row r="28" spans="1:43" ht="17.25" customHeight="1" thickBot="1" x14ac:dyDescent="0.3">
      <c r="A28" s="356"/>
      <c r="B28" s="418"/>
      <c r="C28" s="369"/>
      <c r="D28" s="370"/>
      <c r="E28" s="363"/>
      <c r="F28" s="364"/>
      <c r="G28" s="364"/>
      <c r="H28" s="364"/>
      <c r="I28" s="364"/>
      <c r="J28" s="364" t="s">
        <v>50</v>
      </c>
      <c r="K28" s="364" t="s">
        <v>49</v>
      </c>
      <c r="L28" s="364"/>
      <c r="M28" s="364"/>
      <c r="N28" s="364"/>
      <c r="O28" s="364"/>
      <c r="P28" s="364"/>
      <c r="Q28" s="364"/>
      <c r="R28" s="364"/>
      <c r="S28" s="364"/>
      <c r="T28" s="365"/>
      <c r="U28" s="365" t="s">
        <v>50</v>
      </c>
      <c r="V28" s="365"/>
      <c r="W28" s="365" t="s">
        <v>49</v>
      </c>
      <c r="X28" s="365" t="s">
        <v>50</v>
      </c>
      <c r="Y28" s="365" t="s">
        <v>49</v>
      </c>
      <c r="Z28" s="365" t="s">
        <v>49</v>
      </c>
      <c r="AA28" s="365" t="s">
        <v>49</v>
      </c>
      <c r="AB28" s="365" t="s">
        <v>49</v>
      </c>
      <c r="AC28" s="366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6"/>
    </row>
    <row r="29" spans="1:43" ht="17.25" customHeight="1" x14ac:dyDescent="0.25">
      <c r="A29" s="356"/>
      <c r="B29" s="418" t="s">
        <v>55</v>
      </c>
      <c r="C29" s="373" t="s">
        <v>58</v>
      </c>
      <c r="D29" s="374"/>
      <c r="E29" s="357">
        <f>IF(E34="*",0,IF(E34="о",D29,D29+1))</f>
        <v>1</v>
      </c>
      <c r="F29" s="358">
        <f t="shared" ref="F29:AC29" si="107">IF(F34="*",0,IF(F34="о",E29,E29+1))</f>
        <v>0</v>
      </c>
      <c r="G29" s="358">
        <f t="shared" si="107"/>
        <v>0</v>
      </c>
      <c r="H29" s="358">
        <f t="shared" si="107"/>
        <v>0</v>
      </c>
      <c r="I29" s="358">
        <f t="shared" si="107"/>
        <v>0</v>
      </c>
      <c r="J29" s="358">
        <f t="shared" si="107"/>
        <v>1</v>
      </c>
      <c r="K29" s="358">
        <f t="shared" si="107"/>
        <v>2</v>
      </c>
      <c r="L29" s="358">
        <f t="shared" si="107"/>
        <v>3</v>
      </c>
      <c r="M29" s="358">
        <f t="shared" si="107"/>
        <v>4</v>
      </c>
      <c r="N29" s="358">
        <f t="shared" si="107"/>
        <v>5</v>
      </c>
      <c r="O29" s="358">
        <f t="shared" si="107"/>
        <v>6</v>
      </c>
      <c r="P29" s="358">
        <f t="shared" si="107"/>
        <v>7</v>
      </c>
      <c r="Q29" s="358">
        <f t="shared" si="107"/>
        <v>8</v>
      </c>
      <c r="R29" s="358">
        <f t="shared" si="107"/>
        <v>9</v>
      </c>
      <c r="S29" s="358">
        <f t="shared" si="107"/>
        <v>10</v>
      </c>
      <c r="T29" s="358">
        <f t="shared" si="107"/>
        <v>11</v>
      </c>
      <c r="U29" s="358">
        <f t="shared" si="107"/>
        <v>12</v>
      </c>
      <c r="V29" s="358">
        <f t="shared" si="107"/>
        <v>13</v>
      </c>
      <c r="W29" s="358">
        <f t="shared" si="107"/>
        <v>14</v>
      </c>
      <c r="X29" s="358">
        <f t="shared" si="107"/>
        <v>15</v>
      </c>
      <c r="Y29" s="358">
        <f t="shared" si="107"/>
        <v>16</v>
      </c>
      <c r="Z29" s="358">
        <f t="shared" si="107"/>
        <v>17</v>
      </c>
      <c r="AA29" s="358">
        <f t="shared" si="107"/>
        <v>18</v>
      </c>
      <c r="AB29" s="358">
        <f t="shared" si="107"/>
        <v>19</v>
      </c>
      <c r="AC29" s="359">
        <f t="shared" si="107"/>
        <v>20</v>
      </c>
      <c r="AF29" s="336"/>
      <c r="AG29" s="336"/>
      <c r="AH29" s="337"/>
      <c r="AI29" s="337"/>
      <c r="AJ29" s="337"/>
      <c r="AK29" s="337"/>
      <c r="AL29" s="337"/>
      <c r="AM29" s="337"/>
      <c r="AN29" s="337"/>
      <c r="AO29" s="337"/>
      <c r="AP29" s="337"/>
      <c r="AQ29" s="336"/>
    </row>
    <row r="30" spans="1:43" ht="17.25" customHeight="1" x14ac:dyDescent="0.25">
      <c r="A30" s="356"/>
      <c r="B30" s="418"/>
      <c r="C30" s="375" t="s">
        <v>56</v>
      </c>
      <c r="D30" s="376"/>
      <c r="E30" s="360">
        <f>IF(E34="о",D30,D30+1)</f>
        <v>1</v>
      </c>
      <c r="F30" s="361">
        <f t="shared" ref="F30:AC30" si="108">IF(F34="о",E30,E30+1)</f>
        <v>2</v>
      </c>
      <c r="G30" s="361">
        <f t="shared" si="108"/>
        <v>2</v>
      </c>
      <c r="H30" s="361">
        <f t="shared" si="108"/>
        <v>2</v>
      </c>
      <c r="I30" s="361">
        <f t="shared" si="108"/>
        <v>2</v>
      </c>
      <c r="J30" s="361">
        <f t="shared" si="108"/>
        <v>3</v>
      </c>
      <c r="K30" s="361">
        <f t="shared" si="108"/>
        <v>4</v>
      </c>
      <c r="L30" s="361">
        <f t="shared" si="108"/>
        <v>5</v>
      </c>
      <c r="M30" s="361">
        <f t="shared" si="108"/>
        <v>6</v>
      </c>
      <c r="N30" s="361">
        <f t="shared" si="108"/>
        <v>7</v>
      </c>
      <c r="O30" s="361">
        <f t="shared" si="108"/>
        <v>8</v>
      </c>
      <c r="P30" s="361">
        <f t="shared" si="108"/>
        <v>9</v>
      </c>
      <c r="Q30" s="361">
        <f t="shared" si="108"/>
        <v>10</v>
      </c>
      <c r="R30" s="361">
        <f t="shared" si="108"/>
        <v>11</v>
      </c>
      <c r="S30" s="361">
        <f t="shared" si="108"/>
        <v>12</v>
      </c>
      <c r="T30" s="361">
        <f t="shared" si="108"/>
        <v>13</v>
      </c>
      <c r="U30" s="361">
        <f t="shared" si="108"/>
        <v>14</v>
      </c>
      <c r="V30" s="361">
        <f t="shared" si="108"/>
        <v>15</v>
      </c>
      <c r="W30" s="361">
        <f t="shared" si="108"/>
        <v>16</v>
      </c>
      <c r="X30" s="361">
        <f t="shared" si="108"/>
        <v>17</v>
      </c>
      <c r="Y30" s="361">
        <f t="shared" si="108"/>
        <v>18</v>
      </c>
      <c r="Z30" s="361">
        <f t="shared" si="108"/>
        <v>19</v>
      </c>
      <c r="AA30" s="361">
        <f t="shared" si="108"/>
        <v>20</v>
      </c>
      <c r="AB30" s="361">
        <f t="shared" si="108"/>
        <v>21</v>
      </c>
      <c r="AC30" s="362">
        <f t="shared" si="108"/>
        <v>22</v>
      </c>
      <c r="AF30" s="336"/>
      <c r="AG30" s="336"/>
      <c r="AH30" s="337"/>
      <c r="AI30" s="337"/>
      <c r="AJ30" s="337"/>
      <c r="AK30" s="337"/>
      <c r="AL30" s="337"/>
      <c r="AM30" s="337"/>
      <c r="AN30" s="337"/>
      <c r="AO30" s="337"/>
      <c r="AP30" s="337"/>
      <c r="AQ30" s="336"/>
    </row>
    <row r="31" spans="1:43" ht="17.25" customHeight="1" x14ac:dyDescent="0.25">
      <c r="A31" s="356"/>
      <c r="B31" s="418"/>
      <c r="C31" s="375" t="s">
        <v>57</v>
      </c>
      <c r="D31" s="376"/>
      <c r="E31" s="360">
        <f>COUNTIF($E34:E34,"~*")</f>
        <v>0</v>
      </c>
      <c r="F31" s="361">
        <f>COUNTIF($E34:F34,"~*")</f>
        <v>1</v>
      </c>
      <c r="G31" s="361">
        <f>COUNTIF($E34:G34,"~*")</f>
        <v>1</v>
      </c>
      <c r="H31" s="361">
        <f>COUNTIF($E34:H34,"~*")</f>
        <v>1</v>
      </c>
      <c r="I31" s="361">
        <f>COUNTIF($E34:I34,"~*")</f>
        <v>1</v>
      </c>
      <c r="J31" s="361">
        <f>COUNTIF($E34:J34,"~*")</f>
        <v>1</v>
      </c>
      <c r="K31" s="361">
        <f>COUNTIF($E34:K34,"~*")</f>
        <v>1</v>
      </c>
      <c r="L31" s="361">
        <f>COUNTIF($E34:L34,"~*")</f>
        <v>1</v>
      </c>
      <c r="M31" s="361">
        <f>COUNTIF($E34:M34,"~*")</f>
        <v>1</v>
      </c>
      <c r="N31" s="361">
        <f>COUNTIF($E34:N34,"~*")</f>
        <v>1</v>
      </c>
      <c r="O31" s="361">
        <f>COUNTIF($E34:O34,"~*")</f>
        <v>1</v>
      </c>
      <c r="P31" s="361">
        <f>COUNTIF($E34:P34,"~*")</f>
        <v>1</v>
      </c>
      <c r="Q31" s="361">
        <f>COUNTIF($E34:Q34,"~*")</f>
        <v>1</v>
      </c>
      <c r="R31" s="361">
        <f>COUNTIF($E34:R34,"~*")</f>
        <v>1</v>
      </c>
      <c r="S31" s="361">
        <f>COUNTIF($E34:S34,"~*")</f>
        <v>1</v>
      </c>
      <c r="T31" s="361">
        <f>COUNTIF($E34:T34,"~*")</f>
        <v>1</v>
      </c>
      <c r="U31" s="361">
        <f>COUNTIF($E34:U34,"~*")</f>
        <v>1</v>
      </c>
      <c r="V31" s="361">
        <f>COUNTIF($E34:V34,"~*")</f>
        <v>1</v>
      </c>
      <c r="W31" s="361">
        <f>COUNTIF($E34:W34,"~*")</f>
        <v>1</v>
      </c>
      <c r="X31" s="361">
        <f>COUNTIF($E34:X34,"~*")</f>
        <v>1</v>
      </c>
      <c r="Y31" s="361">
        <f>COUNTIF($E34:Y34,"~*")</f>
        <v>1</v>
      </c>
      <c r="Z31" s="361">
        <f>COUNTIF($E34:Z34,"~*")</f>
        <v>1</v>
      </c>
      <c r="AA31" s="361">
        <f>COUNTIF($E34:AA34,"~*")</f>
        <v>1</v>
      </c>
      <c r="AB31" s="361">
        <f>COUNTIF($E34:AB34,"~*")</f>
        <v>1</v>
      </c>
      <c r="AC31" s="362">
        <f>COUNTIF($E34:AC34,"~*")</f>
        <v>1</v>
      </c>
      <c r="AF31" s="336"/>
      <c r="AG31" s="336"/>
      <c r="AH31" s="337"/>
      <c r="AI31" s="337"/>
      <c r="AJ31" s="337"/>
      <c r="AK31" s="337"/>
      <c r="AL31" s="337"/>
      <c r="AM31" s="337"/>
      <c r="AN31" s="337"/>
      <c r="AO31" s="337"/>
      <c r="AP31" s="337"/>
      <c r="AQ31" s="336"/>
    </row>
    <row r="32" spans="1:43" ht="17.25" customHeight="1" x14ac:dyDescent="0.25">
      <c r="A32" s="356"/>
      <c r="B32" s="418"/>
      <c r="C32" s="377" t="s">
        <v>59</v>
      </c>
      <c r="D32" s="378"/>
      <c r="E32" s="379">
        <f>IF(E31=0,99+E29/20,(E30)/(E31)+E29/20)</f>
        <v>99.05</v>
      </c>
      <c r="F32" s="380">
        <f t="shared" ref="F32" si="109">IF(F31=0,99+F29/20,(F30)/(F31)+F29/20)</f>
        <v>2</v>
      </c>
      <c r="G32" s="380">
        <f t="shared" ref="G32" si="110">IF(G31=0,99+G29/20,(G30)/(G31)+G29/20)</f>
        <v>2</v>
      </c>
      <c r="H32" s="380">
        <f t="shared" ref="H32" si="111">IF(H31=0,99+H29/20,(H30)/(H31)+H29/20)</f>
        <v>2</v>
      </c>
      <c r="I32" s="380">
        <f t="shared" ref="I32" si="112">IF(I31=0,99+I29/20,(I30)/(I31)+I29/20)</f>
        <v>2</v>
      </c>
      <c r="J32" s="380">
        <f t="shared" ref="J32" si="113">IF(J31=0,99+J29/20,(J30)/(J31)+J29/20)</f>
        <v>3.05</v>
      </c>
      <c r="K32" s="380">
        <f t="shared" ref="K32" si="114">IF(K31=0,99+K29/20,(K30)/(K31)+K29/20)</f>
        <v>4.0999999999999996</v>
      </c>
      <c r="L32" s="380">
        <f t="shared" ref="L32" si="115">IF(L31=0,99+L29/20,(L30)/(L31)+L29/20)</f>
        <v>5.15</v>
      </c>
      <c r="M32" s="380">
        <f t="shared" ref="M32" si="116">IF(M31=0,99+M29/20,(M30)/(M31)+M29/20)</f>
        <v>6.2</v>
      </c>
      <c r="N32" s="380">
        <f t="shared" ref="N32" si="117">IF(N31=0,99+N29/20,(N30)/(N31)+N29/20)</f>
        <v>7.25</v>
      </c>
      <c r="O32" s="380">
        <f t="shared" ref="O32" si="118">IF(O31=0,99+O29/20,(O30)/(O31)+O29/20)</f>
        <v>8.3000000000000007</v>
      </c>
      <c r="P32" s="380">
        <f t="shared" ref="P32" si="119">IF(P31=0,99+P29/20,(P30)/(P31)+P29/20)</f>
        <v>9.35</v>
      </c>
      <c r="Q32" s="380">
        <f t="shared" ref="Q32" si="120">IF(Q31=0,99+Q29/20,(Q30)/(Q31)+Q29/20)</f>
        <v>10.4</v>
      </c>
      <c r="R32" s="380">
        <f t="shared" ref="R32" si="121">IF(R31=0,99+R29/20,(R30)/(R31)+R29/20)</f>
        <v>11.45</v>
      </c>
      <c r="S32" s="380">
        <f t="shared" ref="S32" si="122">IF(S31=0,99+S29/20,(S30)/(S31)+S29/20)</f>
        <v>12.5</v>
      </c>
      <c r="T32" s="380">
        <f t="shared" ref="T32" si="123">IF(T31=0,99+T29/20,(T30)/(T31)+T29/20)</f>
        <v>13.55</v>
      </c>
      <c r="U32" s="380">
        <f t="shared" ref="U32" si="124">IF(U31=0,99+U29/20,(U30)/(U31)+U29/20)</f>
        <v>14.6</v>
      </c>
      <c r="V32" s="380">
        <f t="shared" ref="V32" si="125">IF(V31=0,99+V29/20,(V30)/(V31)+V29/20)</f>
        <v>15.65</v>
      </c>
      <c r="W32" s="380">
        <f t="shared" ref="W32" si="126">IF(W31=0,99+W29/20,(W30)/(W31)+W29/20)</f>
        <v>16.7</v>
      </c>
      <c r="X32" s="380">
        <f t="shared" ref="X32" si="127">IF(X31=0,99+X29/20,(X30)/(X31)+X29/20)</f>
        <v>17.75</v>
      </c>
      <c r="Y32" s="380">
        <f t="shared" ref="Y32" si="128">IF(Y31=0,99+Y29/20,(Y30)/(Y31)+Y29/20)</f>
        <v>18.8</v>
      </c>
      <c r="Z32" s="380">
        <f t="shared" ref="Z32" si="129">IF(Z31=0,99+Z29/20,(Z30)/(Z31)+Z29/20)</f>
        <v>19.850000000000001</v>
      </c>
      <c r="AA32" s="380">
        <f t="shared" ref="AA32" si="130">IF(AA31=0,99+AA29/20,(AA30)/(AA31)+AA29/20)</f>
        <v>20.9</v>
      </c>
      <c r="AB32" s="380">
        <f t="shared" ref="AB32" si="131">IF(AB31=0,99+AB29/20,(AB30)/(AB31)+AB29/20)</f>
        <v>21.95</v>
      </c>
      <c r="AC32" s="381">
        <f t="shared" ref="AC32" si="132">IF(AC31=0,99+AC29/20,(AC30)/(AC31)+AC29/20)</f>
        <v>23</v>
      </c>
      <c r="AF32" s="336"/>
      <c r="AG32" s="336"/>
      <c r="AH32" s="337"/>
      <c r="AI32" s="337"/>
      <c r="AJ32" s="337"/>
      <c r="AK32" s="337"/>
      <c r="AL32" s="337"/>
      <c r="AM32" s="337"/>
      <c r="AN32" s="337"/>
      <c r="AO32" s="337"/>
      <c r="AP32" s="337"/>
      <c r="AQ32" s="336"/>
    </row>
    <row r="33" spans="1:43" ht="17.25" customHeight="1" x14ac:dyDescent="0.25">
      <c r="A33" s="356"/>
      <c r="B33" s="418"/>
      <c r="C33" s="383" t="s">
        <v>62</v>
      </c>
      <c r="D33" s="384"/>
      <c r="E33" s="385"/>
      <c r="F33" s="422">
        <f>RANK(F32,Коэфф)</f>
        <v>5</v>
      </c>
      <c r="G33" s="422">
        <f>RANK(G32,Коэфф)</f>
        <v>5</v>
      </c>
      <c r="H33" s="422">
        <f>RANK(H32,Коэфф)</f>
        <v>5</v>
      </c>
      <c r="I33" s="422">
        <f>RANK(I32,Коэфф)</f>
        <v>5</v>
      </c>
      <c r="J33" s="386"/>
      <c r="K33" s="422">
        <f>RANK(K32,Коэфф)</f>
        <v>5</v>
      </c>
      <c r="L33" s="422">
        <f>RANK(L32,Коэфф)</f>
        <v>5</v>
      </c>
      <c r="M33" s="422">
        <f>RANK(M32,Коэфф)</f>
        <v>5</v>
      </c>
      <c r="N33" s="422">
        <f>RANK(N32,Коэфф)</f>
        <v>5</v>
      </c>
      <c r="O33" s="386"/>
      <c r="P33" s="422">
        <f>RANK(P32,Коэфф)</f>
        <v>5</v>
      </c>
      <c r="Q33" s="422">
        <f>RANK(Q32,Коэфф)</f>
        <v>5</v>
      </c>
      <c r="R33" s="422">
        <f>RANK(R32,Коэфф)</f>
        <v>4</v>
      </c>
      <c r="S33" s="422">
        <f>RANK(S32,Коэфф)</f>
        <v>3</v>
      </c>
      <c r="T33" s="386"/>
      <c r="U33" s="422">
        <f>RANK(U32,Коэфф)</f>
        <v>1</v>
      </c>
      <c r="V33" s="422">
        <f>RANK(V32,Коэфф)</f>
        <v>1</v>
      </c>
      <c r="W33" s="422">
        <f>RANK(W32,Коэфф)</f>
        <v>1</v>
      </c>
      <c r="X33" s="422">
        <f>RANK(X32,Коэфф)</f>
        <v>1</v>
      </c>
      <c r="Y33" s="386"/>
      <c r="Z33" s="422">
        <f>RANK(Z32,Коэфф)</f>
        <v>1</v>
      </c>
      <c r="AA33" s="422">
        <f>RANK(AA32,Коэфф)</f>
        <v>1</v>
      </c>
      <c r="AB33" s="422">
        <f>RANK(AB32,Коэфф)</f>
        <v>1</v>
      </c>
      <c r="AC33" s="422">
        <f>RANK(AC32,Коэфф)</f>
        <v>1</v>
      </c>
      <c r="AF33" s="336"/>
      <c r="AG33" s="336"/>
      <c r="AH33" s="337"/>
      <c r="AI33" s="337"/>
      <c r="AJ33" s="337"/>
      <c r="AK33" s="337"/>
      <c r="AL33" s="337"/>
      <c r="AM33" s="337"/>
      <c r="AN33" s="337"/>
      <c r="AO33" s="337"/>
      <c r="AP33" s="337"/>
      <c r="AQ33" s="336"/>
    </row>
    <row r="34" spans="1:43" ht="17.25" customHeight="1" thickBot="1" x14ac:dyDescent="0.3">
      <c r="A34" s="356"/>
      <c r="B34" s="418"/>
      <c r="C34" s="369"/>
      <c r="D34" s="370"/>
      <c r="E34" s="363"/>
      <c r="F34" s="364" t="s">
        <v>50</v>
      </c>
      <c r="G34" s="364" t="s">
        <v>49</v>
      </c>
      <c r="H34" s="364" t="s">
        <v>49</v>
      </c>
      <c r="I34" s="364" t="s">
        <v>49</v>
      </c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5"/>
      <c r="U34" s="365"/>
      <c r="V34" s="365"/>
      <c r="W34" s="365"/>
      <c r="X34" s="365"/>
      <c r="Y34" s="365"/>
      <c r="Z34" s="365"/>
      <c r="AA34" s="365"/>
      <c r="AB34" s="365"/>
      <c r="AC34" s="366"/>
      <c r="AF34" s="339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6"/>
    </row>
    <row r="35" spans="1:43" ht="20.100000000000001" customHeight="1" x14ac:dyDescent="0.25">
      <c r="B35" s="209"/>
      <c r="C35" s="209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0"/>
      <c r="AC35" s="210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</row>
    <row r="36" spans="1:43" ht="20.100000000000001" customHeight="1" x14ac:dyDescent="0.25">
      <c r="B36" s="209"/>
      <c r="C36" s="368" t="s">
        <v>61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0"/>
      <c r="AC36" s="210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</row>
    <row r="37" spans="1:43" ht="20.100000000000001" customHeight="1" x14ac:dyDescent="0.25">
      <c r="B37" s="209"/>
      <c r="C37" s="368" t="s">
        <v>60</v>
      </c>
      <c r="D37" s="209"/>
      <c r="E37" s="210"/>
      <c r="F37" s="210"/>
      <c r="G37" s="210"/>
      <c r="H37" s="210"/>
      <c r="I37" s="210"/>
      <c r="J37" s="210"/>
      <c r="K37" s="210"/>
      <c r="L37" s="210"/>
      <c r="M37" s="210"/>
      <c r="N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0"/>
      <c r="AC37" s="210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</row>
    <row r="38" spans="1:43" ht="20.100000000000001" customHeight="1" x14ac:dyDescent="0.25">
      <c r="B38" s="209"/>
      <c r="C38" s="209"/>
      <c r="D38" s="209"/>
      <c r="E38" s="210"/>
      <c r="F38" s="210"/>
      <c r="G38" s="210"/>
      <c r="H38" s="210"/>
      <c r="I38" s="210"/>
      <c r="J38" s="210"/>
      <c r="K38" s="210"/>
      <c r="L38" s="210"/>
      <c r="M38" s="210"/>
      <c r="N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 t="s">
        <v>29</v>
      </c>
      <c r="Z38" s="211"/>
      <c r="AA38" s="211"/>
      <c r="AB38" s="210"/>
      <c r="AC38" s="210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</row>
    <row r="39" spans="1:43" ht="20.100000000000001" customHeight="1" x14ac:dyDescent="0.25">
      <c r="B39" s="209"/>
      <c r="C39" s="209"/>
      <c r="D39" s="209"/>
      <c r="E39" s="210"/>
      <c r="F39" s="210"/>
      <c r="G39" s="210"/>
      <c r="H39" s="210"/>
      <c r="J39" s="210"/>
      <c r="K39" s="210"/>
      <c r="L39" s="210"/>
      <c r="M39" s="210"/>
      <c r="N39" s="211"/>
      <c r="O39" s="367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0"/>
      <c r="AC39" s="210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</row>
    <row r="40" spans="1:43" ht="20.100000000000001" customHeight="1" x14ac:dyDescent="0.25"/>
    <row r="41" spans="1:43" ht="18.75" customHeight="1" x14ac:dyDescent="0.25">
      <c r="B41" s="212"/>
      <c r="C41" s="212"/>
      <c r="D41" s="212"/>
      <c r="E41" s="194"/>
    </row>
    <row r="43" spans="1:43" ht="18.75" customHeight="1" x14ac:dyDescent="0.25">
      <c r="E43" s="193"/>
      <c r="F43" s="193"/>
      <c r="G43" s="193"/>
    </row>
    <row r="44" spans="1:43" ht="18.75" customHeight="1" x14ac:dyDescent="0.25">
      <c r="E44" s="214"/>
      <c r="F44" s="214"/>
      <c r="G44" s="214"/>
      <c r="H44" s="214"/>
      <c r="I44" s="214"/>
      <c r="J44" s="214"/>
      <c r="K44" s="214"/>
      <c r="L44" s="214"/>
      <c r="M44" s="214"/>
      <c r="N44" s="214"/>
    </row>
    <row r="45" spans="1:43" s="195" customFormat="1" ht="18.75" customHeight="1" x14ac:dyDescent="0.25">
      <c r="A45" s="193"/>
      <c r="B45" s="193"/>
      <c r="C45" s="193"/>
      <c r="D45" s="193"/>
      <c r="E45" s="193"/>
      <c r="F45" s="193"/>
      <c r="G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</row>
    <row r="46" spans="1:43" s="195" customFormat="1" ht="18.75" customHeight="1" x14ac:dyDescent="0.25">
      <c r="A46" s="193"/>
      <c r="B46" s="193"/>
      <c r="C46" s="193"/>
      <c r="D46" s="193"/>
      <c r="E46" s="193"/>
      <c r="F46" s="193"/>
      <c r="G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</row>
    <row r="47" spans="1:43" s="195" customFormat="1" ht="18.75" customHeight="1" x14ac:dyDescent="0.25">
      <c r="A47" s="193"/>
      <c r="B47" s="193"/>
      <c r="C47" s="193"/>
      <c r="D47" s="193"/>
      <c r="E47" s="193"/>
      <c r="F47" s="193"/>
      <c r="G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</row>
    <row r="48" spans="1:43" s="195" customFormat="1" ht="18.75" customHeight="1" x14ac:dyDescent="0.25">
      <c r="A48" s="193"/>
      <c r="B48" s="193"/>
      <c r="C48" s="193"/>
      <c r="D48" s="193"/>
      <c r="E48" s="193"/>
      <c r="F48" s="193"/>
      <c r="G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</row>
    <row r="49" spans="1:43" s="195" customFormat="1" ht="18.75" customHeight="1" x14ac:dyDescent="0.25">
      <c r="A49" s="193"/>
      <c r="B49" s="193"/>
      <c r="C49" s="193"/>
      <c r="D49" s="193"/>
      <c r="E49" s="193"/>
      <c r="F49" s="193"/>
      <c r="G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</row>
    <row r="50" spans="1:43" s="195" customFormat="1" ht="18.75" customHeight="1" x14ac:dyDescent="0.25">
      <c r="A50" s="193"/>
      <c r="B50" s="193"/>
      <c r="C50" s="193"/>
      <c r="D50" s="193"/>
      <c r="E50" s="193"/>
      <c r="F50" s="193"/>
      <c r="G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</row>
  </sheetData>
  <mergeCells count="9">
    <mergeCell ref="B11:B16"/>
    <mergeCell ref="B17:B22"/>
    <mergeCell ref="B23:B28"/>
    <mergeCell ref="B29:B34"/>
    <mergeCell ref="L1:N1"/>
    <mergeCell ref="E2:AC2"/>
    <mergeCell ref="B3:B4"/>
    <mergeCell ref="C3:C4"/>
    <mergeCell ref="B5:B10"/>
  </mergeCells>
  <conditionalFormatting sqref="E5:AC34">
    <cfRule type="cellIs" dxfId="89" priority="307" operator="equal">
      <formula>"*"</formula>
    </cfRule>
    <cfRule type="expression" dxfId="88" priority="308">
      <formula>OR(E5="о",E5="o")</formula>
    </cfRule>
    <cfRule type="expression" dxfId="87" priority="309">
      <formula>(E$4=2)</formula>
    </cfRule>
  </conditionalFormatting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28"/>
  <sheetViews>
    <sheetView workbookViewId="0">
      <selection activeCell="S7" sqref="S7"/>
    </sheetView>
  </sheetViews>
  <sheetFormatPr defaultRowHeight="15" x14ac:dyDescent="0.25"/>
  <cols>
    <col min="1" max="1" width="26.140625" customWidth="1"/>
    <col min="2" max="23" width="4.7109375" customWidth="1"/>
  </cols>
  <sheetData>
    <row r="1" spans="1:23" ht="19.5" thickBot="1" x14ac:dyDescent="0.3">
      <c r="A1" s="24" t="s">
        <v>27</v>
      </c>
      <c r="B1" s="2"/>
      <c r="C1" s="2"/>
      <c r="D1" s="1"/>
      <c r="E1" s="1"/>
      <c r="F1" s="1"/>
      <c r="G1" s="1"/>
      <c r="H1" s="1"/>
      <c r="I1" s="2"/>
      <c r="J1" s="2"/>
      <c r="K1" s="387"/>
      <c r="L1" s="387"/>
      <c r="M1" s="387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95" customHeight="1" x14ac:dyDescent="0.25">
      <c r="A2" s="68" t="s">
        <v>0</v>
      </c>
      <c r="B2" s="28">
        <v>6</v>
      </c>
      <c r="C2" s="29">
        <v>7</v>
      </c>
      <c r="D2" s="30">
        <v>8</v>
      </c>
      <c r="E2" s="30">
        <v>13</v>
      </c>
      <c r="F2" s="30">
        <v>14</v>
      </c>
      <c r="G2" s="30">
        <v>15</v>
      </c>
      <c r="H2" s="30">
        <v>16</v>
      </c>
      <c r="I2" s="29">
        <v>17</v>
      </c>
      <c r="J2" s="29">
        <v>20</v>
      </c>
      <c r="K2" s="29">
        <v>21</v>
      </c>
      <c r="L2" s="29">
        <v>22</v>
      </c>
      <c r="M2" s="29">
        <v>23</v>
      </c>
      <c r="N2" s="29">
        <v>24</v>
      </c>
      <c r="O2" s="29">
        <v>27</v>
      </c>
      <c r="P2" s="29">
        <v>28</v>
      </c>
      <c r="Q2" s="29">
        <v>29</v>
      </c>
      <c r="R2" s="29">
        <v>30</v>
      </c>
      <c r="S2" s="31">
        <v>31</v>
      </c>
      <c r="T2" s="77"/>
      <c r="U2" s="77"/>
      <c r="V2" s="77"/>
      <c r="W2" s="77"/>
    </row>
    <row r="3" spans="1:23" ht="18.95" customHeight="1" x14ac:dyDescent="0.25">
      <c r="A3" s="69"/>
      <c r="B3" s="78" t="s">
        <v>2</v>
      </c>
      <c r="C3" s="79" t="s">
        <v>3</v>
      </c>
      <c r="D3" s="79" t="s">
        <v>4</v>
      </c>
      <c r="E3" s="79" t="s">
        <v>2</v>
      </c>
      <c r="F3" s="80" t="s">
        <v>3</v>
      </c>
      <c r="G3" s="80" t="s">
        <v>4</v>
      </c>
      <c r="H3" s="80" t="s">
        <v>5</v>
      </c>
      <c r="I3" s="80" t="s">
        <v>1</v>
      </c>
      <c r="J3" s="80" t="s">
        <v>2</v>
      </c>
      <c r="K3" s="80" t="s">
        <v>3</v>
      </c>
      <c r="L3" s="80" t="s">
        <v>4</v>
      </c>
      <c r="M3" s="80" t="s">
        <v>5</v>
      </c>
      <c r="N3" s="80" t="s">
        <v>1</v>
      </c>
      <c r="O3" s="81" t="s">
        <v>2</v>
      </c>
      <c r="P3" s="80" t="s">
        <v>3</v>
      </c>
      <c r="Q3" s="80" t="s">
        <v>4</v>
      </c>
      <c r="R3" s="80" t="s">
        <v>5</v>
      </c>
      <c r="S3" s="82" t="s">
        <v>1</v>
      </c>
      <c r="T3" s="7"/>
      <c r="U3" s="7"/>
      <c r="V3" s="74"/>
      <c r="W3" s="74"/>
    </row>
    <row r="4" spans="1:23" ht="20.100000000000001" customHeight="1" x14ac:dyDescent="0.25">
      <c r="A4" s="37" t="s">
        <v>6</v>
      </c>
      <c r="B4" s="70"/>
      <c r="C4" s="23"/>
      <c r="D4" s="59"/>
      <c r="E4" s="59"/>
      <c r="F4" s="59"/>
      <c r="G4" s="59"/>
      <c r="H4" s="59"/>
      <c r="I4" s="23"/>
      <c r="J4" s="23"/>
      <c r="K4" s="23"/>
      <c r="L4" s="23"/>
      <c r="M4" s="23"/>
      <c r="N4" s="23"/>
      <c r="O4" s="23"/>
      <c r="P4" s="84"/>
      <c r="Q4" s="23"/>
      <c r="R4" s="23"/>
      <c r="S4" s="35"/>
      <c r="T4" s="75"/>
      <c r="U4" s="75"/>
      <c r="V4" s="75"/>
      <c r="W4" s="75"/>
    </row>
    <row r="5" spans="1:23" ht="20.100000000000001" customHeight="1" x14ac:dyDescent="0.25">
      <c r="A5" s="37" t="s">
        <v>7</v>
      </c>
      <c r="B5" s="70"/>
      <c r="C5" s="23"/>
      <c r="D5" s="59"/>
      <c r="E5" s="59"/>
      <c r="F5" s="59"/>
      <c r="G5" s="59"/>
      <c r="H5" s="59"/>
      <c r="I5" s="23"/>
      <c r="J5" s="23"/>
      <c r="K5" s="23"/>
      <c r="L5" s="23"/>
      <c r="M5" s="23"/>
      <c r="N5" s="23"/>
      <c r="O5" s="23"/>
      <c r="P5" s="23"/>
      <c r="Q5" s="84"/>
      <c r="R5" s="23"/>
      <c r="S5" s="35"/>
      <c r="T5" s="75"/>
      <c r="U5" s="75"/>
      <c r="V5" s="75"/>
      <c r="W5" s="75"/>
    </row>
    <row r="6" spans="1:23" ht="20.100000000000001" customHeight="1" x14ac:dyDescent="0.25">
      <c r="A6" s="37" t="s">
        <v>8</v>
      </c>
      <c r="B6" s="83"/>
      <c r="C6" s="23"/>
      <c r="D6" s="59"/>
      <c r="E6" s="59"/>
      <c r="F6" s="59"/>
      <c r="G6" s="59"/>
      <c r="H6" s="59"/>
      <c r="I6" s="23"/>
      <c r="J6" s="23"/>
      <c r="K6" s="23"/>
      <c r="L6" s="23"/>
      <c r="M6" s="23"/>
      <c r="N6" s="23"/>
      <c r="O6" s="23"/>
      <c r="P6" s="23"/>
      <c r="Q6" s="23"/>
      <c r="R6" s="84"/>
      <c r="S6" s="35"/>
      <c r="T6" s="75"/>
      <c r="U6" s="75"/>
      <c r="V6" s="75"/>
      <c r="W6" s="75"/>
    </row>
    <row r="7" spans="1:23" ht="20.100000000000001" customHeight="1" x14ac:dyDescent="0.25">
      <c r="A7" s="37" t="s">
        <v>9</v>
      </c>
      <c r="B7" s="70"/>
      <c r="C7" s="84"/>
      <c r="D7" s="59"/>
      <c r="E7" s="59"/>
      <c r="F7" s="59"/>
      <c r="G7" s="59"/>
      <c r="H7" s="66"/>
      <c r="I7" s="67"/>
      <c r="J7" s="67"/>
      <c r="K7" s="67"/>
      <c r="L7" s="67"/>
      <c r="M7" s="67"/>
      <c r="N7" s="67"/>
      <c r="O7" s="67"/>
      <c r="P7" s="67"/>
      <c r="Q7" s="67"/>
      <c r="R7" s="23"/>
      <c r="S7" s="87"/>
      <c r="T7" s="75"/>
      <c r="U7" s="75"/>
      <c r="V7" s="75"/>
      <c r="W7" s="75"/>
    </row>
    <row r="8" spans="1:23" ht="20.100000000000001" customHeight="1" x14ac:dyDescent="0.25">
      <c r="A8" s="37" t="s">
        <v>10</v>
      </c>
      <c r="B8" s="70"/>
      <c r="C8" s="23"/>
      <c r="D8" s="85"/>
      <c r="E8" s="59"/>
      <c r="F8" s="59"/>
      <c r="G8" s="59"/>
      <c r="H8" s="59"/>
      <c r="I8" s="23"/>
      <c r="J8" s="23"/>
      <c r="K8" s="23" t="s">
        <v>29</v>
      </c>
      <c r="L8" s="23"/>
      <c r="M8" s="23"/>
      <c r="N8" s="23"/>
      <c r="O8" s="23"/>
      <c r="P8" s="23"/>
      <c r="Q8" s="23"/>
      <c r="R8" s="23"/>
      <c r="S8" s="35"/>
      <c r="T8" s="75"/>
      <c r="U8" s="75"/>
      <c r="V8" s="75"/>
      <c r="W8" s="75"/>
    </row>
    <row r="9" spans="1:23" ht="20.100000000000001" customHeight="1" x14ac:dyDescent="0.25">
      <c r="A9" s="37" t="s">
        <v>11</v>
      </c>
      <c r="B9" s="70"/>
      <c r="C9" s="23"/>
      <c r="D9" s="59"/>
      <c r="E9" s="85"/>
      <c r="F9" s="59"/>
      <c r="G9" s="59"/>
      <c r="H9" s="59"/>
      <c r="I9" s="23"/>
      <c r="J9" s="23"/>
      <c r="K9" s="23"/>
      <c r="L9" s="23"/>
      <c r="M9" s="23"/>
      <c r="N9" s="23"/>
      <c r="O9" s="23"/>
      <c r="P9" s="23"/>
      <c r="Q9" s="23"/>
      <c r="R9" s="23"/>
      <c r="S9" s="35"/>
      <c r="T9" s="75"/>
      <c r="U9" s="75"/>
      <c r="V9" s="75"/>
      <c r="W9" s="75"/>
    </row>
    <row r="10" spans="1:23" ht="20.100000000000001" customHeight="1" x14ac:dyDescent="0.25">
      <c r="A10" s="64" t="s">
        <v>23</v>
      </c>
      <c r="B10" s="70"/>
      <c r="C10" s="23"/>
      <c r="D10" s="59"/>
      <c r="E10" s="59"/>
      <c r="F10" s="85"/>
      <c r="G10" s="59"/>
      <c r="H10" s="5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35"/>
      <c r="T10" s="75"/>
      <c r="U10" s="75"/>
      <c r="V10" s="75"/>
      <c r="W10" s="75"/>
    </row>
    <row r="11" spans="1:23" ht="20.100000000000001" customHeight="1" x14ac:dyDescent="0.25">
      <c r="A11" s="37" t="s">
        <v>17</v>
      </c>
      <c r="B11" s="70"/>
      <c r="C11" s="23"/>
      <c r="D11" s="59"/>
      <c r="E11" s="59"/>
      <c r="F11" s="59"/>
      <c r="G11" s="85"/>
      <c r="H11" s="59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35"/>
      <c r="T11" s="75"/>
      <c r="U11" s="75"/>
      <c r="V11" s="75"/>
      <c r="W11" s="75"/>
    </row>
    <row r="12" spans="1:23" ht="20.100000000000001" customHeight="1" x14ac:dyDescent="0.25">
      <c r="A12" s="37" t="s">
        <v>13</v>
      </c>
      <c r="B12" s="70"/>
      <c r="C12" s="23"/>
      <c r="D12" s="59"/>
      <c r="E12" s="59"/>
      <c r="F12" s="59"/>
      <c r="G12" s="59"/>
      <c r="H12" s="85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35"/>
      <c r="T12" s="75"/>
      <c r="U12" s="75"/>
      <c r="V12" s="75"/>
      <c r="W12" s="75"/>
    </row>
    <row r="13" spans="1:23" ht="20.100000000000001" customHeight="1" x14ac:dyDescent="0.25">
      <c r="A13" s="37" t="s">
        <v>14</v>
      </c>
      <c r="B13" s="70"/>
      <c r="C13" s="23"/>
      <c r="D13" s="59"/>
      <c r="E13" s="59"/>
      <c r="F13" s="59"/>
      <c r="G13" s="59"/>
      <c r="H13" s="59"/>
      <c r="I13" s="84"/>
      <c r="J13" s="23"/>
      <c r="K13" s="23"/>
      <c r="L13" s="23"/>
      <c r="M13" s="23"/>
      <c r="N13" s="23"/>
      <c r="O13" s="23"/>
      <c r="P13" s="23"/>
      <c r="Q13" s="23"/>
      <c r="R13" s="23"/>
      <c r="S13" s="35"/>
      <c r="T13" s="75"/>
      <c r="U13" s="75"/>
      <c r="V13" s="75"/>
      <c r="W13" s="75"/>
    </row>
    <row r="14" spans="1:23" ht="20.100000000000001" customHeight="1" x14ac:dyDescent="0.25">
      <c r="A14" s="37" t="s">
        <v>15</v>
      </c>
      <c r="B14" s="70"/>
      <c r="C14" s="23"/>
      <c r="D14" s="59"/>
      <c r="E14" s="59"/>
      <c r="F14" s="59"/>
      <c r="G14" s="59"/>
      <c r="H14" s="59"/>
      <c r="I14" s="23"/>
      <c r="J14" s="84"/>
      <c r="K14" s="23"/>
      <c r="L14" s="23"/>
      <c r="M14" s="23"/>
      <c r="N14" s="23"/>
      <c r="O14" s="23"/>
      <c r="P14" s="23"/>
      <c r="Q14" s="23"/>
      <c r="R14" s="23"/>
      <c r="S14" s="35"/>
      <c r="T14" s="75"/>
      <c r="U14" s="75"/>
      <c r="V14" s="75"/>
      <c r="W14" s="75"/>
    </row>
    <row r="15" spans="1:23" ht="20.100000000000001" customHeight="1" x14ac:dyDescent="0.25">
      <c r="A15" s="37" t="s">
        <v>16</v>
      </c>
      <c r="B15" s="70"/>
      <c r="C15" s="23"/>
      <c r="D15" s="59"/>
      <c r="E15" s="59"/>
      <c r="F15" s="388" t="s">
        <v>30</v>
      </c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90"/>
      <c r="T15" s="75"/>
      <c r="U15" s="75"/>
      <c r="V15" s="75"/>
      <c r="W15" s="75"/>
    </row>
    <row r="16" spans="1:23" ht="20.100000000000001" customHeight="1" x14ac:dyDescent="0.25">
      <c r="A16" s="37" t="s">
        <v>28</v>
      </c>
      <c r="B16" s="70"/>
      <c r="C16" s="23"/>
      <c r="D16" s="59"/>
      <c r="E16" s="59"/>
      <c r="F16" s="59"/>
      <c r="G16" s="59"/>
      <c r="H16" s="59"/>
      <c r="I16" s="23"/>
      <c r="J16" s="23"/>
      <c r="K16" s="84"/>
      <c r="L16" s="23"/>
      <c r="M16" s="23"/>
      <c r="N16" s="23"/>
      <c r="O16" s="23"/>
      <c r="P16" s="23"/>
      <c r="Q16" s="23"/>
      <c r="R16" s="23"/>
      <c r="S16" s="35"/>
      <c r="T16" s="75"/>
      <c r="U16" s="75"/>
      <c r="V16" s="75"/>
      <c r="W16" s="75"/>
    </row>
    <row r="17" spans="1:23" ht="20.100000000000001" customHeight="1" x14ac:dyDescent="0.25">
      <c r="A17" s="37" t="s">
        <v>18</v>
      </c>
      <c r="B17" s="70"/>
      <c r="C17" s="23"/>
      <c r="D17" s="59"/>
      <c r="E17" s="59"/>
      <c r="F17" s="59"/>
      <c r="G17" s="59"/>
      <c r="H17" s="59"/>
      <c r="I17" s="23"/>
      <c r="J17" s="23"/>
      <c r="K17" s="23"/>
      <c r="L17" s="84"/>
      <c r="M17" s="23"/>
      <c r="N17" s="59"/>
      <c r="O17" s="59"/>
      <c r="P17" s="59"/>
      <c r="Q17" s="59"/>
      <c r="R17" s="59"/>
      <c r="S17" s="60"/>
      <c r="T17" s="76"/>
      <c r="U17" s="76"/>
      <c r="V17" s="76"/>
      <c r="W17" s="76"/>
    </row>
    <row r="18" spans="1:23" ht="20.100000000000001" customHeight="1" x14ac:dyDescent="0.25">
      <c r="A18" s="37" t="s">
        <v>19</v>
      </c>
      <c r="B18" s="70"/>
      <c r="C18" s="23"/>
      <c r="D18" s="59"/>
      <c r="E18" s="59"/>
      <c r="F18" s="59"/>
      <c r="G18" s="59"/>
      <c r="H18" s="59"/>
      <c r="I18" s="23"/>
      <c r="J18" s="23"/>
      <c r="K18" s="23"/>
      <c r="L18" s="23"/>
      <c r="M18" s="84"/>
      <c r="N18" s="23"/>
      <c r="O18" s="23"/>
      <c r="P18" s="23"/>
      <c r="Q18" s="23"/>
      <c r="R18" s="23"/>
      <c r="S18" s="35"/>
      <c r="T18" s="75"/>
      <c r="U18" s="75"/>
      <c r="V18" s="75"/>
      <c r="W18" s="76"/>
    </row>
    <row r="19" spans="1:23" ht="20.100000000000001" customHeight="1" x14ac:dyDescent="0.25">
      <c r="A19" s="37" t="s">
        <v>20</v>
      </c>
      <c r="B19" s="70"/>
      <c r="C19" s="23"/>
      <c r="D19" s="59"/>
      <c r="E19" s="59"/>
      <c r="F19" s="59"/>
      <c r="G19" s="59"/>
      <c r="H19" s="59"/>
      <c r="I19" s="23"/>
      <c r="J19" s="23"/>
      <c r="K19" s="23"/>
      <c r="L19" s="23"/>
      <c r="M19" s="23"/>
      <c r="N19" s="84"/>
      <c r="O19" s="23"/>
      <c r="P19" s="23"/>
      <c r="Q19" s="23"/>
      <c r="R19" s="23"/>
      <c r="S19" s="35"/>
      <c r="T19" s="75"/>
      <c r="U19" s="73"/>
      <c r="V19" s="75"/>
      <c r="W19" s="75"/>
    </row>
    <row r="20" spans="1:23" ht="20.100000000000001" customHeight="1" thickBot="1" x14ac:dyDescent="0.3">
      <c r="A20" s="65" t="s">
        <v>21</v>
      </c>
      <c r="B20" s="71"/>
      <c r="C20" s="61"/>
      <c r="D20" s="62"/>
      <c r="E20" s="62"/>
      <c r="F20" s="62"/>
      <c r="G20" s="62"/>
      <c r="H20" s="62"/>
      <c r="I20" s="61"/>
      <c r="J20" s="61"/>
      <c r="K20" s="61"/>
      <c r="L20" s="61"/>
      <c r="M20" s="61"/>
      <c r="N20" s="61"/>
      <c r="O20" s="86"/>
      <c r="P20" s="61"/>
      <c r="Q20" s="61"/>
      <c r="R20" s="61"/>
      <c r="S20" s="63"/>
      <c r="T20" s="75"/>
      <c r="U20" s="75"/>
      <c r="V20" s="73"/>
      <c r="W20" s="75"/>
    </row>
    <row r="22" spans="1:23" ht="21" x14ac:dyDescent="0.35">
      <c r="A22" s="25" t="s">
        <v>24</v>
      </c>
      <c r="B22" s="25"/>
      <c r="C22" s="25"/>
      <c r="D22" s="25"/>
      <c r="E22" s="25"/>
      <c r="F22" s="25"/>
      <c r="G22" s="25"/>
      <c r="H22" s="25"/>
      <c r="I22" s="25"/>
      <c r="J22" s="27"/>
      <c r="K22" s="25"/>
      <c r="L22" s="25"/>
      <c r="M22" s="25"/>
      <c r="N22" s="25"/>
      <c r="O22" s="25"/>
      <c r="P22" s="25"/>
      <c r="Q22" s="25"/>
      <c r="R22" s="25"/>
      <c r="S22" s="25"/>
    </row>
    <row r="23" spans="1:23" x14ac:dyDescent="0.25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3" x14ac:dyDescent="0.25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7"/>
      <c r="U25" s="7"/>
      <c r="V25" s="7"/>
      <c r="W25" s="7"/>
    </row>
    <row r="26" spans="1:23" x14ac:dyDescent="0.25">
      <c r="K26" s="7"/>
      <c r="L26" s="7"/>
      <c r="M26" s="8"/>
      <c r="N26" s="9"/>
      <c r="O26" s="9"/>
      <c r="P26" s="9"/>
      <c r="Q26" s="9"/>
      <c r="R26" s="8"/>
      <c r="S26" s="9"/>
      <c r="T26" s="7"/>
      <c r="U26" s="10"/>
      <c r="V26" s="10"/>
      <c r="W26" s="10"/>
    </row>
    <row r="27" spans="1:23" x14ac:dyDescent="0.25"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2">
    <mergeCell ref="K1:M1"/>
    <mergeCell ref="F15:S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W28"/>
  <sheetViews>
    <sheetView workbookViewId="0">
      <selection sqref="A1:XFD1048576"/>
    </sheetView>
  </sheetViews>
  <sheetFormatPr defaultRowHeight="15" x14ac:dyDescent="0.25"/>
  <cols>
    <col min="1" max="1" width="26.140625" customWidth="1"/>
    <col min="2" max="23" width="4.7109375" customWidth="1"/>
  </cols>
  <sheetData>
    <row r="1" spans="1:23" ht="19.5" thickBot="1" x14ac:dyDescent="0.3">
      <c r="A1" s="24" t="s">
        <v>31</v>
      </c>
      <c r="B1" s="72"/>
      <c r="C1" s="72"/>
      <c r="D1" s="1"/>
      <c r="E1" s="1"/>
      <c r="F1" s="1"/>
      <c r="G1" s="1"/>
      <c r="H1" s="1"/>
      <c r="I1" s="72"/>
      <c r="J1" s="72"/>
      <c r="K1" s="387"/>
      <c r="L1" s="387"/>
      <c r="M1" s="387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8.95" customHeight="1" x14ac:dyDescent="0.25">
      <c r="A2" s="68" t="s">
        <v>0</v>
      </c>
      <c r="B2" s="28">
        <v>3</v>
      </c>
      <c r="C2" s="29">
        <v>4</v>
      </c>
      <c r="D2" s="30">
        <v>5</v>
      </c>
      <c r="E2" s="30">
        <v>6</v>
      </c>
      <c r="F2" s="30">
        <v>7</v>
      </c>
      <c r="G2" s="30">
        <v>10</v>
      </c>
      <c r="H2" s="30">
        <v>11</v>
      </c>
      <c r="I2" s="99">
        <v>12</v>
      </c>
      <c r="J2" s="29">
        <v>13</v>
      </c>
      <c r="K2" s="29">
        <v>14</v>
      </c>
      <c r="L2" s="29">
        <v>17</v>
      </c>
      <c r="M2" s="29">
        <v>18</v>
      </c>
      <c r="N2" s="29">
        <v>19</v>
      </c>
      <c r="O2" s="29">
        <v>20</v>
      </c>
      <c r="P2" s="29">
        <v>21</v>
      </c>
      <c r="Q2" s="29">
        <v>24</v>
      </c>
      <c r="R2" s="29">
        <v>25</v>
      </c>
      <c r="S2" s="91">
        <v>26</v>
      </c>
      <c r="T2" s="97">
        <v>27</v>
      </c>
      <c r="U2" s="98">
        <v>28</v>
      </c>
      <c r="V2" s="77"/>
      <c r="W2" s="77"/>
    </row>
    <row r="3" spans="1:23" ht="18.95" customHeight="1" x14ac:dyDescent="0.25">
      <c r="A3" s="69"/>
      <c r="B3" s="79" t="s">
        <v>2</v>
      </c>
      <c r="C3" s="80" t="s">
        <v>3</v>
      </c>
      <c r="D3" s="80" t="s">
        <v>4</v>
      </c>
      <c r="E3" s="80" t="s">
        <v>5</v>
      </c>
      <c r="F3" s="80" t="s">
        <v>1</v>
      </c>
      <c r="G3" s="79" t="s">
        <v>2</v>
      </c>
      <c r="H3" s="80" t="s">
        <v>3</v>
      </c>
      <c r="I3" s="100" t="s">
        <v>4</v>
      </c>
      <c r="J3" s="80" t="s">
        <v>5</v>
      </c>
      <c r="K3" s="80" t="s">
        <v>1</v>
      </c>
      <c r="L3" s="79" t="s">
        <v>2</v>
      </c>
      <c r="M3" s="80" t="s">
        <v>3</v>
      </c>
      <c r="N3" s="80" t="s">
        <v>4</v>
      </c>
      <c r="O3" s="80" t="s">
        <v>5</v>
      </c>
      <c r="P3" s="80" t="s">
        <v>1</v>
      </c>
      <c r="Q3" s="79" t="s">
        <v>2</v>
      </c>
      <c r="R3" s="80" t="s">
        <v>3</v>
      </c>
      <c r="S3" s="80" t="s">
        <v>4</v>
      </c>
      <c r="T3" s="80" t="s">
        <v>5</v>
      </c>
      <c r="U3" s="80" t="s">
        <v>1</v>
      </c>
      <c r="V3" s="74"/>
      <c r="W3" s="74"/>
    </row>
    <row r="4" spans="1:23" ht="20.100000000000001" customHeight="1" x14ac:dyDescent="0.25">
      <c r="A4" s="37" t="s">
        <v>7</v>
      </c>
      <c r="B4" s="70"/>
      <c r="C4" s="23"/>
      <c r="D4" s="59"/>
      <c r="E4" s="59"/>
      <c r="F4" s="59"/>
      <c r="G4" s="59"/>
      <c r="H4" s="59"/>
      <c r="I4" s="391" t="s">
        <v>33</v>
      </c>
      <c r="J4" s="23"/>
      <c r="K4" s="23"/>
      <c r="L4" s="23"/>
      <c r="M4" s="23"/>
      <c r="N4" s="23"/>
      <c r="O4" s="23"/>
      <c r="P4" s="106"/>
      <c r="Q4" s="23"/>
      <c r="R4" s="23"/>
      <c r="S4" s="92"/>
      <c r="T4" s="23"/>
      <c r="U4" s="35"/>
      <c r="V4" s="75"/>
      <c r="W4" s="75"/>
    </row>
    <row r="5" spans="1:23" ht="20.100000000000001" customHeight="1" x14ac:dyDescent="0.25">
      <c r="A5" s="37" t="s">
        <v>8</v>
      </c>
      <c r="B5" s="70"/>
      <c r="C5" s="23"/>
      <c r="D5" s="59"/>
      <c r="E5" s="59"/>
      <c r="F5" s="59"/>
      <c r="G5" s="59"/>
      <c r="H5" s="59"/>
      <c r="I5" s="392"/>
      <c r="J5" s="23"/>
      <c r="K5" s="23"/>
      <c r="L5" s="23"/>
      <c r="M5" s="23"/>
      <c r="N5" s="23"/>
      <c r="O5" s="23"/>
      <c r="P5" s="23"/>
      <c r="Q5" s="106"/>
      <c r="R5" s="23"/>
      <c r="S5" s="92"/>
      <c r="T5" s="23"/>
      <c r="U5" s="35"/>
      <c r="V5" s="75"/>
      <c r="W5" s="75"/>
    </row>
    <row r="6" spans="1:23" ht="20.100000000000001" customHeight="1" x14ac:dyDescent="0.25">
      <c r="A6" s="37" t="s">
        <v>9</v>
      </c>
      <c r="B6" s="70"/>
      <c r="C6" s="23"/>
      <c r="D6" s="59"/>
      <c r="E6" s="59"/>
      <c r="F6" s="59"/>
      <c r="G6" s="59"/>
      <c r="H6" s="59"/>
      <c r="I6" s="392"/>
      <c r="J6" s="23"/>
      <c r="K6" s="23"/>
      <c r="L6" s="23"/>
      <c r="M6" s="23"/>
      <c r="N6" s="23"/>
      <c r="O6" s="23"/>
      <c r="P6" s="23"/>
      <c r="Q6" s="23"/>
      <c r="R6" s="106"/>
      <c r="S6" s="92"/>
      <c r="T6" s="23"/>
      <c r="U6" s="35"/>
      <c r="V6" s="75"/>
      <c r="W6" s="75"/>
    </row>
    <row r="7" spans="1:23" ht="20.100000000000001" customHeight="1" x14ac:dyDescent="0.25">
      <c r="A7" s="37" t="s">
        <v>10</v>
      </c>
      <c r="B7" s="105"/>
      <c r="C7" s="23"/>
      <c r="D7" s="59"/>
      <c r="E7" s="59"/>
      <c r="F7" s="59"/>
      <c r="G7" s="59"/>
      <c r="H7" s="66"/>
      <c r="I7" s="392"/>
      <c r="J7" s="67"/>
      <c r="K7" s="67"/>
      <c r="L7" s="67"/>
      <c r="M7" s="67"/>
      <c r="N7" s="67"/>
      <c r="O7" s="67"/>
      <c r="P7" s="67"/>
      <c r="Q7" s="67"/>
      <c r="R7" s="23"/>
      <c r="S7" s="110"/>
      <c r="T7" s="23"/>
      <c r="U7" s="35"/>
      <c r="V7" s="75"/>
      <c r="W7" s="75"/>
    </row>
    <row r="8" spans="1:23" ht="20.100000000000001" customHeight="1" x14ac:dyDescent="0.25">
      <c r="A8" s="37" t="s">
        <v>11</v>
      </c>
      <c r="B8" s="394" t="s">
        <v>30</v>
      </c>
      <c r="C8" s="395"/>
      <c r="D8" s="395"/>
      <c r="E8" s="395"/>
      <c r="F8" s="395"/>
      <c r="G8" s="395"/>
      <c r="H8" s="396"/>
      <c r="I8" s="392"/>
      <c r="J8" s="101"/>
      <c r="K8" s="101" t="s">
        <v>29</v>
      </c>
      <c r="L8" s="101"/>
      <c r="M8" s="101"/>
      <c r="N8" s="101"/>
      <c r="O8" s="101"/>
      <c r="P8" s="101"/>
      <c r="Q8" s="101"/>
      <c r="R8" s="101"/>
      <c r="S8" s="103"/>
      <c r="T8" s="101"/>
      <c r="U8" s="104"/>
      <c r="V8" s="75"/>
      <c r="W8" s="75"/>
    </row>
    <row r="9" spans="1:23" ht="20.100000000000001" customHeight="1" x14ac:dyDescent="0.25">
      <c r="A9" s="64" t="s">
        <v>23</v>
      </c>
      <c r="B9" s="70"/>
      <c r="C9" s="106"/>
      <c r="D9" s="59"/>
      <c r="E9" s="59"/>
      <c r="F9" s="59"/>
      <c r="G9" s="59"/>
      <c r="H9" s="59"/>
      <c r="I9" s="392"/>
      <c r="J9" s="23"/>
      <c r="K9" s="23"/>
      <c r="L9" s="23"/>
      <c r="M9" s="23"/>
      <c r="N9" s="23"/>
      <c r="O9" s="23"/>
      <c r="P9" s="23"/>
      <c r="Q9" s="23"/>
      <c r="R9" s="23"/>
      <c r="S9" s="92"/>
      <c r="T9" s="106"/>
      <c r="U9" s="35"/>
      <c r="V9" s="75"/>
      <c r="W9" s="75"/>
    </row>
    <row r="10" spans="1:23" ht="20.100000000000001" customHeight="1" x14ac:dyDescent="0.25">
      <c r="A10" s="95" t="s">
        <v>32</v>
      </c>
      <c r="B10" s="70"/>
      <c r="C10" s="23"/>
      <c r="D10" s="107"/>
      <c r="E10" s="59"/>
      <c r="F10" s="59"/>
      <c r="G10" s="59"/>
      <c r="H10" s="59"/>
      <c r="I10" s="392"/>
      <c r="J10" s="23"/>
      <c r="K10" s="23"/>
      <c r="L10" s="23"/>
      <c r="M10" s="23"/>
      <c r="N10" s="23"/>
      <c r="O10" s="23"/>
      <c r="P10" s="23"/>
      <c r="Q10" s="23"/>
      <c r="R10" s="23"/>
      <c r="S10" s="92"/>
      <c r="T10" s="23"/>
      <c r="U10" s="111"/>
      <c r="V10" s="75"/>
      <c r="W10" s="75"/>
    </row>
    <row r="11" spans="1:23" ht="20.100000000000001" customHeight="1" x14ac:dyDescent="0.25">
      <c r="A11" s="37" t="s">
        <v>17</v>
      </c>
      <c r="B11" s="70"/>
      <c r="C11" s="23"/>
      <c r="D11" s="59"/>
      <c r="E11" s="107"/>
      <c r="F11" s="59"/>
      <c r="G11" s="59"/>
      <c r="H11" s="59"/>
      <c r="I11" s="392"/>
      <c r="J11" s="23"/>
      <c r="K11" s="23"/>
      <c r="L11" s="23"/>
      <c r="M11" s="23"/>
      <c r="N11" s="23"/>
      <c r="O11" s="23"/>
      <c r="P11" s="23"/>
      <c r="Q11" s="23"/>
      <c r="R11" s="23"/>
      <c r="S11" s="92"/>
      <c r="T11" s="23"/>
      <c r="U11" s="35"/>
      <c r="V11" s="75"/>
      <c r="W11" s="75"/>
    </row>
    <row r="12" spans="1:23" ht="20.100000000000001" customHeight="1" x14ac:dyDescent="0.25">
      <c r="A12" s="37" t="s">
        <v>13</v>
      </c>
      <c r="B12" s="70"/>
      <c r="C12" s="23"/>
      <c r="D12" s="59"/>
      <c r="E12" s="59"/>
      <c r="F12" s="107"/>
      <c r="G12" s="59"/>
      <c r="H12" s="59"/>
      <c r="I12" s="392"/>
      <c r="J12" s="23"/>
      <c r="K12" s="23"/>
      <c r="L12" s="23"/>
      <c r="M12" s="23"/>
      <c r="N12" s="23"/>
      <c r="O12" s="23"/>
      <c r="P12" s="23"/>
      <c r="Q12" s="23"/>
      <c r="R12" s="23"/>
      <c r="S12" s="92"/>
      <c r="T12" s="23"/>
      <c r="U12" s="35"/>
      <c r="V12" s="75"/>
      <c r="W12" s="75"/>
    </row>
    <row r="13" spans="1:23" ht="20.100000000000001" customHeight="1" x14ac:dyDescent="0.25">
      <c r="A13" s="37" t="s">
        <v>14</v>
      </c>
      <c r="B13" s="70"/>
      <c r="C13" s="23"/>
      <c r="D13" s="59"/>
      <c r="E13" s="59"/>
      <c r="F13" s="59"/>
      <c r="G13" s="107"/>
      <c r="H13" s="59"/>
      <c r="I13" s="392"/>
      <c r="J13" s="23"/>
      <c r="K13" s="23"/>
      <c r="L13" s="23"/>
      <c r="M13" s="23"/>
      <c r="N13" s="23"/>
      <c r="O13" s="23"/>
      <c r="P13" s="23"/>
      <c r="Q13" s="23"/>
      <c r="R13" s="23"/>
      <c r="S13" s="92"/>
      <c r="T13" s="23"/>
      <c r="U13" s="35"/>
      <c r="V13" s="75"/>
      <c r="W13" s="75"/>
    </row>
    <row r="14" spans="1:23" ht="20.100000000000001" customHeight="1" x14ac:dyDescent="0.25">
      <c r="A14" s="37" t="s">
        <v>15</v>
      </c>
      <c r="B14" s="70"/>
      <c r="C14" s="23"/>
      <c r="D14" s="59"/>
      <c r="E14" s="59"/>
      <c r="F14" s="59"/>
      <c r="G14" s="59"/>
      <c r="H14" s="107"/>
      <c r="I14" s="392"/>
      <c r="J14" s="23"/>
      <c r="K14" s="23"/>
      <c r="L14" s="23"/>
      <c r="M14" s="23"/>
      <c r="N14" s="23"/>
      <c r="O14" s="23"/>
      <c r="P14" s="23"/>
      <c r="Q14" s="23"/>
      <c r="R14" s="23"/>
      <c r="S14" s="92"/>
      <c r="T14" s="23"/>
      <c r="U14" s="35"/>
      <c r="V14" s="75"/>
      <c r="W14" s="75"/>
    </row>
    <row r="15" spans="1:23" ht="20.100000000000001" customHeight="1" x14ac:dyDescent="0.25">
      <c r="A15" s="37" t="s">
        <v>16</v>
      </c>
      <c r="B15" s="102"/>
      <c r="C15" s="23"/>
      <c r="D15" s="59"/>
      <c r="E15" s="59"/>
      <c r="F15" s="90"/>
      <c r="G15" s="90"/>
      <c r="H15" s="90"/>
      <c r="I15" s="392"/>
      <c r="J15" s="108"/>
      <c r="K15" s="90"/>
      <c r="L15" s="90"/>
      <c r="M15" s="90"/>
      <c r="N15" s="90"/>
      <c r="O15" s="90"/>
      <c r="P15" s="90"/>
      <c r="Q15" s="90"/>
      <c r="R15" s="90"/>
      <c r="S15" s="89"/>
      <c r="T15" s="23"/>
      <c r="U15" s="35"/>
      <c r="V15" s="75"/>
      <c r="W15" s="75"/>
    </row>
    <row r="16" spans="1:23" ht="20.100000000000001" customHeight="1" x14ac:dyDescent="0.25">
      <c r="A16" s="37" t="s">
        <v>28</v>
      </c>
      <c r="B16" s="70"/>
      <c r="C16" s="23"/>
      <c r="D16" s="59"/>
      <c r="E16" s="59"/>
      <c r="F16" s="59"/>
      <c r="G16" s="59"/>
      <c r="H16" s="59"/>
      <c r="I16" s="392"/>
      <c r="J16" s="23"/>
      <c r="K16" s="106"/>
      <c r="L16" s="23"/>
      <c r="M16" s="23"/>
      <c r="N16" s="23"/>
      <c r="O16" s="23"/>
      <c r="P16" s="23"/>
      <c r="Q16" s="23"/>
      <c r="R16" s="23"/>
      <c r="S16" s="92"/>
      <c r="T16" s="23"/>
      <c r="U16" s="35"/>
      <c r="V16" s="75"/>
      <c r="W16" s="75"/>
    </row>
    <row r="17" spans="1:23" ht="20.100000000000001" customHeight="1" x14ac:dyDescent="0.25">
      <c r="A17" s="37" t="s">
        <v>18</v>
      </c>
      <c r="B17" s="70"/>
      <c r="C17" s="23"/>
      <c r="D17" s="59"/>
      <c r="E17" s="59"/>
      <c r="F17" s="59"/>
      <c r="G17" s="59"/>
      <c r="H17" s="59"/>
      <c r="I17" s="392"/>
      <c r="J17" s="23"/>
      <c r="K17" s="23"/>
      <c r="L17" s="106"/>
      <c r="M17" s="23"/>
      <c r="N17" s="59"/>
      <c r="O17" s="59"/>
      <c r="P17" s="59"/>
      <c r="Q17" s="59"/>
      <c r="R17" s="59"/>
      <c r="S17" s="93"/>
      <c r="T17" s="59"/>
      <c r="U17" s="60"/>
      <c r="V17" s="76"/>
      <c r="W17" s="76"/>
    </row>
    <row r="18" spans="1:23" ht="20.100000000000001" customHeight="1" x14ac:dyDescent="0.25">
      <c r="A18" s="37" t="s">
        <v>19</v>
      </c>
      <c r="B18" s="70"/>
      <c r="C18" s="23"/>
      <c r="D18" s="59"/>
      <c r="E18" s="59"/>
      <c r="F18" s="59"/>
      <c r="G18" s="59"/>
      <c r="H18" s="59"/>
      <c r="I18" s="392"/>
      <c r="J18" s="23"/>
      <c r="K18" s="23"/>
      <c r="L18" s="23"/>
      <c r="M18" s="106"/>
      <c r="N18" s="23"/>
      <c r="O18" s="23"/>
      <c r="P18" s="23"/>
      <c r="Q18" s="23"/>
      <c r="R18" s="23"/>
      <c r="S18" s="92"/>
      <c r="T18" s="23"/>
      <c r="U18" s="35"/>
      <c r="V18" s="75"/>
      <c r="W18" s="76"/>
    </row>
    <row r="19" spans="1:23" ht="20.100000000000001" customHeight="1" x14ac:dyDescent="0.25">
      <c r="A19" s="37" t="s">
        <v>20</v>
      </c>
      <c r="B19" s="70"/>
      <c r="C19" s="23"/>
      <c r="D19" s="59"/>
      <c r="E19" s="59"/>
      <c r="F19" s="59"/>
      <c r="G19" s="59"/>
      <c r="H19" s="59"/>
      <c r="I19" s="392"/>
      <c r="J19" s="23"/>
      <c r="K19" s="23"/>
      <c r="L19" s="23"/>
      <c r="M19" s="23"/>
      <c r="N19" s="106"/>
      <c r="O19" s="23"/>
      <c r="P19" s="23"/>
      <c r="Q19" s="23"/>
      <c r="R19" s="23"/>
      <c r="S19" s="92"/>
      <c r="T19" s="23"/>
      <c r="U19" s="96"/>
      <c r="V19" s="75"/>
      <c r="W19" s="75"/>
    </row>
    <row r="20" spans="1:23" ht="20.100000000000001" customHeight="1" thickBot="1" x14ac:dyDescent="0.3">
      <c r="A20" s="65" t="s">
        <v>21</v>
      </c>
      <c r="B20" s="71"/>
      <c r="C20" s="61"/>
      <c r="D20" s="62"/>
      <c r="E20" s="62"/>
      <c r="F20" s="62"/>
      <c r="G20" s="62"/>
      <c r="H20" s="62"/>
      <c r="I20" s="393"/>
      <c r="J20" s="61"/>
      <c r="K20" s="61"/>
      <c r="L20" s="61"/>
      <c r="M20" s="61"/>
      <c r="N20" s="61"/>
      <c r="O20" s="109"/>
      <c r="P20" s="61"/>
      <c r="Q20" s="61"/>
      <c r="R20" s="61"/>
      <c r="S20" s="94"/>
      <c r="T20" s="61"/>
      <c r="U20" s="63"/>
      <c r="V20" s="73"/>
      <c r="W20" s="75"/>
    </row>
    <row r="22" spans="1:23" ht="21" x14ac:dyDescent="0.35">
      <c r="A22" s="25" t="s">
        <v>24</v>
      </c>
      <c r="B22" s="25"/>
      <c r="C22" s="25"/>
      <c r="D22" s="25"/>
      <c r="E22" s="25"/>
      <c r="F22" s="25"/>
      <c r="G22" s="25"/>
      <c r="H22" s="25"/>
      <c r="I22" s="25"/>
      <c r="J22" s="27"/>
      <c r="K22" s="25"/>
      <c r="L22" s="25"/>
      <c r="M22" s="25"/>
      <c r="N22" s="25"/>
      <c r="O22" s="25"/>
      <c r="P22" s="25"/>
      <c r="Q22" s="25"/>
      <c r="R22" s="25"/>
      <c r="S22" s="25"/>
    </row>
    <row r="23" spans="1:23" x14ac:dyDescent="0.25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3" x14ac:dyDescent="0.25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7"/>
      <c r="U25" s="7"/>
      <c r="V25" s="7"/>
      <c r="W25" s="7"/>
    </row>
    <row r="26" spans="1:23" x14ac:dyDescent="0.25">
      <c r="K26" s="7"/>
      <c r="L26" s="7"/>
      <c r="M26" s="8"/>
      <c r="N26" s="9"/>
      <c r="O26" s="9"/>
      <c r="P26" s="9"/>
      <c r="Q26" s="9"/>
      <c r="R26" s="8"/>
      <c r="S26" s="9"/>
      <c r="T26" s="7"/>
      <c r="U26" s="10"/>
      <c r="V26" s="10"/>
      <c r="W26" s="10"/>
    </row>
    <row r="27" spans="1:23" x14ac:dyDescent="0.25"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3">
    <mergeCell ref="K1:M1"/>
    <mergeCell ref="I4:I20"/>
    <mergeCell ref="B8:H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X29"/>
  <sheetViews>
    <sheetView workbookViewId="0">
      <selection activeCell="X4" sqref="X4"/>
    </sheetView>
  </sheetViews>
  <sheetFormatPr defaultRowHeight="15" x14ac:dyDescent="0.25"/>
  <cols>
    <col min="1" max="1" width="26.140625" customWidth="1"/>
    <col min="2" max="24" width="4.7109375" customWidth="1"/>
  </cols>
  <sheetData>
    <row r="1" spans="1:24" ht="19.5" thickBot="1" x14ac:dyDescent="0.3">
      <c r="A1" s="24" t="s">
        <v>34</v>
      </c>
      <c r="B1" s="88"/>
      <c r="C1" s="88"/>
      <c r="D1" s="1"/>
      <c r="E1" s="1"/>
      <c r="F1" s="1"/>
      <c r="G1" s="1"/>
      <c r="H1" s="1"/>
      <c r="I1" s="88"/>
      <c r="J1" s="88"/>
      <c r="K1" s="387"/>
      <c r="L1" s="387"/>
      <c r="M1" s="387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ht="18.95" customHeight="1" x14ac:dyDescent="0.25">
      <c r="A2" s="68" t="s">
        <v>0</v>
      </c>
      <c r="B2" s="28">
        <v>1</v>
      </c>
      <c r="C2" s="29">
        <v>2</v>
      </c>
      <c r="D2" s="30">
        <v>3</v>
      </c>
      <c r="E2" s="30">
        <v>4</v>
      </c>
      <c r="F2" s="30">
        <v>5</v>
      </c>
      <c r="G2" s="30">
        <v>8</v>
      </c>
      <c r="H2" s="30">
        <v>9</v>
      </c>
      <c r="I2" s="113">
        <v>10</v>
      </c>
      <c r="J2" s="29">
        <v>11</v>
      </c>
      <c r="K2" s="29">
        <v>12</v>
      </c>
      <c r="L2" s="29">
        <v>15</v>
      </c>
      <c r="M2" s="29">
        <v>16</v>
      </c>
      <c r="N2" s="29">
        <v>17</v>
      </c>
      <c r="O2" s="29">
        <v>18</v>
      </c>
      <c r="P2" s="29">
        <v>19</v>
      </c>
      <c r="Q2" s="29">
        <v>22</v>
      </c>
      <c r="R2" s="29">
        <v>23</v>
      </c>
      <c r="S2" s="29">
        <v>24</v>
      </c>
      <c r="T2" s="97">
        <v>25</v>
      </c>
      <c r="U2" s="97">
        <v>26</v>
      </c>
      <c r="V2" s="29">
        <v>29</v>
      </c>
      <c r="W2" s="97">
        <v>30</v>
      </c>
      <c r="X2" s="98">
        <v>31</v>
      </c>
    </row>
    <row r="3" spans="1:24" ht="18.95" customHeight="1" x14ac:dyDescent="0.25">
      <c r="A3" s="69"/>
      <c r="B3" s="128" t="s">
        <v>2</v>
      </c>
      <c r="C3" s="129" t="s">
        <v>3</v>
      </c>
      <c r="D3" s="129" t="s">
        <v>4</v>
      </c>
      <c r="E3" s="129" t="s">
        <v>5</v>
      </c>
      <c r="F3" s="129" t="s">
        <v>1</v>
      </c>
      <c r="G3" s="130" t="s">
        <v>2</v>
      </c>
      <c r="H3" s="129" t="s">
        <v>3</v>
      </c>
      <c r="I3" s="131" t="s">
        <v>4</v>
      </c>
      <c r="J3" s="129" t="s">
        <v>5</v>
      </c>
      <c r="K3" s="129" t="s">
        <v>1</v>
      </c>
      <c r="L3" s="130" t="s">
        <v>2</v>
      </c>
      <c r="M3" s="129" t="s">
        <v>3</v>
      </c>
      <c r="N3" s="129" t="s">
        <v>4</v>
      </c>
      <c r="O3" s="129" t="s">
        <v>5</v>
      </c>
      <c r="P3" s="129" t="s">
        <v>1</v>
      </c>
      <c r="Q3" s="130" t="s">
        <v>2</v>
      </c>
      <c r="R3" s="129" t="s">
        <v>3</v>
      </c>
      <c r="S3" s="129" t="s">
        <v>4</v>
      </c>
      <c r="T3" s="129" t="s">
        <v>5</v>
      </c>
      <c r="U3" s="129" t="s">
        <v>1</v>
      </c>
      <c r="V3" s="129" t="s">
        <v>2</v>
      </c>
      <c r="W3" s="129" t="s">
        <v>3</v>
      </c>
      <c r="X3" s="132" t="s">
        <v>4</v>
      </c>
    </row>
    <row r="4" spans="1:24" ht="18.95" customHeight="1" thickBot="1" x14ac:dyDescent="0.3">
      <c r="A4" s="141" t="s">
        <v>6</v>
      </c>
      <c r="B4" s="130"/>
      <c r="C4" s="129"/>
      <c r="D4" s="129"/>
      <c r="E4" s="129"/>
      <c r="F4" s="129"/>
      <c r="G4" s="130"/>
      <c r="H4" s="129"/>
      <c r="I4" s="131"/>
      <c r="J4" s="143"/>
      <c r="K4" s="129"/>
      <c r="L4" s="130"/>
      <c r="M4" s="129"/>
      <c r="N4" s="129"/>
      <c r="O4" s="129"/>
      <c r="P4" s="129"/>
      <c r="Q4" s="130"/>
      <c r="R4" s="129"/>
      <c r="S4" s="129"/>
      <c r="T4" s="129"/>
      <c r="U4" s="129"/>
      <c r="V4" s="129"/>
      <c r="W4" s="129"/>
      <c r="X4" s="143"/>
    </row>
    <row r="5" spans="1:24" ht="20.100000000000001" customHeight="1" thickBot="1" x14ac:dyDescent="0.3">
      <c r="A5" s="37" t="s">
        <v>7</v>
      </c>
      <c r="B5" s="400" t="s">
        <v>35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2"/>
    </row>
    <row r="6" spans="1:24" ht="20.100000000000001" customHeight="1" x14ac:dyDescent="0.25">
      <c r="A6" s="37" t="s">
        <v>8</v>
      </c>
      <c r="B6" s="124"/>
      <c r="C6" s="49"/>
      <c r="D6" s="125"/>
      <c r="E6" s="125"/>
      <c r="F6" s="125"/>
      <c r="G6" s="125"/>
      <c r="H6" s="125"/>
      <c r="I6" s="126"/>
      <c r="J6" s="49"/>
      <c r="K6" s="138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127"/>
    </row>
    <row r="7" spans="1:24" ht="20.100000000000001" customHeight="1" thickBot="1" x14ac:dyDescent="0.3">
      <c r="A7" s="37" t="s">
        <v>9</v>
      </c>
      <c r="B7" s="70"/>
      <c r="C7" s="23"/>
      <c r="D7" s="59"/>
      <c r="E7" s="59"/>
      <c r="F7" s="59"/>
      <c r="G7" s="59"/>
      <c r="H7" s="59"/>
      <c r="I7" s="112"/>
      <c r="J7" s="23"/>
      <c r="K7" s="23"/>
      <c r="L7" s="106"/>
      <c r="M7" s="23"/>
      <c r="N7" s="23"/>
      <c r="O7" s="23"/>
      <c r="P7" s="23"/>
      <c r="Q7" s="23"/>
      <c r="R7" s="119"/>
      <c r="S7" s="119"/>
      <c r="T7" s="119"/>
      <c r="U7" s="119"/>
      <c r="V7" s="119"/>
      <c r="W7" s="119"/>
      <c r="X7" s="123"/>
    </row>
    <row r="8" spans="1:24" ht="20.100000000000001" customHeight="1" thickBot="1" x14ac:dyDescent="0.3">
      <c r="A8" s="37" t="s">
        <v>10</v>
      </c>
      <c r="B8" s="70"/>
      <c r="C8" s="23"/>
      <c r="D8" s="59"/>
      <c r="E8" s="59"/>
      <c r="F8" s="59"/>
      <c r="G8" s="59"/>
      <c r="H8" s="66"/>
      <c r="I8" s="112"/>
      <c r="J8" s="67"/>
      <c r="K8" s="67"/>
      <c r="L8" s="67"/>
      <c r="M8" s="139"/>
      <c r="N8" s="67"/>
      <c r="O8" s="67"/>
      <c r="P8" s="67"/>
      <c r="Q8" s="133"/>
      <c r="R8" s="400" t="s">
        <v>35</v>
      </c>
      <c r="S8" s="401"/>
      <c r="T8" s="401"/>
      <c r="U8" s="401"/>
      <c r="V8" s="401"/>
      <c r="W8" s="401"/>
      <c r="X8" s="402"/>
    </row>
    <row r="9" spans="1:24" ht="20.100000000000001" customHeight="1" x14ac:dyDescent="0.25">
      <c r="A9" s="37" t="s">
        <v>11</v>
      </c>
      <c r="B9" s="114"/>
      <c r="C9" s="115"/>
      <c r="D9" s="115"/>
      <c r="E9" s="115"/>
      <c r="F9" s="115"/>
      <c r="G9" s="115"/>
      <c r="H9" s="115"/>
      <c r="I9" s="112"/>
      <c r="J9" s="23"/>
      <c r="K9" s="23" t="s">
        <v>29</v>
      </c>
      <c r="L9" s="23"/>
      <c r="M9" s="23"/>
      <c r="N9" s="106"/>
      <c r="O9" s="23"/>
      <c r="P9" s="23"/>
      <c r="Q9" s="23"/>
      <c r="R9" s="49"/>
      <c r="S9" s="49"/>
      <c r="T9" s="49"/>
      <c r="U9" s="49"/>
      <c r="V9" s="49"/>
      <c r="W9" s="49"/>
      <c r="X9" s="127"/>
    </row>
    <row r="10" spans="1:24" ht="20.100000000000001" customHeight="1" x14ac:dyDescent="0.25">
      <c r="A10" s="64" t="s">
        <v>23</v>
      </c>
      <c r="B10" s="70"/>
      <c r="C10" s="23"/>
      <c r="D10" s="59"/>
      <c r="E10" s="59"/>
      <c r="F10" s="59"/>
      <c r="G10" s="59"/>
      <c r="H10" s="59"/>
      <c r="I10" s="112"/>
      <c r="J10" s="23"/>
      <c r="K10" s="23"/>
      <c r="L10" s="23"/>
      <c r="M10" s="23"/>
      <c r="N10" s="23"/>
      <c r="O10" s="106"/>
      <c r="P10" s="23"/>
      <c r="Q10" s="23"/>
      <c r="R10" s="23"/>
      <c r="S10" s="23"/>
      <c r="T10" s="23"/>
      <c r="U10" s="23"/>
      <c r="V10" s="23"/>
      <c r="W10" s="23"/>
      <c r="X10" s="35"/>
    </row>
    <row r="11" spans="1:24" ht="20.100000000000001" customHeight="1" x14ac:dyDescent="0.25">
      <c r="A11" s="95" t="s">
        <v>32</v>
      </c>
      <c r="B11" s="70"/>
      <c r="C11" s="23"/>
      <c r="D11" s="59"/>
      <c r="E11" s="59"/>
      <c r="F11" s="59"/>
      <c r="G11" s="59"/>
      <c r="H11" s="59"/>
      <c r="I11" s="112"/>
      <c r="J11" s="23"/>
      <c r="K11" s="23"/>
      <c r="L11" s="23"/>
      <c r="M11" s="23"/>
      <c r="N11" s="23"/>
      <c r="O11" s="23"/>
      <c r="P11" s="106"/>
      <c r="Q11" s="23"/>
      <c r="R11" s="23"/>
      <c r="S11" s="23"/>
      <c r="T11" s="23"/>
      <c r="U11" s="23"/>
      <c r="V11" s="23"/>
      <c r="W11" s="23"/>
      <c r="X11" s="35"/>
    </row>
    <row r="12" spans="1:24" ht="20.100000000000001" customHeight="1" x14ac:dyDescent="0.25">
      <c r="A12" s="37" t="s">
        <v>17</v>
      </c>
      <c r="B12" s="105"/>
      <c r="C12" s="23"/>
      <c r="D12" s="59"/>
      <c r="E12" s="59"/>
      <c r="F12" s="59"/>
      <c r="G12" s="59"/>
      <c r="H12" s="59"/>
      <c r="I12" s="112"/>
      <c r="J12" s="23"/>
      <c r="K12" s="23"/>
      <c r="L12" s="23"/>
      <c r="M12" s="23"/>
      <c r="N12" s="23"/>
      <c r="O12" s="23"/>
      <c r="P12" s="23"/>
      <c r="Q12" s="106"/>
      <c r="R12" s="23"/>
      <c r="S12" s="23"/>
      <c r="T12" s="23"/>
      <c r="U12" s="23"/>
      <c r="V12" s="23"/>
      <c r="W12" s="23"/>
      <c r="X12" s="35"/>
    </row>
    <row r="13" spans="1:24" ht="20.100000000000001" customHeight="1" thickBot="1" x14ac:dyDescent="0.3">
      <c r="A13" s="37" t="s">
        <v>13</v>
      </c>
      <c r="B13" s="122"/>
      <c r="C13" s="134"/>
      <c r="D13" s="117"/>
      <c r="E13" s="117"/>
      <c r="F13" s="117"/>
      <c r="G13" s="117"/>
      <c r="H13" s="117"/>
      <c r="I13" s="118"/>
      <c r="J13" s="119"/>
      <c r="K13" s="119"/>
      <c r="L13" s="119"/>
      <c r="M13" s="119"/>
      <c r="N13" s="119"/>
      <c r="O13" s="119"/>
      <c r="P13" s="119"/>
      <c r="Q13" s="119"/>
      <c r="R13" s="134"/>
      <c r="S13" s="119"/>
      <c r="T13" s="119"/>
      <c r="U13" s="119"/>
      <c r="V13" s="119"/>
      <c r="W13" s="119"/>
      <c r="X13" s="123"/>
    </row>
    <row r="14" spans="1:24" ht="20.100000000000001" customHeight="1" thickBot="1" x14ac:dyDescent="0.3">
      <c r="A14" s="37" t="s">
        <v>14</v>
      </c>
      <c r="B14" s="400" t="s">
        <v>35</v>
      </c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2"/>
    </row>
    <row r="15" spans="1:24" ht="20.100000000000001" customHeight="1" x14ac:dyDescent="0.25">
      <c r="A15" s="37" t="s">
        <v>15</v>
      </c>
      <c r="B15" s="124"/>
      <c r="C15" s="49"/>
      <c r="D15" s="135"/>
      <c r="E15" s="125"/>
      <c r="F15" s="125"/>
      <c r="G15" s="125"/>
      <c r="H15" s="125"/>
      <c r="I15" s="126"/>
      <c r="J15" s="49"/>
      <c r="K15" s="49"/>
      <c r="L15" s="49"/>
      <c r="M15" s="49"/>
      <c r="N15" s="49"/>
      <c r="O15" s="49"/>
      <c r="P15" s="49"/>
      <c r="Q15" s="49"/>
      <c r="R15" s="49"/>
      <c r="S15" s="138"/>
      <c r="T15" s="49"/>
      <c r="U15" s="49"/>
      <c r="V15" s="49"/>
      <c r="W15" s="49"/>
      <c r="X15" s="127"/>
    </row>
    <row r="16" spans="1:24" ht="20.100000000000001" customHeight="1" x14ac:dyDescent="0.25">
      <c r="A16" s="37" t="s">
        <v>16</v>
      </c>
      <c r="B16" s="70"/>
      <c r="C16" s="23"/>
      <c r="D16" s="59"/>
      <c r="E16" s="107"/>
      <c r="F16" s="90"/>
      <c r="G16" s="90"/>
      <c r="H16" s="90"/>
      <c r="I16" s="112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106"/>
      <c r="U16" s="23"/>
      <c r="V16" s="90"/>
      <c r="W16" s="23"/>
      <c r="X16" s="35"/>
    </row>
    <row r="17" spans="1:24" ht="20.100000000000001" customHeight="1" thickBot="1" x14ac:dyDescent="0.3">
      <c r="A17" s="37" t="s">
        <v>28</v>
      </c>
      <c r="B17" s="70"/>
      <c r="C17" s="23"/>
      <c r="D17" s="59"/>
      <c r="E17" s="59"/>
      <c r="F17" s="107"/>
      <c r="G17" s="59"/>
      <c r="H17" s="59"/>
      <c r="I17" s="112"/>
      <c r="J17" s="23"/>
      <c r="K17" s="23"/>
      <c r="L17" s="23"/>
      <c r="M17" s="23"/>
      <c r="N17" s="23"/>
      <c r="O17" s="119"/>
      <c r="P17" s="119"/>
      <c r="Q17" s="119"/>
      <c r="R17" s="119"/>
      <c r="S17" s="119"/>
      <c r="T17" s="119"/>
      <c r="U17" s="134"/>
      <c r="V17" s="119"/>
      <c r="W17" s="119"/>
      <c r="X17" s="123"/>
    </row>
    <row r="18" spans="1:24" ht="20.100000000000001" customHeight="1" thickBot="1" x14ac:dyDescent="0.3">
      <c r="A18" s="37" t="s">
        <v>18</v>
      </c>
      <c r="B18" s="70"/>
      <c r="C18" s="23"/>
      <c r="D18" s="59"/>
      <c r="E18" s="59"/>
      <c r="F18" s="59"/>
      <c r="G18" s="107"/>
      <c r="H18" s="59"/>
      <c r="I18" s="112"/>
      <c r="J18" s="23"/>
      <c r="K18" s="23"/>
      <c r="L18" s="23"/>
      <c r="M18" s="23"/>
      <c r="N18" s="93"/>
      <c r="O18" s="403" t="s">
        <v>35</v>
      </c>
      <c r="P18" s="404"/>
      <c r="Q18" s="404"/>
      <c r="R18" s="404"/>
      <c r="S18" s="404"/>
      <c r="T18" s="404"/>
      <c r="U18" s="404"/>
      <c r="V18" s="404"/>
      <c r="W18" s="404"/>
      <c r="X18" s="405"/>
    </row>
    <row r="19" spans="1:24" ht="20.100000000000001" customHeight="1" thickBot="1" x14ac:dyDescent="0.3">
      <c r="A19" s="37" t="s">
        <v>19</v>
      </c>
      <c r="B19" s="70"/>
      <c r="C19" s="23"/>
      <c r="D19" s="59"/>
      <c r="E19" s="59"/>
      <c r="F19" s="59"/>
      <c r="G19" s="117"/>
      <c r="H19" s="136"/>
      <c r="I19" s="118"/>
      <c r="J19" s="119"/>
      <c r="K19" s="119"/>
      <c r="L19" s="119"/>
      <c r="M19" s="119"/>
      <c r="N19" s="119"/>
      <c r="O19" s="403" t="s">
        <v>35</v>
      </c>
      <c r="P19" s="404"/>
      <c r="Q19" s="404"/>
      <c r="R19" s="404"/>
      <c r="S19" s="404"/>
      <c r="T19" s="404"/>
      <c r="U19" s="404"/>
      <c r="V19" s="404"/>
      <c r="W19" s="404"/>
      <c r="X19" s="405"/>
    </row>
    <row r="20" spans="1:24" ht="20.100000000000001" customHeight="1" thickBot="1" x14ac:dyDescent="0.3">
      <c r="A20" s="37" t="s">
        <v>20</v>
      </c>
      <c r="B20" s="70"/>
      <c r="C20" s="23"/>
      <c r="D20" s="59"/>
      <c r="E20" s="59"/>
      <c r="F20" s="93"/>
      <c r="G20" s="397" t="s">
        <v>35</v>
      </c>
      <c r="H20" s="398"/>
      <c r="I20" s="398"/>
      <c r="J20" s="398"/>
      <c r="K20" s="398"/>
      <c r="L20" s="398"/>
      <c r="M20" s="398"/>
      <c r="N20" s="398"/>
      <c r="O20" s="398"/>
      <c r="P20" s="399"/>
      <c r="Q20" s="116"/>
      <c r="R20" s="23"/>
      <c r="S20" s="23"/>
      <c r="T20" s="23"/>
      <c r="U20" s="142"/>
      <c r="V20" s="106"/>
      <c r="W20" s="23"/>
      <c r="X20" s="96"/>
    </row>
    <row r="21" spans="1:24" ht="20.100000000000001" customHeight="1" thickBot="1" x14ac:dyDescent="0.3">
      <c r="A21" s="65" t="s">
        <v>21</v>
      </c>
      <c r="B21" s="71"/>
      <c r="C21" s="61"/>
      <c r="D21" s="62"/>
      <c r="E21" s="62"/>
      <c r="F21" s="62"/>
      <c r="G21" s="120"/>
      <c r="H21" s="120"/>
      <c r="I21" s="137"/>
      <c r="J21" s="121"/>
      <c r="K21" s="121"/>
      <c r="L21" s="121"/>
      <c r="M21" s="121"/>
      <c r="N21" s="121"/>
      <c r="O21" s="121"/>
      <c r="P21" s="121"/>
      <c r="Q21" s="61"/>
      <c r="R21" s="61"/>
      <c r="S21" s="61"/>
      <c r="T21" s="61"/>
      <c r="U21" s="61"/>
      <c r="V21" s="61"/>
      <c r="W21" s="109"/>
      <c r="X21" s="63"/>
    </row>
    <row r="23" spans="1:24" ht="21" x14ac:dyDescent="0.35">
      <c r="A23" s="25" t="s">
        <v>24</v>
      </c>
      <c r="B23" s="25"/>
      <c r="C23" s="25"/>
      <c r="D23" s="25"/>
      <c r="E23" s="25"/>
      <c r="F23" s="25"/>
      <c r="G23" s="25"/>
      <c r="H23" s="25"/>
      <c r="I23" s="25"/>
      <c r="J23" s="27"/>
      <c r="K23" s="25"/>
      <c r="L23" s="25"/>
      <c r="M23" s="25"/>
      <c r="N23" s="25"/>
      <c r="O23" s="25"/>
      <c r="P23" s="25"/>
      <c r="Q23" s="25"/>
      <c r="R23" s="25"/>
      <c r="S23" s="25"/>
      <c r="V23" s="25"/>
    </row>
    <row r="24" spans="1:24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V24" s="25"/>
    </row>
    <row r="25" spans="1:24" x14ac:dyDescent="0.25">
      <c r="A25" s="25" t="s">
        <v>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V25" s="25"/>
    </row>
    <row r="26" spans="1:2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26"/>
      <c r="Q26" s="26"/>
      <c r="R26" s="26"/>
      <c r="S26" s="26"/>
      <c r="T26" s="7"/>
      <c r="U26" s="7"/>
      <c r="V26" s="26"/>
      <c r="W26" s="7"/>
      <c r="X26" s="7"/>
    </row>
    <row r="27" spans="1:24" x14ac:dyDescent="0.25">
      <c r="K27" s="7"/>
      <c r="L27" s="7"/>
      <c r="M27" s="8"/>
      <c r="N27" s="9"/>
      <c r="O27" s="9"/>
      <c r="P27" s="9"/>
      <c r="Q27" s="9"/>
      <c r="R27" s="8"/>
      <c r="S27" s="9"/>
      <c r="T27" s="7"/>
      <c r="U27" s="10"/>
      <c r="V27" s="9"/>
      <c r="W27" s="7"/>
      <c r="X27" s="10"/>
    </row>
    <row r="28" spans="1:24" x14ac:dyDescent="0.25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</sheetData>
  <mergeCells count="7">
    <mergeCell ref="K1:M1"/>
    <mergeCell ref="G20:P20"/>
    <mergeCell ref="B14:X14"/>
    <mergeCell ref="B5:X5"/>
    <mergeCell ref="O18:X18"/>
    <mergeCell ref="R8:X8"/>
    <mergeCell ref="O19:X19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W30"/>
  <sheetViews>
    <sheetView workbookViewId="0">
      <selection activeCell="C13" sqref="C13:J13"/>
    </sheetView>
  </sheetViews>
  <sheetFormatPr defaultRowHeight="15" x14ac:dyDescent="0.25"/>
  <cols>
    <col min="1" max="1" width="26.140625" customWidth="1"/>
    <col min="2" max="23" width="4.7109375" customWidth="1"/>
  </cols>
  <sheetData>
    <row r="1" spans="1:23" ht="19.5" thickBot="1" x14ac:dyDescent="0.3">
      <c r="A1" s="24" t="s">
        <v>37</v>
      </c>
      <c r="B1" s="140"/>
      <c r="C1" s="140"/>
      <c r="D1" s="1"/>
      <c r="E1" s="1"/>
      <c r="F1" s="1"/>
      <c r="G1" s="1"/>
      <c r="H1" s="1"/>
      <c r="I1" s="140"/>
      <c r="J1" s="140"/>
      <c r="K1" s="387"/>
      <c r="L1" s="387"/>
      <c r="M1" s="387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ht="18.95" customHeight="1" x14ac:dyDescent="0.25">
      <c r="A2" s="68" t="s">
        <v>0</v>
      </c>
      <c r="B2" s="28">
        <v>2</v>
      </c>
      <c r="C2" s="29">
        <v>3</v>
      </c>
      <c r="D2" s="30">
        <v>4</v>
      </c>
      <c r="E2" s="30">
        <v>5</v>
      </c>
      <c r="F2" s="30">
        <v>6</v>
      </c>
      <c r="G2" s="30">
        <v>9</v>
      </c>
      <c r="H2" s="30">
        <v>10</v>
      </c>
      <c r="I2" s="113">
        <v>11</v>
      </c>
      <c r="J2" s="29">
        <v>12</v>
      </c>
      <c r="K2" s="29">
        <v>13</v>
      </c>
      <c r="L2" s="29">
        <v>16</v>
      </c>
      <c r="M2" s="29">
        <v>17</v>
      </c>
      <c r="N2" s="29">
        <v>18</v>
      </c>
      <c r="O2" s="29">
        <v>19</v>
      </c>
      <c r="P2" s="29">
        <v>20</v>
      </c>
      <c r="Q2" s="29">
        <v>23</v>
      </c>
      <c r="R2" s="29">
        <v>24</v>
      </c>
      <c r="S2" s="29">
        <v>25</v>
      </c>
      <c r="T2" s="97">
        <v>26</v>
      </c>
      <c r="U2" s="97">
        <v>27</v>
      </c>
      <c r="V2" s="29">
        <v>30</v>
      </c>
      <c r="W2" s="98"/>
    </row>
    <row r="3" spans="1:23" ht="18.95" customHeight="1" thickBot="1" x14ac:dyDescent="0.3">
      <c r="A3" s="154"/>
      <c r="B3" s="156" t="s">
        <v>2</v>
      </c>
      <c r="C3" s="80" t="s">
        <v>3</v>
      </c>
      <c r="D3" s="155" t="s">
        <v>4</v>
      </c>
      <c r="E3" s="80" t="s">
        <v>5</v>
      </c>
      <c r="F3" s="80" t="s">
        <v>1</v>
      </c>
      <c r="G3" s="79" t="s">
        <v>2</v>
      </c>
      <c r="H3" s="80" t="s">
        <v>3</v>
      </c>
      <c r="I3" s="80" t="s">
        <v>4</v>
      </c>
      <c r="J3" s="80" t="s">
        <v>5</v>
      </c>
      <c r="K3" s="80" t="s">
        <v>1</v>
      </c>
      <c r="L3" s="79" t="s">
        <v>2</v>
      </c>
      <c r="M3" s="80" t="s">
        <v>3</v>
      </c>
      <c r="N3" s="80" t="s">
        <v>4</v>
      </c>
      <c r="O3" s="80" t="s">
        <v>5</v>
      </c>
      <c r="P3" s="80" t="s">
        <v>1</v>
      </c>
      <c r="Q3" s="80" t="s">
        <v>2</v>
      </c>
      <c r="R3" s="80" t="s">
        <v>3</v>
      </c>
      <c r="S3" s="80" t="s">
        <v>4</v>
      </c>
      <c r="T3" s="80" t="s">
        <v>5</v>
      </c>
      <c r="U3" s="80" t="s">
        <v>1</v>
      </c>
      <c r="V3" s="80" t="s">
        <v>2</v>
      </c>
      <c r="W3" s="82"/>
    </row>
    <row r="4" spans="1:23" ht="18.95" customHeight="1" x14ac:dyDescent="0.25">
      <c r="A4" s="151" t="s">
        <v>6</v>
      </c>
      <c r="B4" s="157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52"/>
      <c r="O4" s="145"/>
      <c r="P4" s="145"/>
      <c r="Q4" s="145"/>
      <c r="R4" s="145"/>
      <c r="S4" s="145"/>
      <c r="T4" s="145"/>
      <c r="U4" s="145"/>
      <c r="V4" s="145"/>
      <c r="W4" s="146"/>
    </row>
    <row r="5" spans="1:23" ht="20.100000000000001" customHeight="1" x14ac:dyDescent="0.25">
      <c r="A5" s="37" t="s">
        <v>7</v>
      </c>
      <c r="B5" s="157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52"/>
      <c r="P5" s="145"/>
      <c r="Q5" s="145"/>
      <c r="R5" s="145"/>
      <c r="S5" s="145"/>
      <c r="T5" s="145"/>
      <c r="U5" s="145"/>
      <c r="V5" s="145"/>
      <c r="W5" s="146"/>
    </row>
    <row r="6" spans="1:23" ht="20.100000000000001" customHeight="1" x14ac:dyDescent="0.25">
      <c r="A6" s="37" t="s">
        <v>8</v>
      </c>
      <c r="B6" s="157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52"/>
      <c r="Q6" s="145"/>
      <c r="R6" s="145"/>
      <c r="S6" s="145"/>
      <c r="T6" s="145"/>
      <c r="U6" s="145"/>
      <c r="V6" s="145"/>
      <c r="W6" s="146"/>
    </row>
    <row r="7" spans="1:23" ht="20.100000000000001" customHeight="1" x14ac:dyDescent="0.25">
      <c r="A7" s="37" t="s">
        <v>9</v>
      </c>
      <c r="B7" s="157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52"/>
      <c r="R7" s="145"/>
      <c r="S7" s="145"/>
      <c r="T7" s="145"/>
      <c r="U7" s="145"/>
      <c r="V7" s="145"/>
      <c r="W7" s="146"/>
    </row>
    <row r="8" spans="1:23" ht="20.100000000000001" customHeight="1" x14ac:dyDescent="0.25">
      <c r="A8" s="37" t="s">
        <v>10</v>
      </c>
      <c r="B8" s="157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52"/>
      <c r="S8" s="145"/>
      <c r="T8" s="145"/>
      <c r="U8" s="145"/>
      <c r="V8" s="145"/>
      <c r="W8" s="146"/>
    </row>
    <row r="9" spans="1:23" ht="20.100000000000001" customHeight="1" x14ac:dyDescent="0.25">
      <c r="A9" s="37" t="s">
        <v>11</v>
      </c>
      <c r="B9" s="157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52"/>
      <c r="T9" s="145"/>
      <c r="U9" s="145"/>
      <c r="V9" s="145"/>
      <c r="W9" s="146"/>
    </row>
    <row r="10" spans="1:23" ht="20.100000000000001" customHeight="1" x14ac:dyDescent="0.25">
      <c r="A10" s="64" t="s">
        <v>23</v>
      </c>
      <c r="B10" s="158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52"/>
      <c r="U10" s="145"/>
      <c r="V10" s="145"/>
      <c r="W10" s="146"/>
    </row>
    <row r="11" spans="1:23" ht="20.100000000000001" customHeight="1" x14ac:dyDescent="0.25">
      <c r="A11" s="37" t="s">
        <v>32</v>
      </c>
      <c r="B11" s="157"/>
      <c r="C11" s="152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52"/>
      <c r="V11" s="145"/>
      <c r="W11" s="146"/>
    </row>
    <row r="12" spans="1:23" ht="20.100000000000001" customHeight="1" thickBot="1" x14ac:dyDescent="0.3">
      <c r="A12" s="37" t="s">
        <v>17</v>
      </c>
      <c r="B12" s="161"/>
      <c r="C12" s="144"/>
      <c r="D12" s="166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66"/>
      <c r="W12" s="162"/>
    </row>
    <row r="13" spans="1:23" ht="20.100000000000001" customHeight="1" thickBot="1" x14ac:dyDescent="0.3">
      <c r="A13" s="37" t="s">
        <v>13</v>
      </c>
      <c r="B13" s="164"/>
      <c r="C13" s="406" t="s">
        <v>30</v>
      </c>
      <c r="D13" s="407"/>
      <c r="E13" s="407"/>
      <c r="F13" s="407"/>
      <c r="G13" s="407"/>
      <c r="H13" s="407"/>
      <c r="I13" s="407"/>
      <c r="J13" s="408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45"/>
      <c r="W13" s="146"/>
    </row>
    <row r="14" spans="1:23" ht="20.100000000000001" customHeight="1" x14ac:dyDescent="0.25">
      <c r="A14" s="37" t="s">
        <v>14</v>
      </c>
      <c r="B14" s="163"/>
      <c r="C14" s="149"/>
      <c r="D14" s="149"/>
      <c r="E14" s="153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0"/>
    </row>
    <row r="15" spans="1:23" ht="20.100000000000001" customHeight="1" x14ac:dyDescent="0.25">
      <c r="A15" s="37" t="s">
        <v>15</v>
      </c>
      <c r="B15" s="157"/>
      <c r="C15" s="145"/>
      <c r="D15" s="145"/>
      <c r="E15" s="145"/>
      <c r="F15" s="152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</row>
    <row r="16" spans="1:23" ht="20.100000000000001" customHeight="1" x14ac:dyDescent="0.25">
      <c r="A16" s="37" t="s">
        <v>36</v>
      </c>
      <c r="B16" s="157"/>
      <c r="C16" s="145"/>
      <c r="D16" s="145"/>
      <c r="E16" s="145"/>
      <c r="F16" s="145"/>
      <c r="G16" s="152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6"/>
    </row>
    <row r="17" spans="1:23" ht="20.100000000000001" customHeight="1" x14ac:dyDescent="0.25">
      <c r="A17" s="37" t="s">
        <v>16</v>
      </c>
      <c r="B17" s="157"/>
      <c r="C17" s="145"/>
      <c r="D17" s="145"/>
      <c r="E17" s="145"/>
      <c r="F17" s="145"/>
      <c r="G17" s="145"/>
      <c r="H17" s="152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6"/>
    </row>
    <row r="18" spans="1:23" ht="20.100000000000001" customHeight="1" x14ac:dyDescent="0.25">
      <c r="A18" s="37" t="s">
        <v>28</v>
      </c>
      <c r="B18" s="157"/>
      <c r="C18" s="145"/>
      <c r="D18" s="145"/>
      <c r="E18" s="145"/>
      <c r="F18" s="145"/>
      <c r="G18" s="145"/>
      <c r="H18" s="145"/>
      <c r="I18" s="152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6"/>
    </row>
    <row r="19" spans="1:23" ht="20.100000000000001" customHeight="1" x14ac:dyDescent="0.25">
      <c r="A19" s="37" t="s">
        <v>18</v>
      </c>
      <c r="B19" s="157"/>
      <c r="C19" s="145"/>
      <c r="D19" s="145"/>
      <c r="E19" s="145"/>
      <c r="F19" s="145"/>
      <c r="G19" s="145"/>
      <c r="H19" s="145"/>
      <c r="I19" s="145"/>
      <c r="J19" s="152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6"/>
    </row>
    <row r="20" spans="1:23" ht="20.100000000000001" customHeight="1" x14ac:dyDescent="0.25">
      <c r="A20" s="37" t="s">
        <v>19</v>
      </c>
      <c r="B20" s="157"/>
      <c r="C20" s="145"/>
      <c r="D20" s="145"/>
      <c r="E20" s="145"/>
      <c r="F20" s="145"/>
      <c r="G20" s="145"/>
      <c r="H20" s="145"/>
      <c r="I20" s="145"/>
      <c r="J20" s="145"/>
      <c r="K20" s="152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</row>
    <row r="21" spans="1:23" ht="20.100000000000001" customHeight="1" x14ac:dyDescent="0.25">
      <c r="A21" s="37" t="s">
        <v>20</v>
      </c>
      <c r="B21" s="157"/>
      <c r="C21" s="145"/>
      <c r="D21" s="145"/>
      <c r="E21" s="145"/>
      <c r="F21" s="145"/>
      <c r="G21" s="145"/>
      <c r="H21" s="145"/>
      <c r="I21" s="145"/>
      <c r="J21" s="145"/>
      <c r="K21" s="145"/>
      <c r="L21" s="152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6"/>
    </row>
    <row r="22" spans="1:23" ht="20.100000000000001" customHeight="1" thickBot="1" x14ac:dyDescent="0.3">
      <c r="A22" s="65" t="s">
        <v>21</v>
      </c>
      <c r="B22" s="159"/>
      <c r="C22" s="147"/>
      <c r="D22" s="160"/>
      <c r="E22" s="160"/>
      <c r="F22" s="160"/>
      <c r="G22" s="160"/>
      <c r="H22" s="160"/>
      <c r="I22" s="160"/>
      <c r="J22" s="160"/>
      <c r="K22" s="160"/>
      <c r="L22" s="160"/>
      <c r="M22" s="167"/>
      <c r="N22" s="147"/>
      <c r="O22" s="147"/>
      <c r="P22" s="147"/>
      <c r="Q22" s="147"/>
      <c r="R22" s="147"/>
      <c r="S22" s="147"/>
      <c r="T22" s="147"/>
      <c r="U22" s="147"/>
      <c r="V22" s="147"/>
      <c r="W22" s="148"/>
    </row>
    <row r="24" spans="1:23" ht="21" x14ac:dyDescent="0.35">
      <c r="A24" s="25" t="s">
        <v>24</v>
      </c>
      <c r="B24" s="25"/>
      <c r="C24" s="25"/>
      <c r="D24" s="25"/>
      <c r="E24" s="25"/>
      <c r="F24" s="25"/>
      <c r="G24" s="25"/>
      <c r="H24" s="25"/>
      <c r="I24" s="25"/>
      <c r="J24" s="27"/>
      <c r="K24" s="25"/>
      <c r="L24" s="25"/>
      <c r="M24" s="25"/>
      <c r="N24" s="25"/>
      <c r="O24" s="25"/>
      <c r="P24" s="25"/>
      <c r="Q24" s="25"/>
      <c r="R24" s="25"/>
      <c r="S24" s="25"/>
      <c r="V24" s="25"/>
    </row>
    <row r="25" spans="1:23" x14ac:dyDescent="0.25">
      <c r="A25" s="25" t="s">
        <v>25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V25" s="25"/>
    </row>
    <row r="26" spans="1:23" x14ac:dyDescent="0.25">
      <c r="A26" s="25" t="s">
        <v>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V26" s="25"/>
    </row>
    <row r="27" spans="1:23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7"/>
      <c r="U27" s="7"/>
      <c r="V27" s="26"/>
      <c r="W27" s="7"/>
    </row>
    <row r="28" spans="1:23" x14ac:dyDescent="0.25">
      <c r="K28" s="7"/>
      <c r="L28" s="7"/>
      <c r="M28" s="8"/>
      <c r="N28" s="9"/>
      <c r="O28" s="9"/>
      <c r="P28" s="9"/>
      <c r="Q28" s="9"/>
      <c r="R28" s="8"/>
      <c r="S28" s="9"/>
      <c r="T28" s="7"/>
      <c r="U28" s="10"/>
      <c r="V28" s="9"/>
      <c r="W28" s="7"/>
    </row>
    <row r="29" spans="1:23" x14ac:dyDescent="0.25"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25"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2">
    <mergeCell ref="K1:M1"/>
    <mergeCell ref="C13:J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activeCell="V14" sqref="V14"/>
    </sheetView>
  </sheetViews>
  <sheetFormatPr defaultRowHeight="15" x14ac:dyDescent="0.25"/>
  <cols>
    <col min="1" max="1" width="0.85546875" customWidth="1"/>
    <col min="2" max="2" width="23.140625" customWidth="1"/>
    <col min="3" max="33" width="3.7109375" customWidth="1"/>
  </cols>
  <sheetData>
    <row r="1" spans="1:34" ht="22.5" customHeight="1" thickBot="1" x14ac:dyDescent="0.3">
      <c r="A1" s="193"/>
      <c r="B1" s="197"/>
      <c r="C1" s="193"/>
      <c r="D1" s="409">
        <f>C2</f>
        <v>42370</v>
      </c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195"/>
    </row>
    <row r="2" spans="1:34" ht="15" customHeight="1" x14ac:dyDescent="0.25">
      <c r="A2" s="193"/>
      <c r="B2" s="237" t="s">
        <v>0</v>
      </c>
      <c r="C2" s="196">
        <v>42370</v>
      </c>
      <c r="D2" s="196">
        <v>42371</v>
      </c>
      <c r="E2" s="196">
        <v>42372</v>
      </c>
      <c r="F2" s="196">
        <v>42373</v>
      </c>
      <c r="G2" s="196">
        <v>42374</v>
      </c>
      <c r="H2" s="196">
        <v>42375</v>
      </c>
      <c r="I2" s="196">
        <v>42376</v>
      </c>
      <c r="J2" s="196">
        <v>42377</v>
      </c>
      <c r="K2" s="196">
        <v>42378</v>
      </c>
      <c r="L2" s="196">
        <v>42379</v>
      </c>
      <c r="M2" s="196">
        <v>42380</v>
      </c>
      <c r="N2" s="196">
        <v>42381</v>
      </c>
      <c r="O2" s="196">
        <v>42382</v>
      </c>
      <c r="P2" s="196">
        <v>42383</v>
      </c>
      <c r="Q2" s="196">
        <v>42384</v>
      </c>
      <c r="R2" s="196">
        <v>42385</v>
      </c>
      <c r="S2" s="196">
        <v>42386</v>
      </c>
      <c r="T2" s="196">
        <v>42387</v>
      </c>
      <c r="U2" s="196">
        <v>42388</v>
      </c>
      <c r="V2" s="196">
        <v>42389</v>
      </c>
      <c r="W2" s="196">
        <v>42390</v>
      </c>
      <c r="X2" s="196">
        <v>42391</v>
      </c>
      <c r="Y2" s="196">
        <v>42392</v>
      </c>
      <c r="Z2" s="196">
        <v>42393</v>
      </c>
      <c r="AA2" s="196">
        <v>42394</v>
      </c>
      <c r="AB2" s="196">
        <v>42395</v>
      </c>
      <c r="AC2" s="196">
        <v>42396</v>
      </c>
      <c r="AD2" s="196">
        <v>42397</v>
      </c>
      <c r="AE2" s="196">
        <v>42398</v>
      </c>
      <c r="AF2" s="196">
        <v>42399</v>
      </c>
      <c r="AG2" s="196">
        <v>42400</v>
      </c>
    </row>
    <row r="3" spans="1:34" ht="15" customHeight="1" thickBot="1" x14ac:dyDescent="0.3">
      <c r="A3" s="193"/>
      <c r="B3" s="238"/>
      <c r="C3" s="257">
        <f>WEEKDAY(C2,2)</f>
        <v>5</v>
      </c>
      <c r="D3" s="257">
        <f t="shared" ref="D3:AG3" si="0">WEEKDAY(D2,2)</f>
        <v>6</v>
      </c>
      <c r="E3" s="257">
        <f t="shared" si="0"/>
        <v>7</v>
      </c>
      <c r="F3" s="257">
        <f t="shared" si="0"/>
        <v>1</v>
      </c>
      <c r="G3" s="257">
        <f t="shared" si="0"/>
        <v>2</v>
      </c>
      <c r="H3" s="257">
        <f t="shared" si="0"/>
        <v>3</v>
      </c>
      <c r="I3" s="257">
        <f t="shared" si="0"/>
        <v>4</v>
      </c>
      <c r="J3" s="257">
        <f t="shared" si="0"/>
        <v>5</v>
      </c>
      <c r="K3" s="257">
        <f t="shared" si="0"/>
        <v>6</v>
      </c>
      <c r="L3" s="257">
        <f t="shared" si="0"/>
        <v>7</v>
      </c>
      <c r="M3" s="257">
        <f t="shared" si="0"/>
        <v>1</v>
      </c>
      <c r="N3" s="257">
        <f t="shared" si="0"/>
        <v>2</v>
      </c>
      <c r="O3" s="257">
        <f t="shared" si="0"/>
        <v>3</v>
      </c>
      <c r="P3" s="257">
        <f t="shared" si="0"/>
        <v>4</v>
      </c>
      <c r="Q3" s="257">
        <f t="shared" si="0"/>
        <v>5</v>
      </c>
      <c r="R3" s="257">
        <f t="shared" si="0"/>
        <v>6</v>
      </c>
      <c r="S3" s="257">
        <f t="shared" si="0"/>
        <v>7</v>
      </c>
      <c r="T3" s="257">
        <f t="shared" si="0"/>
        <v>1</v>
      </c>
      <c r="U3" s="257">
        <f t="shared" si="0"/>
        <v>2</v>
      </c>
      <c r="V3" s="257">
        <f t="shared" si="0"/>
        <v>3</v>
      </c>
      <c r="W3" s="257">
        <f t="shared" si="0"/>
        <v>4</v>
      </c>
      <c r="X3" s="257">
        <f t="shared" si="0"/>
        <v>5</v>
      </c>
      <c r="Y3" s="257">
        <f t="shared" si="0"/>
        <v>6</v>
      </c>
      <c r="Z3" s="257">
        <f t="shared" si="0"/>
        <v>7</v>
      </c>
      <c r="AA3" s="257">
        <f t="shared" si="0"/>
        <v>1</v>
      </c>
      <c r="AB3" s="257">
        <f t="shared" si="0"/>
        <v>2</v>
      </c>
      <c r="AC3" s="257">
        <f t="shared" si="0"/>
        <v>3</v>
      </c>
      <c r="AD3" s="257">
        <f t="shared" si="0"/>
        <v>4</v>
      </c>
      <c r="AE3" s="257">
        <f t="shared" si="0"/>
        <v>5</v>
      </c>
      <c r="AF3" s="257">
        <f t="shared" si="0"/>
        <v>6</v>
      </c>
      <c r="AG3" s="257">
        <f t="shared" si="0"/>
        <v>7</v>
      </c>
    </row>
    <row r="4" spans="1:34" ht="15" customHeight="1" x14ac:dyDescent="0.25">
      <c r="A4" s="193"/>
      <c r="B4" s="232" t="s">
        <v>39</v>
      </c>
      <c r="C4" s="289"/>
      <c r="D4" s="270"/>
      <c r="E4" s="290"/>
      <c r="F4" s="291"/>
      <c r="G4" s="270"/>
      <c r="H4" s="250"/>
      <c r="I4" s="250"/>
      <c r="J4" s="258"/>
      <c r="K4" s="258"/>
      <c r="L4" s="258"/>
      <c r="M4" s="258"/>
      <c r="N4" s="170"/>
      <c r="O4" s="305">
        <v>1</v>
      </c>
      <c r="P4" s="274"/>
      <c r="Q4" s="199"/>
      <c r="R4" s="170"/>
      <c r="S4" s="258"/>
      <c r="T4" s="258"/>
      <c r="U4" s="170"/>
      <c r="V4" s="282"/>
      <c r="W4" s="274"/>
      <c r="X4" s="170"/>
      <c r="Y4" s="170"/>
      <c r="Z4" s="198"/>
      <c r="AA4" s="198"/>
      <c r="AB4" s="198"/>
      <c r="AC4" s="286"/>
      <c r="AD4" s="286"/>
      <c r="AE4" s="198"/>
      <c r="AF4" s="198"/>
      <c r="AG4" s="198"/>
      <c r="AH4">
        <f>SUM(C4:AG4)</f>
        <v>1</v>
      </c>
    </row>
    <row r="5" spans="1:34" ht="15" customHeight="1" x14ac:dyDescent="0.25">
      <c r="A5" s="193"/>
      <c r="B5" s="233" t="s">
        <v>7</v>
      </c>
      <c r="C5" s="292"/>
      <c r="D5" s="292"/>
      <c r="E5" s="293"/>
      <c r="F5" s="293"/>
      <c r="G5" s="259"/>
      <c r="H5" s="251"/>
      <c r="I5" s="251"/>
      <c r="J5" s="259"/>
      <c r="K5" s="259"/>
      <c r="L5" s="259"/>
      <c r="M5" s="259"/>
      <c r="N5" s="149"/>
      <c r="O5" s="185"/>
      <c r="P5" s="307">
        <v>1</v>
      </c>
      <c r="Q5" s="173"/>
      <c r="R5" s="145"/>
      <c r="S5" s="261"/>
      <c r="T5" s="261"/>
      <c r="U5" s="145"/>
      <c r="V5" s="181"/>
      <c r="W5" s="173"/>
      <c r="X5" s="145"/>
      <c r="Y5" s="145"/>
      <c r="Z5" s="261"/>
      <c r="AA5" s="261"/>
      <c r="AB5" s="145"/>
      <c r="AC5" s="278"/>
      <c r="AD5" s="278"/>
      <c r="AE5" s="144"/>
      <c r="AF5" s="144"/>
      <c r="AG5" s="144"/>
      <c r="AH5">
        <f t="shared" ref="AH5:AH22" si="1">SUM(C5:AG5)</f>
        <v>1</v>
      </c>
    </row>
    <row r="6" spans="1:34" ht="15" customHeight="1" x14ac:dyDescent="0.25">
      <c r="A6" s="193"/>
      <c r="B6" s="234" t="s">
        <v>8</v>
      </c>
      <c r="C6" s="263"/>
      <c r="D6" s="261"/>
      <c r="E6" s="294"/>
      <c r="F6" s="295"/>
      <c r="G6" s="261"/>
      <c r="H6" s="252"/>
      <c r="I6" s="252"/>
      <c r="J6" s="260"/>
      <c r="K6" s="260"/>
      <c r="L6" s="260"/>
      <c r="M6" s="260"/>
      <c r="N6" s="172"/>
      <c r="O6" s="180"/>
      <c r="P6" s="180"/>
      <c r="Q6" s="304">
        <v>1</v>
      </c>
      <c r="R6" s="180"/>
      <c r="S6" s="260"/>
      <c r="T6" s="261"/>
      <c r="U6" s="172"/>
      <c r="V6" s="181"/>
      <c r="W6" s="180"/>
      <c r="X6" s="172"/>
      <c r="Y6" s="172"/>
      <c r="Z6" s="261"/>
      <c r="AA6" s="261"/>
      <c r="AB6" s="175"/>
      <c r="AC6" s="173"/>
      <c r="AD6" s="173"/>
      <c r="AE6" s="145"/>
      <c r="AF6" s="145"/>
      <c r="AG6" s="145"/>
      <c r="AH6">
        <f t="shared" si="1"/>
        <v>1</v>
      </c>
    </row>
    <row r="7" spans="1:34" ht="15" customHeight="1" x14ac:dyDescent="0.25">
      <c r="A7" s="193"/>
      <c r="B7" s="233" t="s">
        <v>10</v>
      </c>
      <c r="C7" s="259"/>
      <c r="D7" s="259"/>
      <c r="E7" s="296"/>
      <c r="F7" s="296"/>
      <c r="G7" s="261"/>
      <c r="H7" s="252"/>
      <c r="I7" s="252"/>
      <c r="J7" s="261"/>
      <c r="K7" s="261"/>
      <c r="L7" s="261"/>
      <c r="M7" s="261"/>
      <c r="N7" s="145"/>
      <c r="O7" s="173"/>
      <c r="P7" s="173"/>
      <c r="Q7" s="145"/>
      <c r="R7" s="306">
        <v>1</v>
      </c>
      <c r="S7" s="261"/>
      <c r="T7" s="261"/>
      <c r="U7" s="173"/>
      <c r="V7" s="181"/>
      <c r="W7" s="173"/>
      <c r="X7" s="145"/>
      <c r="Y7" s="145"/>
      <c r="Z7" s="261"/>
      <c r="AA7" s="261"/>
      <c r="AB7" s="145"/>
      <c r="AC7" s="185"/>
      <c r="AD7" s="185"/>
      <c r="AE7" s="149"/>
      <c r="AF7" s="149"/>
      <c r="AG7" s="149"/>
      <c r="AH7">
        <f t="shared" si="1"/>
        <v>1</v>
      </c>
    </row>
    <row r="8" spans="1:34" ht="15" customHeight="1" x14ac:dyDescent="0.25">
      <c r="A8" s="193"/>
      <c r="B8" s="233" t="s">
        <v>11</v>
      </c>
      <c r="C8" s="261"/>
      <c r="D8" s="261"/>
      <c r="E8" s="296"/>
      <c r="F8" s="296"/>
      <c r="G8" s="261"/>
      <c r="H8" s="252"/>
      <c r="I8" s="252"/>
      <c r="J8" s="260"/>
      <c r="K8" s="260"/>
      <c r="L8" s="260"/>
      <c r="M8" s="260"/>
      <c r="N8" s="172"/>
      <c r="O8" s="180"/>
      <c r="P8" s="180"/>
      <c r="Q8" s="172"/>
      <c r="R8" s="172"/>
      <c r="S8" s="260"/>
      <c r="T8" s="261"/>
      <c r="U8" s="304">
        <v>1</v>
      </c>
      <c r="V8" s="181"/>
      <c r="W8" s="180"/>
      <c r="X8" s="172"/>
      <c r="Y8" s="172"/>
      <c r="Z8" s="261"/>
      <c r="AA8" s="265"/>
      <c r="AB8" s="144"/>
      <c r="AC8" s="278"/>
      <c r="AD8" s="278"/>
      <c r="AE8" s="144"/>
      <c r="AF8" s="144"/>
      <c r="AG8" s="144"/>
      <c r="AH8">
        <f t="shared" si="1"/>
        <v>1</v>
      </c>
    </row>
    <row r="9" spans="1:34" ht="15" customHeight="1" x14ac:dyDescent="0.25">
      <c r="A9" s="193"/>
      <c r="B9" s="233" t="s">
        <v>23</v>
      </c>
      <c r="C9" s="261"/>
      <c r="D9" s="261"/>
      <c r="E9" s="296"/>
      <c r="F9" s="296"/>
      <c r="G9" s="261"/>
      <c r="H9" s="252"/>
      <c r="I9" s="252"/>
      <c r="J9" s="261"/>
      <c r="K9" s="261"/>
      <c r="L9" s="261"/>
      <c r="M9" s="261"/>
      <c r="N9" s="145"/>
      <c r="O9" s="173"/>
      <c r="P9" s="173"/>
      <c r="Q9" s="145"/>
      <c r="R9" s="145"/>
      <c r="S9" s="261"/>
      <c r="T9" s="261"/>
      <c r="U9" s="145"/>
      <c r="V9" s="308">
        <v>1</v>
      </c>
      <c r="W9" s="174"/>
      <c r="X9" s="145"/>
      <c r="Y9" s="145"/>
      <c r="Z9" s="268"/>
      <c r="AA9" s="261"/>
      <c r="AB9" s="145"/>
      <c r="AC9" s="173"/>
      <c r="AD9" s="173"/>
      <c r="AE9" s="145"/>
      <c r="AF9" s="145"/>
      <c r="AG9" s="145"/>
      <c r="AH9">
        <f t="shared" si="1"/>
        <v>1</v>
      </c>
    </row>
    <row r="10" spans="1:34" ht="15" customHeight="1" x14ac:dyDescent="0.25">
      <c r="A10" s="193"/>
      <c r="B10" s="233" t="s">
        <v>17</v>
      </c>
      <c r="C10" s="261"/>
      <c r="D10" s="262"/>
      <c r="E10" s="296"/>
      <c r="F10" s="296"/>
      <c r="G10" s="262"/>
      <c r="H10" s="252"/>
      <c r="I10" s="252"/>
      <c r="J10" s="262"/>
      <c r="K10" s="262"/>
      <c r="L10" s="262"/>
      <c r="M10" s="262"/>
      <c r="N10" s="169"/>
      <c r="O10" s="275"/>
      <c r="P10" s="275"/>
      <c r="Q10" s="145"/>
      <c r="R10" s="145"/>
      <c r="S10" s="261"/>
      <c r="T10" s="261"/>
      <c r="U10" s="145"/>
      <c r="V10" s="181"/>
      <c r="W10" s="306"/>
      <c r="X10" s="145"/>
      <c r="Y10" s="145"/>
      <c r="Z10" s="262"/>
      <c r="AA10" s="271"/>
      <c r="AB10" s="189"/>
      <c r="AC10" s="287"/>
      <c r="AD10" s="287"/>
      <c r="AE10" s="189"/>
      <c r="AF10" s="189"/>
      <c r="AG10" s="189"/>
      <c r="AH10">
        <f t="shared" si="1"/>
        <v>0</v>
      </c>
    </row>
    <row r="11" spans="1:34" ht="15" customHeight="1" x14ac:dyDescent="0.25">
      <c r="A11" s="193"/>
      <c r="B11" s="233" t="s">
        <v>14</v>
      </c>
      <c r="C11" s="261"/>
      <c r="D11" s="261"/>
      <c r="E11" s="296"/>
      <c r="F11" s="296"/>
      <c r="G11" s="261"/>
      <c r="H11" s="252"/>
      <c r="I11" s="253"/>
      <c r="J11" s="263"/>
      <c r="K11" s="262"/>
      <c r="L11" s="262"/>
      <c r="M11" s="262"/>
      <c r="N11" s="169"/>
      <c r="O11" s="180"/>
      <c r="P11" s="180"/>
      <c r="Q11" s="172"/>
      <c r="R11" s="172"/>
      <c r="S11" s="260"/>
      <c r="T11" s="260"/>
      <c r="U11" s="172"/>
      <c r="V11" s="283"/>
      <c r="W11" s="180"/>
      <c r="X11" s="304">
        <v>1</v>
      </c>
      <c r="Y11" s="172"/>
      <c r="Z11" s="261"/>
      <c r="AA11" s="261"/>
      <c r="AB11" s="145"/>
      <c r="AC11" s="173"/>
      <c r="AD11" s="173"/>
      <c r="AE11" s="145"/>
      <c r="AF11" s="145"/>
      <c r="AG11" s="145"/>
      <c r="AH11">
        <f t="shared" si="1"/>
        <v>1</v>
      </c>
    </row>
    <row r="12" spans="1:34" ht="15" customHeight="1" x14ac:dyDescent="0.25">
      <c r="A12" s="193"/>
      <c r="B12" s="233" t="s">
        <v>32</v>
      </c>
      <c r="C12" s="264"/>
      <c r="D12" s="264"/>
      <c r="E12" s="296"/>
      <c r="F12" s="296"/>
      <c r="G12" s="261"/>
      <c r="H12" s="252"/>
      <c r="I12" s="253"/>
      <c r="J12" s="263"/>
      <c r="K12" s="263"/>
      <c r="L12" s="263"/>
      <c r="M12" s="263"/>
      <c r="N12" s="201"/>
      <c r="O12" s="276"/>
      <c r="P12" s="276"/>
      <c r="Q12" s="201"/>
      <c r="R12" s="201"/>
      <c r="S12" s="263"/>
      <c r="T12" s="263"/>
      <c r="U12" s="201"/>
      <c r="V12" s="284"/>
      <c r="W12" s="276"/>
      <c r="X12" s="201"/>
      <c r="Y12" s="309">
        <v>1</v>
      </c>
      <c r="Z12" s="264"/>
      <c r="AA12" s="264"/>
      <c r="AB12" s="203"/>
      <c r="AC12" s="277"/>
      <c r="AD12" s="277"/>
      <c r="AE12" s="203"/>
      <c r="AF12" s="203"/>
      <c r="AG12" s="203"/>
      <c r="AH12">
        <f t="shared" si="1"/>
        <v>1</v>
      </c>
    </row>
    <row r="13" spans="1:34" ht="15" customHeight="1" x14ac:dyDescent="0.25">
      <c r="A13" s="193"/>
      <c r="B13" s="234" t="s">
        <v>15</v>
      </c>
      <c r="C13" s="261"/>
      <c r="D13" s="297"/>
      <c r="E13" s="296"/>
      <c r="F13" s="296"/>
      <c r="G13" s="261"/>
      <c r="H13" s="254"/>
      <c r="I13" s="254"/>
      <c r="J13" s="264"/>
      <c r="K13" s="264"/>
      <c r="L13" s="264"/>
      <c r="M13" s="264"/>
      <c r="N13" s="203"/>
      <c r="O13" s="277"/>
      <c r="P13" s="278"/>
      <c r="Q13" s="144"/>
      <c r="R13" s="144"/>
      <c r="S13" s="265"/>
      <c r="T13" s="261"/>
      <c r="U13" s="145"/>
      <c r="V13" s="181"/>
      <c r="W13" s="173"/>
      <c r="X13" s="145"/>
      <c r="Y13" s="145"/>
      <c r="Z13" s="261"/>
      <c r="AA13" s="261"/>
      <c r="AB13" s="306">
        <v>1</v>
      </c>
      <c r="AC13" s="173"/>
      <c r="AD13" s="173"/>
      <c r="AE13" s="145"/>
      <c r="AF13" s="145"/>
      <c r="AG13" s="145"/>
      <c r="AH13">
        <f t="shared" si="1"/>
        <v>1</v>
      </c>
    </row>
    <row r="14" spans="1:34" ht="15" customHeight="1" x14ac:dyDescent="0.25">
      <c r="A14" s="193"/>
      <c r="B14" s="234" t="s">
        <v>36</v>
      </c>
      <c r="C14" s="272"/>
      <c r="D14" s="272"/>
      <c r="E14" s="296"/>
      <c r="F14" s="296"/>
      <c r="G14" s="261"/>
      <c r="H14" s="252"/>
      <c r="I14" s="255"/>
      <c r="J14" s="266"/>
      <c r="K14" s="266"/>
      <c r="L14" s="266"/>
      <c r="M14" s="266"/>
      <c r="N14" s="303">
        <v>1</v>
      </c>
      <c r="O14" s="279"/>
      <c r="P14" s="278"/>
      <c r="Q14" s="176"/>
      <c r="R14" s="176"/>
      <c r="S14" s="265"/>
      <c r="T14" s="302"/>
      <c r="U14" s="145"/>
      <c r="V14" s="181"/>
      <c r="W14" s="173"/>
      <c r="X14" s="145"/>
      <c r="Y14" s="145"/>
      <c r="Z14" s="272"/>
      <c r="AA14" s="272"/>
      <c r="AB14" s="186"/>
      <c r="AC14" s="288"/>
      <c r="AD14" s="288"/>
      <c r="AE14" s="186"/>
      <c r="AF14" s="186"/>
      <c r="AG14" s="186"/>
      <c r="AH14">
        <f t="shared" si="1"/>
        <v>1</v>
      </c>
    </row>
    <row r="15" spans="1:34" ht="15" customHeight="1" x14ac:dyDescent="0.25">
      <c r="A15" s="193"/>
      <c r="B15" s="234" t="s">
        <v>16</v>
      </c>
      <c r="C15" s="265"/>
      <c r="D15" s="265"/>
      <c r="E15" s="298"/>
      <c r="F15" s="296"/>
      <c r="G15" s="261"/>
      <c r="H15" s="252"/>
      <c r="I15" s="255"/>
      <c r="J15" s="265"/>
      <c r="K15" s="261"/>
      <c r="L15" s="261"/>
      <c r="M15" s="261"/>
      <c r="N15" s="145"/>
      <c r="O15" s="173"/>
      <c r="P15" s="173"/>
      <c r="Q15" s="168"/>
      <c r="R15" s="168"/>
      <c r="S15" s="261"/>
      <c r="T15" s="297"/>
      <c r="U15" s="145"/>
      <c r="V15" s="181"/>
      <c r="W15" s="173"/>
      <c r="X15" s="145"/>
      <c r="Y15" s="145"/>
      <c r="Z15" s="265"/>
      <c r="AA15" s="265"/>
      <c r="AB15" s="144"/>
      <c r="AC15" s="310">
        <v>1</v>
      </c>
      <c r="AD15" s="278"/>
      <c r="AE15" s="144"/>
      <c r="AF15" s="144"/>
      <c r="AG15" s="144"/>
      <c r="AH15">
        <f t="shared" si="1"/>
        <v>1</v>
      </c>
    </row>
    <row r="16" spans="1:34" ht="15" customHeight="1" x14ac:dyDescent="0.25">
      <c r="A16" s="193"/>
      <c r="B16" s="234" t="s">
        <v>28</v>
      </c>
      <c r="C16" s="265"/>
      <c r="D16" s="265"/>
      <c r="E16" s="298"/>
      <c r="F16" s="299"/>
      <c r="G16" s="265"/>
      <c r="H16" s="255"/>
      <c r="I16" s="255"/>
      <c r="J16" s="265"/>
      <c r="K16" s="261"/>
      <c r="L16" s="261"/>
      <c r="M16" s="261"/>
      <c r="N16" s="145"/>
      <c r="O16" s="173"/>
      <c r="P16" s="173"/>
      <c r="Q16" s="149"/>
      <c r="R16" s="149"/>
      <c r="S16" s="259"/>
      <c r="T16" s="261"/>
      <c r="U16" s="145"/>
      <c r="V16" s="181"/>
      <c r="W16" s="173"/>
      <c r="X16" s="145"/>
      <c r="Y16" s="145"/>
      <c r="Z16" s="261"/>
      <c r="AA16" s="261"/>
      <c r="AB16" s="145"/>
      <c r="AC16" s="173"/>
      <c r="AD16" s="306">
        <v>1</v>
      </c>
      <c r="AE16" s="145"/>
      <c r="AF16" s="145"/>
      <c r="AG16" s="145"/>
      <c r="AH16">
        <f t="shared" si="1"/>
        <v>1</v>
      </c>
    </row>
    <row r="17" spans="1:34" ht="15" customHeight="1" x14ac:dyDescent="0.25">
      <c r="A17" s="193"/>
      <c r="B17" s="233" t="s">
        <v>18</v>
      </c>
      <c r="C17" s="265"/>
      <c r="D17" s="265"/>
      <c r="E17" s="298"/>
      <c r="F17" s="299"/>
      <c r="G17" s="265"/>
      <c r="H17" s="255"/>
      <c r="I17" s="255"/>
      <c r="J17" s="265"/>
      <c r="K17" s="261"/>
      <c r="L17" s="261"/>
      <c r="M17" s="261"/>
      <c r="N17" s="145"/>
      <c r="O17" s="173"/>
      <c r="P17" s="173"/>
      <c r="Q17" s="145"/>
      <c r="R17" s="145"/>
      <c r="S17" s="261"/>
      <c r="T17" s="261"/>
      <c r="U17" s="145"/>
      <c r="V17" s="181"/>
      <c r="W17" s="173"/>
      <c r="X17" s="145"/>
      <c r="Y17" s="145"/>
      <c r="Z17" s="259"/>
      <c r="AA17" s="259"/>
      <c r="AB17" s="149"/>
      <c r="AC17" s="185"/>
      <c r="AD17" s="185"/>
      <c r="AE17" s="307">
        <v>1</v>
      </c>
      <c r="AF17" s="149"/>
      <c r="AG17" s="149"/>
      <c r="AH17">
        <f t="shared" si="1"/>
        <v>1</v>
      </c>
    </row>
    <row r="18" spans="1:34" ht="15" customHeight="1" x14ac:dyDescent="0.25">
      <c r="A18" s="193"/>
      <c r="B18" s="233" t="s">
        <v>13</v>
      </c>
      <c r="C18" s="265"/>
      <c r="D18" s="265"/>
      <c r="E18" s="296"/>
      <c r="F18" s="299"/>
      <c r="G18" s="265"/>
      <c r="H18" s="255"/>
      <c r="I18" s="255"/>
      <c r="J18" s="265"/>
      <c r="K18" s="261"/>
      <c r="L18" s="261"/>
      <c r="M18" s="261"/>
      <c r="N18" s="145"/>
      <c r="O18" s="173"/>
      <c r="P18" s="173"/>
      <c r="Q18" s="145"/>
      <c r="R18" s="145"/>
      <c r="S18" s="261"/>
      <c r="T18" s="261"/>
      <c r="U18" s="145"/>
      <c r="V18" s="181"/>
      <c r="W18" s="173"/>
      <c r="X18" s="145"/>
      <c r="Y18" s="145"/>
      <c r="Z18" s="261"/>
      <c r="AA18" s="261"/>
      <c r="AB18" s="145"/>
      <c r="AC18" s="173"/>
      <c r="AD18" s="173"/>
      <c r="AE18" s="145"/>
      <c r="AF18" s="306">
        <v>1</v>
      </c>
      <c r="AG18" s="145"/>
      <c r="AH18">
        <f t="shared" si="1"/>
        <v>1</v>
      </c>
    </row>
    <row r="19" spans="1:34" ht="15" customHeight="1" x14ac:dyDescent="0.25">
      <c r="A19" s="193"/>
      <c r="B19" s="233" t="s">
        <v>21</v>
      </c>
      <c r="C19" s="261"/>
      <c r="D19" s="261"/>
      <c r="E19" s="296"/>
      <c r="F19" s="296"/>
      <c r="G19" s="261"/>
      <c r="H19" s="252"/>
      <c r="I19" s="252"/>
      <c r="J19" s="261"/>
      <c r="K19" s="261"/>
      <c r="L19" s="261"/>
      <c r="M19" s="261"/>
      <c r="N19" s="145"/>
      <c r="O19" s="173"/>
      <c r="P19" s="173"/>
      <c r="Q19" s="145"/>
      <c r="R19" s="145"/>
      <c r="S19" s="261"/>
      <c r="T19" s="261"/>
      <c r="U19" s="145"/>
      <c r="V19" s="181"/>
      <c r="W19" s="173"/>
      <c r="X19" s="145"/>
      <c r="Y19" s="145"/>
      <c r="Z19" s="261"/>
      <c r="AA19" s="261"/>
      <c r="AB19" s="145"/>
      <c r="AC19" s="173"/>
      <c r="AD19" s="173"/>
      <c r="AE19" s="145"/>
      <c r="AF19" s="145"/>
      <c r="AG19" s="145"/>
      <c r="AH19">
        <f t="shared" si="1"/>
        <v>0</v>
      </c>
    </row>
    <row r="20" spans="1:34" ht="15" customHeight="1" x14ac:dyDescent="0.25">
      <c r="A20" s="193"/>
      <c r="B20" s="235" t="s">
        <v>40</v>
      </c>
      <c r="C20" s="252"/>
      <c r="D20" s="252"/>
      <c r="E20" s="296"/>
      <c r="F20" s="296"/>
      <c r="G20" s="252"/>
      <c r="H20" s="252"/>
      <c r="I20" s="252"/>
      <c r="J20" s="252"/>
      <c r="K20" s="252"/>
      <c r="L20" s="261"/>
      <c r="M20" s="261"/>
      <c r="N20" s="145"/>
      <c r="O20" s="173"/>
      <c r="P20" s="173"/>
      <c r="Q20" s="145"/>
      <c r="R20" s="145"/>
      <c r="S20" s="261"/>
      <c r="T20" s="261"/>
      <c r="U20" s="145"/>
      <c r="V20" s="181"/>
      <c r="W20" s="173"/>
      <c r="X20" s="145"/>
      <c r="Y20" s="145"/>
      <c r="Z20" s="252"/>
      <c r="AA20" s="252"/>
      <c r="AB20" s="171"/>
      <c r="AC20" s="190"/>
      <c r="AD20" s="190"/>
      <c r="AE20" s="171"/>
      <c r="AF20" s="171"/>
      <c r="AG20" s="171"/>
      <c r="AH20">
        <f t="shared" si="1"/>
        <v>0</v>
      </c>
    </row>
    <row r="21" spans="1:34" ht="15" customHeight="1" x14ac:dyDescent="0.25">
      <c r="A21" s="193"/>
      <c r="B21" s="235" t="s">
        <v>41</v>
      </c>
      <c r="C21" s="252"/>
      <c r="D21" s="252"/>
      <c r="E21" s="296"/>
      <c r="F21" s="296"/>
      <c r="G21" s="252"/>
      <c r="H21" s="252"/>
      <c r="I21" s="252"/>
      <c r="J21" s="252"/>
      <c r="K21" s="252"/>
      <c r="L21" s="261"/>
      <c r="M21" s="261"/>
      <c r="N21" s="145"/>
      <c r="O21" s="173"/>
      <c r="P21" s="173"/>
      <c r="Q21" s="145"/>
      <c r="R21" s="145"/>
      <c r="S21" s="261"/>
      <c r="T21" s="261"/>
      <c r="U21" s="145"/>
      <c r="V21" s="181"/>
      <c r="W21" s="173"/>
      <c r="X21" s="145"/>
      <c r="Y21" s="145"/>
      <c r="Z21" s="252"/>
      <c r="AA21" s="252"/>
      <c r="AB21" s="171"/>
      <c r="AC21" s="190"/>
      <c r="AD21" s="190"/>
      <c r="AE21" s="171"/>
      <c r="AF21" s="171"/>
      <c r="AG21" s="171"/>
      <c r="AH21">
        <f t="shared" si="1"/>
        <v>0</v>
      </c>
    </row>
    <row r="22" spans="1:34" ht="15" customHeight="1" thickBot="1" x14ac:dyDescent="0.3">
      <c r="A22" s="193"/>
      <c r="B22" s="236" t="s">
        <v>43</v>
      </c>
      <c r="C22" s="256"/>
      <c r="D22" s="256"/>
      <c r="E22" s="300"/>
      <c r="F22" s="301"/>
      <c r="G22" s="256"/>
      <c r="H22" s="256"/>
      <c r="I22" s="256"/>
      <c r="J22" s="256"/>
      <c r="K22" s="256"/>
      <c r="L22" s="267"/>
      <c r="M22" s="267"/>
      <c r="N22" s="177"/>
      <c r="O22" s="179"/>
      <c r="P22" s="179"/>
      <c r="Q22" s="177"/>
      <c r="R22" s="177"/>
      <c r="S22" s="267"/>
      <c r="T22" s="267"/>
      <c r="U22" s="177"/>
      <c r="V22" s="285"/>
      <c r="W22" s="179"/>
      <c r="X22" s="177"/>
      <c r="Y22" s="177"/>
      <c r="Z22" s="256"/>
      <c r="AA22" s="256"/>
      <c r="AB22" s="178"/>
      <c r="AC22" s="280"/>
      <c r="AD22" s="280"/>
      <c r="AE22" s="178"/>
      <c r="AF22" s="178"/>
      <c r="AG22" s="178"/>
      <c r="AH22">
        <f t="shared" si="1"/>
        <v>0</v>
      </c>
    </row>
    <row r="23" spans="1:34" ht="15" customHeight="1" x14ac:dyDescent="0.25"/>
    <row r="24" spans="1:34" ht="15" customHeight="1" x14ac:dyDescent="0.25">
      <c r="B24" s="234" t="s">
        <v>36</v>
      </c>
      <c r="C24" t="s">
        <v>45</v>
      </c>
    </row>
    <row r="25" spans="1:34" ht="15" customHeight="1" x14ac:dyDescent="0.25">
      <c r="B25" s="233" t="s">
        <v>17</v>
      </c>
      <c r="C25" t="s">
        <v>46</v>
      </c>
    </row>
    <row r="26" spans="1:34" ht="15" customHeight="1" x14ac:dyDescent="0.25">
      <c r="B26" s="273"/>
    </row>
    <row r="27" spans="1:34" ht="15" customHeight="1" x14ac:dyDescent="0.25"/>
  </sheetData>
  <mergeCells count="1">
    <mergeCell ref="D1:AF1"/>
  </mergeCells>
  <conditionalFormatting sqref="C4:AG23">
    <cfRule type="cellIs" dxfId="106" priority="3" operator="equal">
      <formula>1</formula>
    </cfRule>
  </conditionalFormatting>
  <conditionalFormatting sqref="C4:AG22">
    <cfRule type="expression" dxfId="105" priority="1">
      <formula>OR(C4="о",C4="o")</formula>
    </cfRule>
    <cfRule type="expression" dxfId="104" priority="2">
      <formula>OR(C$3=1,C$3=7)</formula>
    </cfRule>
  </conditionalFormatting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8"/>
  <sheetViews>
    <sheetView zoomScaleNormal="100" workbookViewId="0">
      <selection activeCell="U28" sqref="U28"/>
    </sheetView>
  </sheetViews>
  <sheetFormatPr defaultColWidth="23.42578125" defaultRowHeight="18.75" customHeight="1" x14ac:dyDescent="0.25"/>
  <cols>
    <col min="1" max="1" width="24.5703125" style="193" customWidth="1"/>
    <col min="2" max="26" width="3.7109375" style="195" customWidth="1"/>
    <col min="27" max="32" width="3.7109375" style="193" customWidth="1"/>
    <col min="33" max="39" width="4.140625" style="193" customWidth="1"/>
    <col min="40" max="16384" width="23.42578125" style="193"/>
  </cols>
  <sheetData>
    <row r="1" spans="1:39" ht="20.25" customHeight="1" thickBot="1" x14ac:dyDescent="0.3">
      <c r="A1" s="197"/>
      <c r="B1" s="193"/>
      <c r="C1" s="409">
        <f>B2</f>
        <v>42401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195"/>
    </row>
    <row r="2" spans="1:39" ht="16.5" customHeight="1" x14ac:dyDescent="0.25">
      <c r="A2" s="237" t="s">
        <v>0</v>
      </c>
      <c r="B2" s="196">
        <v>42401</v>
      </c>
      <c r="C2" s="196">
        <v>42402</v>
      </c>
      <c r="D2" s="196">
        <v>42403</v>
      </c>
      <c r="E2" s="196">
        <v>42404</v>
      </c>
      <c r="F2" s="196">
        <v>42405</v>
      </c>
      <c r="G2" s="196">
        <v>42406</v>
      </c>
      <c r="H2" s="196">
        <v>42407</v>
      </c>
      <c r="I2" s="196">
        <v>42408</v>
      </c>
      <c r="J2" s="196">
        <v>42409</v>
      </c>
      <c r="K2" s="196">
        <v>42410</v>
      </c>
      <c r="L2" s="196">
        <v>42411</v>
      </c>
      <c r="M2" s="196">
        <v>42412</v>
      </c>
      <c r="N2" s="196">
        <v>42413</v>
      </c>
      <c r="O2" s="196">
        <v>42414</v>
      </c>
      <c r="P2" s="196">
        <v>42415</v>
      </c>
      <c r="Q2" s="196">
        <v>42416</v>
      </c>
      <c r="R2" s="196">
        <v>42417</v>
      </c>
      <c r="S2" s="196">
        <v>42418</v>
      </c>
      <c r="T2" s="196">
        <v>42419</v>
      </c>
      <c r="U2" s="196">
        <v>42420</v>
      </c>
      <c r="V2" s="196">
        <v>42421</v>
      </c>
      <c r="W2" s="196">
        <v>42422</v>
      </c>
      <c r="X2" s="196">
        <v>42423</v>
      </c>
      <c r="Y2" s="196">
        <v>42424</v>
      </c>
      <c r="Z2" s="196">
        <v>42425</v>
      </c>
      <c r="AA2" s="196">
        <v>42426</v>
      </c>
      <c r="AB2" s="196">
        <v>42427</v>
      </c>
      <c r="AC2" s="196">
        <v>42428</v>
      </c>
      <c r="AD2" s="196">
        <v>42429</v>
      </c>
      <c r="AE2" s="319"/>
      <c r="AF2" s="319"/>
      <c r="AG2" s="205"/>
      <c r="AH2" s="205"/>
      <c r="AI2" s="205"/>
      <c r="AJ2" s="205"/>
      <c r="AK2" s="205"/>
      <c r="AL2" s="205"/>
      <c r="AM2" s="205"/>
    </row>
    <row r="3" spans="1:39" ht="15" customHeight="1" thickBot="1" x14ac:dyDescent="0.3">
      <c r="A3" s="238"/>
      <c r="B3" s="257">
        <f>WEEKDAY(B2,2)</f>
        <v>1</v>
      </c>
      <c r="C3" s="257">
        <f t="shared" ref="C3:AD3" si="0">WEEKDAY(C2,2)</f>
        <v>2</v>
      </c>
      <c r="D3" s="257">
        <f t="shared" si="0"/>
        <v>3</v>
      </c>
      <c r="E3" s="257">
        <f t="shared" si="0"/>
        <v>4</v>
      </c>
      <c r="F3" s="257">
        <f t="shared" si="0"/>
        <v>5</v>
      </c>
      <c r="G3" s="257">
        <f t="shared" si="0"/>
        <v>6</v>
      </c>
      <c r="H3" s="257">
        <f t="shared" si="0"/>
        <v>7</v>
      </c>
      <c r="I3" s="257">
        <f t="shared" si="0"/>
        <v>1</v>
      </c>
      <c r="J3" s="257">
        <f t="shared" si="0"/>
        <v>2</v>
      </c>
      <c r="K3" s="257">
        <f t="shared" si="0"/>
        <v>3</v>
      </c>
      <c r="L3" s="257">
        <f t="shared" si="0"/>
        <v>4</v>
      </c>
      <c r="M3" s="257">
        <f t="shared" si="0"/>
        <v>5</v>
      </c>
      <c r="N3" s="257">
        <f t="shared" si="0"/>
        <v>6</v>
      </c>
      <c r="O3" s="257">
        <f t="shared" si="0"/>
        <v>7</v>
      </c>
      <c r="P3" s="257">
        <f t="shared" si="0"/>
        <v>1</v>
      </c>
      <c r="Q3" s="257">
        <f t="shared" si="0"/>
        <v>2</v>
      </c>
      <c r="R3" s="257">
        <f t="shared" si="0"/>
        <v>3</v>
      </c>
      <c r="S3" s="257">
        <f t="shared" si="0"/>
        <v>4</v>
      </c>
      <c r="T3" s="257">
        <f t="shared" si="0"/>
        <v>5</v>
      </c>
      <c r="U3" s="257">
        <f t="shared" si="0"/>
        <v>6</v>
      </c>
      <c r="V3" s="257">
        <f t="shared" si="0"/>
        <v>7</v>
      </c>
      <c r="W3" s="257">
        <f t="shared" si="0"/>
        <v>1</v>
      </c>
      <c r="X3" s="257">
        <f t="shared" si="0"/>
        <v>2</v>
      </c>
      <c r="Y3" s="257">
        <f t="shared" si="0"/>
        <v>3</v>
      </c>
      <c r="Z3" s="257">
        <f t="shared" si="0"/>
        <v>4</v>
      </c>
      <c r="AA3" s="257">
        <f t="shared" si="0"/>
        <v>5</v>
      </c>
      <c r="AB3" s="257">
        <f t="shared" si="0"/>
        <v>6</v>
      </c>
      <c r="AC3" s="257">
        <f t="shared" si="0"/>
        <v>7</v>
      </c>
      <c r="AD3" s="257">
        <f t="shared" si="0"/>
        <v>1</v>
      </c>
      <c r="AE3" s="281"/>
      <c r="AF3" s="249"/>
      <c r="AG3" s="205"/>
      <c r="AH3" s="205"/>
      <c r="AI3" s="205"/>
      <c r="AJ3" s="205"/>
      <c r="AK3" s="205"/>
      <c r="AL3" s="205"/>
      <c r="AM3" s="205"/>
    </row>
    <row r="4" spans="1:39" ht="20.100000000000001" customHeight="1" x14ac:dyDescent="0.25">
      <c r="A4" s="232" t="s">
        <v>39</v>
      </c>
      <c r="B4" s="289"/>
      <c r="C4" s="198"/>
      <c r="D4" s="239"/>
      <c r="E4" s="240"/>
      <c r="F4" s="198"/>
      <c r="G4" s="317"/>
      <c r="H4" s="250"/>
      <c r="I4" s="258"/>
      <c r="J4" s="170"/>
      <c r="K4" s="170"/>
      <c r="L4" s="170"/>
      <c r="M4" s="170"/>
      <c r="N4" s="170"/>
      <c r="O4" s="258"/>
      <c r="P4" s="314"/>
      <c r="Q4" s="170"/>
      <c r="R4" s="170"/>
      <c r="S4" s="170"/>
      <c r="T4" s="170"/>
      <c r="U4" s="200"/>
      <c r="V4" s="258"/>
      <c r="W4" s="258"/>
      <c r="X4" s="170"/>
      <c r="Y4" s="198"/>
      <c r="Z4" s="198"/>
      <c r="AA4" s="198"/>
      <c r="AB4" s="198"/>
      <c r="AC4" s="270"/>
      <c r="AD4" s="286"/>
      <c r="AE4" s="286"/>
      <c r="AF4" s="286"/>
      <c r="AG4" s="205"/>
      <c r="AH4" s="205"/>
      <c r="AI4" s="205"/>
      <c r="AJ4" s="205"/>
      <c r="AK4" s="205"/>
      <c r="AL4" s="205"/>
      <c r="AM4" s="205"/>
    </row>
    <row r="5" spans="1:39" ht="20.100000000000001" customHeight="1" x14ac:dyDescent="0.25">
      <c r="A5" s="233" t="s">
        <v>7</v>
      </c>
      <c r="B5" s="292"/>
      <c r="C5" s="192"/>
      <c r="D5" s="241"/>
      <c r="E5" s="241"/>
      <c r="F5" s="149"/>
      <c r="G5" s="311"/>
      <c r="H5" s="251"/>
      <c r="I5" s="259"/>
      <c r="J5" s="307"/>
      <c r="K5" s="149"/>
      <c r="L5" s="149"/>
      <c r="M5" s="149"/>
      <c r="N5" s="149"/>
      <c r="O5" s="259"/>
      <c r="P5" s="261"/>
      <c r="Q5" s="145"/>
      <c r="R5" s="145"/>
      <c r="S5" s="145"/>
      <c r="T5" s="145"/>
      <c r="U5" s="175"/>
      <c r="V5" s="261"/>
      <c r="W5" s="261"/>
      <c r="X5" s="145"/>
      <c r="Y5" s="145"/>
      <c r="Z5" s="145"/>
      <c r="AA5" s="145"/>
      <c r="AB5" s="144"/>
      <c r="AC5" s="265"/>
      <c r="AD5" s="278"/>
      <c r="AE5" s="278"/>
      <c r="AF5" s="278"/>
      <c r="AG5" s="205"/>
      <c r="AH5" s="205"/>
      <c r="AI5" s="205"/>
      <c r="AJ5" s="205"/>
      <c r="AK5" s="205"/>
      <c r="AL5" s="205"/>
      <c r="AM5" s="205"/>
    </row>
    <row r="6" spans="1:39" ht="20.100000000000001" customHeight="1" x14ac:dyDescent="0.25">
      <c r="A6" s="234" t="s">
        <v>8</v>
      </c>
      <c r="B6" s="263"/>
      <c r="C6" s="145"/>
      <c r="D6" s="242"/>
      <c r="E6" s="243"/>
      <c r="F6" s="145"/>
      <c r="G6" s="171"/>
      <c r="H6" s="252"/>
      <c r="I6" s="260"/>
      <c r="J6" s="172"/>
      <c r="K6" s="304"/>
      <c r="L6" s="172"/>
      <c r="M6" s="172"/>
      <c r="N6" s="172"/>
      <c r="O6" s="260"/>
      <c r="P6" s="260"/>
      <c r="Q6" s="172"/>
      <c r="R6" s="172"/>
      <c r="S6" s="145"/>
      <c r="T6" s="172"/>
      <c r="U6" s="175"/>
      <c r="V6" s="260"/>
      <c r="W6" s="260"/>
      <c r="X6" s="172"/>
      <c r="Y6" s="145"/>
      <c r="Z6" s="145"/>
      <c r="AA6" s="175"/>
      <c r="AB6" s="145"/>
      <c r="AC6" s="261"/>
      <c r="AD6" s="173"/>
      <c r="AE6" s="173"/>
      <c r="AF6" s="173"/>
      <c r="AG6" s="205"/>
      <c r="AH6" s="205"/>
      <c r="AI6" s="205"/>
      <c r="AJ6" s="205"/>
      <c r="AK6" s="205"/>
      <c r="AL6" s="205"/>
      <c r="AM6" s="205"/>
    </row>
    <row r="7" spans="1:39" ht="20.100000000000001" customHeight="1" x14ac:dyDescent="0.25">
      <c r="A7" s="233" t="s">
        <v>10</v>
      </c>
      <c r="B7" s="259"/>
      <c r="C7" s="149"/>
      <c r="D7" s="244"/>
      <c r="E7" s="244"/>
      <c r="F7" s="145"/>
      <c r="G7" s="171"/>
      <c r="H7" s="252"/>
      <c r="I7" s="261"/>
      <c r="J7" s="145"/>
      <c r="K7" s="145"/>
      <c r="L7" s="306"/>
      <c r="M7" s="145"/>
      <c r="N7" s="145"/>
      <c r="O7" s="261"/>
      <c r="P7" s="261"/>
      <c r="Q7" s="145"/>
      <c r="R7" s="145"/>
      <c r="S7" s="145"/>
      <c r="T7" s="145"/>
      <c r="U7" s="175"/>
      <c r="V7" s="261"/>
      <c r="W7" s="261"/>
      <c r="X7" s="145"/>
      <c r="Y7" s="145"/>
      <c r="Z7" s="145"/>
      <c r="AA7" s="145"/>
      <c r="AB7" s="149"/>
      <c r="AC7" s="259"/>
      <c r="AD7" s="185"/>
      <c r="AE7" s="185"/>
      <c r="AF7" s="185"/>
      <c r="AG7" s="205"/>
      <c r="AH7" s="205"/>
      <c r="AI7" s="205"/>
      <c r="AJ7" s="205"/>
      <c r="AK7" s="205"/>
      <c r="AL7" s="205"/>
      <c r="AM7" s="205"/>
    </row>
    <row r="8" spans="1:39" ht="20.100000000000001" customHeight="1" x14ac:dyDescent="0.25">
      <c r="A8" s="233" t="s">
        <v>11</v>
      </c>
      <c r="B8" s="261"/>
      <c r="C8" s="145"/>
      <c r="D8" s="244"/>
      <c r="E8" s="244"/>
      <c r="F8" s="145"/>
      <c r="G8" s="171"/>
      <c r="H8" s="252"/>
      <c r="I8" s="260"/>
      <c r="J8" s="172"/>
      <c r="K8" s="172"/>
      <c r="L8" s="172"/>
      <c r="M8" s="304"/>
      <c r="N8" s="172"/>
      <c r="O8" s="260"/>
      <c r="P8" s="260"/>
      <c r="Q8" s="172"/>
      <c r="R8" s="172"/>
      <c r="S8" s="145"/>
      <c r="T8" s="172"/>
      <c r="U8" s="175"/>
      <c r="V8" s="260"/>
      <c r="W8" s="260"/>
      <c r="X8" s="172"/>
      <c r="Y8" s="145"/>
      <c r="Z8" s="144"/>
      <c r="AA8" s="144"/>
      <c r="AB8" s="144"/>
      <c r="AC8" s="265"/>
      <c r="AD8" s="278"/>
      <c r="AE8" s="278"/>
      <c r="AF8" s="278"/>
      <c r="AG8" s="205"/>
      <c r="AH8" s="205"/>
      <c r="AI8" s="205"/>
      <c r="AJ8" s="205"/>
      <c r="AK8" s="205"/>
      <c r="AL8" s="205"/>
      <c r="AM8" s="205"/>
    </row>
    <row r="9" spans="1:39" ht="20.100000000000001" customHeight="1" x14ac:dyDescent="0.25">
      <c r="A9" s="233" t="s">
        <v>23</v>
      </c>
      <c r="B9" s="261"/>
      <c r="C9" s="145"/>
      <c r="D9" s="244"/>
      <c r="E9" s="244"/>
      <c r="F9" s="145"/>
      <c r="G9" s="171"/>
      <c r="H9" s="252"/>
      <c r="I9" s="261"/>
      <c r="J9" s="145"/>
      <c r="K9" s="145"/>
      <c r="L9" s="145"/>
      <c r="M9" s="145"/>
      <c r="N9" s="145"/>
      <c r="O9" s="261"/>
      <c r="P9" s="261"/>
      <c r="Q9" s="306"/>
      <c r="R9" s="145"/>
      <c r="S9" s="145"/>
      <c r="T9" s="145"/>
      <c r="U9" s="175"/>
      <c r="V9" s="269"/>
      <c r="W9" s="261"/>
      <c r="X9" s="145"/>
      <c r="Y9" s="175"/>
      <c r="Z9" s="145"/>
      <c r="AA9" s="145"/>
      <c r="AB9" s="145"/>
      <c r="AC9" s="261"/>
      <c r="AD9" s="173"/>
      <c r="AE9" s="173"/>
      <c r="AF9" s="173"/>
      <c r="AG9" s="205"/>
      <c r="AH9" s="205"/>
      <c r="AI9" s="205"/>
      <c r="AJ9" s="205"/>
      <c r="AK9" s="205"/>
      <c r="AL9" s="205"/>
      <c r="AM9" s="205"/>
    </row>
    <row r="10" spans="1:39" ht="20.100000000000001" customHeight="1" x14ac:dyDescent="0.25">
      <c r="A10" s="233" t="s">
        <v>17</v>
      </c>
      <c r="B10" s="261"/>
      <c r="C10" s="169"/>
      <c r="D10" s="244"/>
      <c r="E10" s="244"/>
      <c r="F10" s="169"/>
      <c r="G10" s="171"/>
      <c r="H10" s="252"/>
      <c r="I10" s="262"/>
      <c r="J10" s="169"/>
      <c r="K10" s="169"/>
      <c r="L10" s="169"/>
      <c r="M10" s="169"/>
      <c r="N10" s="169"/>
      <c r="O10" s="262"/>
      <c r="P10" s="261"/>
      <c r="Q10" s="145"/>
      <c r="R10" s="306"/>
      <c r="S10" s="145"/>
      <c r="T10" s="145"/>
      <c r="U10" s="175"/>
      <c r="V10" s="261"/>
      <c r="W10" s="261"/>
      <c r="X10" s="145"/>
      <c r="Y10" s="169"/>
      <c r="Z10" s="189"/>
      <c r="AA10" s="189"/>
      <c r="AB10" s="189"/>
      <c r="AC10" s="271"/>
      <c r="AD10" s="287"/>
      <c r="AE10" s="287"/>
      <c r="AF10" s="287"/>
      <c r="AG10" s="205"/>
      <c r="AH10" s="205"/>
      <c r="AI10" s="205"/>
      <c r="AJ10" s="205"/>
      <c r="AK10" s="205"/>
      <c r="AL10" s="205"/>
      <c r="AM10" s="205"/>
    </row>
    <row r="11" spans="1:39" ht="20.100000000000001" customHeight="1" x14ac:dyDescent="0.25">
      <c r="A11" s="233" t="s">
        <v>14</v>
      </c>
      <c r="B11" s="261"/>
      <c r="C11" s="145"/>
      <c r="D11" s="244"/>
      <c r="E11" s="244"/>
      <c r="F11" s="145"/>
      <c r="G11" s="171"/>
      <c r="H11" s="253"/>
      <c r="I11" s="263"/>
      <c r="J11" s="169"/>
      <c r="K11" s="169"/>
      <c r="L11" s="169"/>
      <c r="M11" s="169"/>
      <c r="N11" s="172"/>
      <c r="O11" s="260"/>
      <c r="P11" s="260"/>
      <c r="Q11" s="172"/>
      <c r="R11" s="172"/>
      <c r="S11" s="304"/>
      <c r="T11" s="172"/>
      <c r="U11" s="182"/>
      <c r="V11" s="260"/>
      <c r="W11" s="260"/>
      <c r="X11" s="172"/>
      <c r="Y11" s="145"/>
      <c r="Z11" s="145"/>
      <c r="AA11" s="145"/>
      <c r="AB11" s="145"/>
      <c r="AC11" s="261"/>
      <c r="AD11" s="173"/>
      <c r="AE11" s="173"/>
      <c r="AF11" s="173"/>
      <c r="AG11" s="205"/>
      <c r="AH11" s="205"/>
      <c r="AI11" s="205"/>
      <c r="AJ11" s="205"/>
      <c r="AK11" s="205"/>
      <c r="AL11" s="205"/>
      <c r="AM11" s="205"/>
    </row>
    <row r="12" spans="1:39" ht="20.100000000000001" customHeight="1" x14ac:dyDescent="0.25">
      <c r="A12" s="233" t="s">
        <v>32</v>
      </c>
      <c r="B12" s="264"/>
      <c r="C12" s="203"/>
      <c r="D12" s="244"/>
      <c r="E12" s="244"/>
      <c r="F12" s="145"/>
      <c r="G12" s="171"/>
      <c r="H12" s="253"/>
      <c r="I12" s="263"/>
      <c r="J12" s="201"/>
      <c r="K12" s="201"/>
      <c r="L12" s="201"/>
      <c r="M12" s="201"/>
      <c r="N12" s="201"/>
      <c r="O12" s="263"/>
      <c r="P12" s="263"/>
      <c r="Q12" s="201"/>
      <c r="R12" s="201"/>
      <c r="S12" s="201"/>
      <c r="T12" s="309"/>
      <c r="U12" s="204"/>
      <c r="V12" s="263"/>
      <c r="W12" s="263"/>
      <c r="X12" s="201"/>
      <c r="Y12" s="203"/>
      <c r="Z12" s="203"/>
      <c r="AA12" s="203"/>
      <c r="AB12" s="203"/>
      <c r="AC12" s="264"/>
      <c r="AD12" s="277"/>
      <c r="AE12" s="277"/>
      <c r="AF12" s="277"/>
      <c r="AG12" s="205"/>
      <c r="AH12" s="205"/>
      <c r="AI12" s="205"/>
      <c r="AJ12" s="205"/>
      <c r="AK12" s="205"/>
      <c r="AL12" s="205"/>
      <c r="AM12" s="205"/>
    </row>
    <row r="13" spans="1:39" ht="20.100000000000001" customHeight="1" x14ac:dyDescent="0.25">
      <c r="A13" s="234" t="s">
        <v>15</v>
      </c>
      <c r="B13" s="261" t="s">
        <v>38</v>
      </c>
      <c r="C13" s="168" t="s">
        <v>38</v>
      </c>
      <c r="D13" s="244" t="s">
        <v>38</v>
      </c>
      <c r="E13" s="244" t="s">
        <v>38</v>
      </c>
      <c r="F13" s="145" t="s">
        <v>38</v>
      </c>
      <c r="G13" s="312" t="s">
        <v>38</v>
      </c>
      <c r="H13" s="254" t="s">
        <v>38</v>
      </c>
      <c r="I13" s="264" t="s">
        <v>38</v>
      </c>
      <c r="J13" s="203" t="s">
        <v>38</v>
      </c>
      <c r="K13" s="203" t="s">
        <v>38</v>
      </c>
      <c r="L13" s="203"/>
      <c r="M13" s="203"/>
      <c r="N13" s="203"/>
      <c r="O13" s="265"/>
      <c r="P13" s="265"/>
      <c r="Q13" s="144"/>
      <c r="R13" s="144"/>
      <c r="S13" s="145"/>
      <c r="T13" s="145"/>
      <c r="U13" s="308"/>
      <c r="V13" s="261"/>
      <c r="W13" s="261"/>
      <c r="X13" s="145"/>
      <c r="Y13" s="145"/>
      <c r="Z13" s="145"/>
      <c r="AA13" s="145"/>
      <c r="AB13" s="145"/>
      <c r="AC13" s="261"/>
      <c r="AD13" s="173"/>
      <c r="AE13" s="173"/>
      <c r="AF13" s="173"/>
      <c r="AG13" s="205"/>
      <c r="AH13" s="205"/>
      <c r="AI13" s="205"/>
      <c r="AJ13" s="205"/>
      <c r="AK13" s="205"/>
      <c r="AL13" s="205"/>
      <c r="AM13" s="205"/>
    </row>
    <row r="14" spans="1:39" ht="20.100000000000001" customHeight="1" x14ac:dyDescent="0.25">
      <c r="A14" s="234" t="s">
        <v>36</v>
      </c>
      <c r="B14" s="272"/>
      <c r="C14" s="186"/>
      <c r="D14" s="244"/>
      <c r="E14" s="244"/>
      <c r="F14" s="145"/>
      <c r="G14" s="171"/>
      <c r="H14" s="255"/>
      <c r="I14" s="266"/>
      <c r="J14" s="191"/>
      <c r="K14" s="191"/>
      <c r="L14" s="191"/>
      <c r="M14" s="191"/>
      <c r="N14" s="191"/>
      <c r="O14" s="265"/>
      <c r="P14" s="302"/>
      <c r="Q14" s="176"/>
      <c r="R14" s="144"/>
      <c r="S14" s="176"/>
      <c r="T14" s="145"/>
      <c r="U14" s="175"/>
      <c r="V14" s="261"/>
      <c r="W14" s="261"/>
      <c r="X14" s="145"/>
      <c r="Y14" s="318"/>
      <c r="Z14" s="186"/>
      <c r="AA14" s="186"/>
      <c r="AB14" s="186"/>
      <c r="AC14" s="272"/>
      <c r="AD14" s="288"/>
      <c r="AE14" s="288"/>
      <c r="AF14" s="288"/>
      <c r="AG14" s="205"/>
      <c r="AH14" s="205"/>
      <c r="AI14" s="205"/>
      <c r="AJ14" s="205"/>
      <c r="AK14" s="205"/>
      <c r="AL14" s="205"/>
      <c r="AM14" s="205"/>
    </row>
    <row r="15" spans="1:39" ht="20.100000000000001" customHeight="1" x14ac:dyDescent="0.25">
      <c r="A15" s="234" t="s">
        <v>16</v>
      </c>
      <c r="B15" s="265"/>
      <c r="C15" s="144"/>
      <c r="D15" s="245"/>
      <c r="E15" s="244"/>
      <c r="F15" s="145"/>
      <c r="G15" s="171"/>
      <c r="H15" s="255"/>
      <c r="I15" s="265"/>
      <c r="J15" s="145"/>
      <c r="K15" s="145"/>
      <c r="L15" s="145"/>
      <c r="M15" s="145"/>
      <c r="N15" s="306"/>
      <c r="O15" s="261"/>
      <c r="P15" s="297"/>
      <c r="Q15" s="168"/>
      <c r="R15" s="145"/>
      <c r="S15" s="168"/>
      <c r="T15" s="145"/>
      <c r="U15" s="175"/>
      <c r="V15" s="261"/>
      <c r="W15" s="261"/>
      <c r="X15" s="145"/>
      <c r="Y15" s="144"/>
      <c r="Z15" s="144"/>
      <c r="AA15" s="144"/>
      <c r="AB15" s="144"/>
      <c r="AC15" s="265"/>
      <c r="AD15" s="278"/>
      <c r="AE15" s="278"/>
      <c r="AF15" s="278"/>
      <c r="AG15" s="205"/>
      <c r="AH15" s="205"/>
      <c r="AI15" s="205"/>
      <c r="AJ15" s="205"/>
      <c r="AK15" s="205"/>
      <c r="AL15" s="205"/>
      <c r="AM15" s="205"/>
    </row>
    <row r="16" spans="1:39" ht="20.100000000000001" customHeight="1" x14ac:dyDescent="0.25">
      <c r="A16" s="234" t="s">
        <v>28</v>
      </c>
      <c r="B16" s="265"/>
      <c r="C16" s="144"/>
      <c r="D16" s="245"/>
      <c r="E16" s="246"/>
      <c r="F16" s="144"/>
      <c r="G16" s="313"/>
      <c r="H16" s="255"/>
      <c r="I16" s="265"/>
      <c r="J16" s="145"/>
      <c r="K16" s="145"/>
      <c r="L16" s="145"/>
      <c r="M16" s="145"/>
      <c r="N16" s="145"/>
      <c r="O16" s="261"/>
      <c r="P16" s="259"/>
      <c r="Q16" s="149"/>
      <c r="R16" s="149"/>
      <c r="S16" s="145"/>
      <c r="T16" s="145"/>
      <c r="U16" s="175"/>
      <c r="V16" s="261"/>
      <c r="W16" s="261"/>
      <c r="X16" s="145"/>
      <c r="Y16" s="173"/>
      <c r="Z16" s="306"/>
      <c r="AA16" s="173"/>
      <c r="AB16" s="145"/>
      <c r="AC16" s="261"/>
      <c r="AD16" s="173"/>
      <c r="AE16" s="173"/>
      <c r="AF16" s="173"/>
      <c r="AG16" s="205"/>
      <c r="AH16" s="205"/>
      <c r="AI16" s="205"/>
      <c r="AJ16" s="205"/>
      <c r="AK16" s="205"/>
      <c r="AL16" s="205"/>
      <c r="AM16" s="205"/>
    </row>
    <row r="17" spans="1:39" ht="20.100000000000001" customHeight="1" x14ac:dyDescent="0.25">
      <c r="A17" s="233" t="s">
        <v>18</v>
      </c>
      <c r="B17" s="265"/>
      <c r="C17" s="144"/>
      <c r="D17" s="245"/>
      <c r="E17" s="246"/>
      <c r="F17" s="144"/>
      <c r="G17" s="313"/>
      <c r="H17" s="255"/>
      <c r="I17" s="265"/>
      <c r="J17" s="145"/>
      <c r="K17" s="145"/>
      <c r="L17" s="145"/>
      <c r="M17" s="145"/>
      <c r="N17" s="145"/>
      <c r="O17" s="261"/>
      <c r="P17" s="261"/>
      <c r="Q17" s="145"/>
      <c r="R17" s="145"/>
      <c r="S17" s="145"/>
      <c r="T17" s="145"/>
      <c r="U17" s="175"/>
      <c r="V17" s="261"/>
      <c r="W17" s="261"/>
      <c r="X17" s="145"/>
      <c r="Y17" s="149"/>
      <c r="Z17" s="185"/>
      <c r="AA17" s="307"/>
      <c r="AB17" s="185"/>
      <c r="AC17" s="259"/>
      <c r="AD17" s="185"/>
      <c r="AE17" s="185"/>
      <c r="AF17" s="185"/>
      <c r="AG17" s="205"/>
      <c r="AH17" s="205"/>
      <c r="AI17" s="205"/>
      <c r="AJ17" s="205"/>
      <c r="AK17" s="205"/>
      <c r="AL17" s="205"/>
      <c r="AM17" s="205"/>
    </row>
    <row r="18" spans="1:39" ht="20.100000000000001" customHeight="1" x14ac:dyDescent="0.25">
      <c r="A18" s="233" t="s">
        <v>13</v>
      </c>
      <c r="B18" s="265"/>
      <c r="C18" s="144"/>
      <c r="D18" s="244"/>
      <c r="E18" s="246"/>
      <c r="F18" s="144"/>
      <c r="G18" s="313"/>
      <c r="H18" s="255"/>
      <c r="I18" s="265"/>
      <c r="J18" s="145"/>
      <c r="K18" s="145"/>
      <c r="L18" s="145"/>
      <c r="M18" s="145"/>
      <c r="N18" s="145"/>
      <c r="O18" s="261"/>
      <c r="P18" s="261"/>
      <c r="Q18" s="145"/>
      <c r="R18" s="145"/>
      <c r="S18" s="145"/>
      <c r="T18" s="145"/>
      <c r="U18" s="175"/>
      <c r="V18" s="261"/>
      <c r="W18" s="261"/>
      <c r="X18" s="145"/>
      <c r="Y18" s="145"/>
      <c r="Z18" s="173"/>
      <c r="AA18" s="173"/>
      <c r="AB18" s="306"/>
      <c r="AC18" s="261"/>
      <c r="AD18" s="173"/>
      <c r="AE18" s="173"/>
      <c r="AF18" s="173"/>
      <c r="AG18" s="205"/>
      <c r="AH18" s="205"/>
      <c r="AI18" s="205"/>
      <c r="AJ18" s="205"/>
      <c r="AK18" s="205"/>
      <c r="AL18" s="205"/>
      <c r="AM18" s="205"/>
    </row>
    <row r="19" spans="1:39" ht="20.100000000000001" customHeight="1" x14ac:dyDescent="0.25">
      <c r="A19" s="233" t="s">
        <v>21</v>
      </c>
      <c r="B19" s="261"/>
      <c r="C19" s="306"/>
      <c r="D19" s="244"/>
      <c r="E19" s="244"/>
      <c r="F19" s="145"/>
      <c r="G19" s="171"/>
      <c r="H19" s="252"/>
      <c r="I19" s="261"/>
      <c r="J19" s="145"/>
      <c r="K19" s="145"/>
      <c r="L19" s="145"/>
      <c r="M19" s="145"/>
      <c r="N19" s="145"/>
      <c r="O19" s="261"/>
      <c r="P19" s="261"/>
      <c r="Q19" s="145"/>
      <c r="R19" s="145"/>
      <c r="S19" s="145"/>
      <c r="T19" s="145"/>
      <c r="U19" s="175"/>
      <c r="V19" s="261"/>
      <c r="W19" s="261"/>
      <c r="X19" s="145"/>
      <c r="Y19" s="145"/>
      <c r="Z19" s="173"/>
      <c r="AA19" s="173"/>
      <c r="AB19" s="173"/>
      <c r="AC19" s="261"/>
      <c r="AD19" s="173"/>
      <c r="AE19" s="173"/>
      <c r="AF19" s="173"/>
      <c r="AG19" s="205"/>
      <c r="AH19" s="205"/>
      <c r="AI19" s="205"/>
      <c r="AJ19" s="205"/>
      <c r="AK19" s="205"/>
      <c r="AL19" s="205"/>
      <c r="AM19" s="205"/>
    </row>
    <row r="20" spans="1:39" ht="20.100000000000001" customHeight="1" x14ac:dyDescent="0.25">
      <c r="A20" s="235" t="s">
        <v>40</v>
      </c>
      <c r="B20" s="252"/>
      <c r="C20" s="171"/>
      <c r="D20" s="315"/>
      <c r="E20" s="244"/>
      <c r="F20" s="171"/>
      <c r="G20" s="171"/>
      <c r="H20" s="252"/>
      <c r="I20" s="252"/>
      <c r="J20" s="171"/>
      <c r="K20" s="145"/>
      <c r="L20" s="145"/>
      <c r="M20" s="145"/>
      <c r="N20" s="145"/>
      <c r="O20" s="261"/>
      <c r="P20" s="261"/>
      <c r="Q20" s="145"/>
      <c r="R20" s="145"/>
      <c r="S20" s="145"/>
      <c r="T20" s="145"/>
      <c r="U20" s="175"/>
      <c r="V20" s="261"/>
      <c r="W20" s="261"/>
      <c r="X20" s="145"/>
      <c r="Y20" s="171"/>
      <c r="Z20" s="190"/>
      <c r="AA20" s="190"/>
      <c r="AB20" s="190"/>
      <c r="AC20" s="252"/>
      <c r="AD20" s="190"/>
      <c r="AE20" s="190"/>
      <c r="AF20" s="190"/>
      <c r="AG20" s="205"/>
      <c r="AH20" s="205"/>
      <c r="AI20" s="205"/>
      <c r="AJ20" s="205"/>
      <c r="AK20" s="205"/>
      <c r="AL20" s="205"/>
      <c r="AM20" s="205"/>
    </row>
    <row r="21" spans="1:39" ht="20.100000000000001" customHeight="1" x14ac:dyDescent="0.25">
      <c r="A21" s="235" t="s">
        <v>41</v>
      </c>
      <c r="B21" s="252"/>
      <c r="C21" s="171"/>
      <c r="D21" s="244"/>
      <c r="E21" s="315"/>
      <c r="F21" s="171"/>
      <c r="G21" s="171"/>
      <c r="H21" s="252"/>
      <c r="I21" s="252"/>
      <c r="J21" s="171"/>
      <c r="K21" s="145"/>
      <c r="L21" s="145"/>
      <c r="M21" s="145"/>
      <c r="N21" s="145"/>
      <c r="O21" s="261"/>
      <c r="P21" s="261"/>
      <c r="Q21" s="145"/>
      <c r="R21" s="145"/>
      <c r="S21" s="145"/>
      <c r="T21" s="145"/>
      <c r="U21" s="175"/>
      <c r="V21" s="261"/>
      <c r="W21" s="261"/>
      <c r="X21" s="145"/>
      <c r="Y21" s="171"/>
      <c r="Z21" s="190"/>
      <c r="AA21" s="190"/>
      <c r="AB21" s="190"/>
      <c r="AC21" s="252"/>
      <c r="AD21" s="190"/>
      <c r="AE21" s="190"/>
      <c r="AF21" s="190"/>
      <c r="AG21" s="205"/>
      <c r="AH21" s="205"/>
      <c r="AI21" s="205"/>
      <c r="AJ21" s="205"/>
      <c r="AK21" s="205"/>
      <c r="AL21" s="205"/>
      <c r="AM21" s="205"/>
    </row>
    <row r="22" spans="1:39" ht="20.100000000000001" customHeight="1" thickBot="1" x14ac:dyDescent="0.3">
      <c r="A22" s="236" t="s">
        <v>43</v>
      </c>
      <c r="B22" s="256"/>
      <c r="C22" s="178"/>
      <c r="D22" s="247"/>
      <c r="E22" s="248"/>
      <c r="F22" s="316"/>
      <c r="G22" s="178"/>
      <c r="H22" s="256"/>
      <c r="I22" s="256"/>
      <c r="J22" s="178"/>
      <c r="K22" s="177"/>
      <c r="L22" s="177"/>
      <c r="M22" s="177"/>
      <c r="N22" s="177"/>
      <c r="O22" s="267"/>
      <c r="P22" s="267"/>
      <c r="Q22" s="177"/>
      <c r="R22" s="177"/>
      <c r="S22" s="177"/>
      <c r="T22" s="177"/>
      <c r="U22" s="183"/>
      <c r="V22" s="267"/>
      <c r="W22" s="267"/>
      <c r="X22" s="177"/>
      <c r="Y22" s="178"/>
      <c r="Z22" s="178"/>
      <c r="AA22" s="178"/>
      <c r="AB22" s="178"/>
      <c r="AC22" s="256"/>
      <c r="AD22" s="280"/>
      <c r="AE22" s="280"/>
      <c r="AF22" s="280"/>
      <c r="AG22" s="205"/>
      <c r="AH22" s="205"/>
      <c r="AI22" s="205"/>
      <c r="AJ22" s="205"/>
      <c r="AK22" s="205"/>
      <c r="AL22" s="205"/>
      <c r="AM22" s="205"/>
    </row>
    <row r="23" spans="1:39" ht="20.100000000000001" customHeight="1" x14ac:dyDescent="0.25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0"/>
      <c r="Z23" s="210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</row>
    <row r="24" spans="1:39" ht="20.100000000000001" customHeight="1" x14ac:dyDescent="0.25">
      <c r="A24" s="234" t="s">
        <v>16</v>
      </c>
      <c r="B24" t="s">
        <v>47</v>
      </c>
      <c r="C24"/>
      <c r="D24"/>
      <c r="E24"/>
      <c r="F24" s="210"/>
      <c r="G24" s="210"/>
      <c r="H24" s="210"/>
      <c r="I24" s="210"/>
      <c r="J24" s="210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0"/>
      <c r="Z24" s="210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</row>
    <row r="25" spans="1:39" ht="20.100000000000001" customHeight="1" x14ac:dyDescent="0.25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0"/>
      <c r="Z25" s="210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</row>
    <row r="26" spans="1:39" ht="20.100000000000001" customHeight="1" x14ac:dyDescent="0.25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0"/>
      <c r="Z26" s="210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</row>
    <row r="27" spans="1:39" ht="20.100000000000001" customHeight="1" x14ac:dyDescent="0.25">
      <c r="A27" s="209"/>
      <c r="B27" s="210"/>
      <c r="C27" s="210"/>
      <c r="D27" s="210"/>
      <c r="E27" s="210"/>
      <c r="F27" s="210"/>
      <c r="G27" s="210"/>
      <c r="H27" s="210"/>
      <c r="I27" s="210"/>
      <c r="J27" s="210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0"/>
      <c r="Z27" s="210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</row>
    <row r="28" spans="1:39" ht="20.100000000000001" customHeight="1" x14ac:dyDescent="0.25">
      <c r="AA28" s="195"/>
      <c r="AB28" s="195"/>
      <c r="AC28" s="195"/>
      <c r="AD28" s="195"/>
      <c r="AE28" s="195"/>
      <c r="AF28" s="195"/>
    </row>
    <row r="29" spans="1:39" ht="18.75" customHeight="1" x14ac:dyDescent="0.25">
      <c r="A29" s="212"/>
      <c r="B29" s="194"/>
    </row>
    <row r="31" spans="1:39" ht="18.75" customHeight="1" x14ac:dyDescent="0.25">
      <c r="B31" s="193"/>
      <c r="C31" s="193"/>
      <c r="D31" s="193"/>
    </row>
    <row r="32" spans="1:39" ht="18.75" customHeight="1" x14ac:dyDescent="0.25">
      <c r="B32" s="214"/>
      <c r="C32" s="214"/>
      <c r="D32" s="214"/>
      <c r="E32" s="214"/>
      <c r="F32" s="214"/>
      <c r="G32" s="214"/>
      <c r="H32" s="214"/>
      <c r="I32" s="214"/>
      <c r="J32" s="214"/>
      <c r="K32" s="214"/>
    </row>
    <row r="33" spans="2:4" ht="18.75" customHeight="1" x14ac:dyDescent="0.25">
      <c r="B33" s="193"/>
      <c r="C33" s="193"/>
      <c r="D33" s="193"/>
    </row>
    <row r="34" spans="2:4" ht="18.75" customHeight="1" x14ac:dyDescent="0.25">
      <c r="B34" s="193"/>
      <c r="C34" s="193"/>
      <c r="D34" s="193"/>
    </row>
    <row r="35" spans="2:4" ht="18.75" customHeight="1" x14ac:dyDescent="0.25">
      <c r="B35" s="193"/>
      <c r="C35" s="193"/>
      <c r="D35" s="193"/>
    </row>
    <row r="36" spans="2:4" ht="18.75" customHeight="1" x14ac:dyDescent="0.25">
      <c r="B36" s="193"/>
      <c r="C36" s="193"/>
      <c r="D36" s="193"/>
    </row>
    <row r="37" spans="2:4" ht="18.75" customHeight="1" x14ac:dyDescent="0.25">
      <c r="B37" s="193"/>
      <c r="C37" s="193"/>
      <c r="D37" s="193"/>
    </row>
    <row r="38" spans="2:4" ht="18.75" customHeight="1" x14ac:dyDescent="0.25">
      <c r="B38" s="193"/>
      <c r="C38" s="193"/>
      <c r="D38" s="193"/>
    </row>
  </sheetData>
  <mergeCells count="1">
    <mergeCell ref="C1:AE1"/>
  </mergeCells>
  <conditionalFormatting sqref="B23:Z23 B25:Z27 F24:Z24">
    <cfRule type="notContainsBlanks" dxfId="103" priority="5">
      <formula>LEN(TRIM(B23))&gt;0</formula>
    </cfRule>
  </conditionalFormatting>
  <conditionalFormatting sqref="B23:AA23 B25:AA27 F24:AA24 B28:AF28">
    <cfRule type="expression" dxfId="102" priority="4">
      <formula>OR(B23="о",B23="o")</formula>
    </cfRule>
  </conditionalFormatting>
  <conditionalFormatting sqref="B4:AF22">
    <cfRule type="notContainsBlanks" dxfId="101" priority="3">
      <formula>LEN(TRIM(B4))&gt;0</formula>
    </cfRule>
  </conditionalFormatting>
  <conditionalFormatting sqref="B4:AF22">
    <cfRule type="expression" dxfId="100" priority="1">
      <formula>OR(B4="о",B4="o")</formula>
    </cfRule>
    <cfRule type="expression" dxfId="99" priority="2">
      <formula>OR(B$3=1,B$3=7)</formula>
    </cfRule>
  </conditionalFormatting>
  <pageMargins left="3.937007874015748E-2" right="3.937007874015748E-2" top="0.19685039370078741" bottom="0.19685039370078741" header="0.19685039370078741" footer="0.19685039370078741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285750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AF26"/>
  <sheetViews>
    <sheetView workbookViewId="0">
      <selection activeCell="AG5" sqref="AG5"/>
    </sheetView>
  </sheetViews>
  <sheetFormatPr defaultRowHeight="15" x14ac:dyDescent="0.25"/>
  <cols>
    <col min="1" max="1" width="23.5703125" customWidth="1"/>
    <col min="2" max="3" width="3.85546875" customWidth="1"/>
    <col min="4" max="4" width="4" customWidth="1"/>
    <col min="5" max="6" width="3.85546875" customWidth="1"/>
    <col min="7" max="7" width="3.7109375" customWidth="1"/>
    <col min="8" max="8" width="4" customWidth="1"/>
    <col min="9" max="9" width="3.7109375" customWidth="1"/>
    <col min="10" max="11" width="4" customWidth="1"/>
    <col min="12" max="13" width="3.85546875" customWidth="1"/>
    <col min="14" max="14" width="4.140625" customWidth="1"/>
    <col min="15" max="17" width="3.7109375" customWidth="1"/>
    <col min="18" max="19" width="4.140625" customWidth="1"/>
    <col min="20" max="22" width="4" customWidth="1"/>
    <col min="23" max="24" width="3.7109375" customWidth="1"/>
    <col min="25" max="25" width="4.28515625" customWidth="1"/>
    <col min="26" max="26" width="4" customWidth="1"/>
    <col min="27" max="27" width="3.85546875" customWidth="1"/>
    <col min="28" max="28" width="4" customWidth="1"/>
    <col min="29" max="29" width="3.7109375" customWidth="1"/>
    <col min="30" max="30" width="3.85546875" customWidth="1"/>
    <col min="31" max="31" width="3.5703125" customWidth="1"/>
    <col min="32" max="32" width="3.85546875" customWidth="1"/>
  </cols>
  <sheetData>
    <row r="1" spans="1:32" ht="24" thickBot="1" x14ac:dyDescent="0.3">
      <c r="A1" s="197"/>
      <c r="B1" s="409">
        <f>B2</f>
        <v>42430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</row>
    <row r="2" spans="1:32" ht="18.95" customHeight="1" x14ac:dyDescent="0.25">
      <c r="A2" s="237" t="s">
        <v>0</v>
      </c>
      <c r="B2" s="196">
        <v>42430</v>
      </c>
      <c r="C2" s="196">
        <v>42431</v>
      </c>
      <c r="D2" s="196">
        <v>42432</v>
      </c>
      <c r="E2" s="196">
        <v>42433</v>
      </c>
      <c r="F2" s="196">
        <v>42434</v>
      </c>
      <c r="G2" s="196">
        <v>42435</v>
      </c>
      <c r="H2" s="196">
        <v>42436</v>
      </c>
      <c r="I2" s="196">
        <v>42437</v>
      </c>
      <c r="J2" s="196">
        <v>42438</v>
      </c>
      <c r="K2" s="196">
        <v>42439</v>
      </c>
      <c r="L2" s="196">
        <v>42440</v>
      </c>
      <c r="M2" s="196">
        <v>42441</v>
      </c>
      <c r="N2" s="196">
        <v>42442</v>
      </c>
      <c r="O2" s="196">
        <v>42443</v>
      </c>
      <c r="P2" s="196">
        <v>42444</v>
      </c>
      <c r="Q2" s="196">
        <v>42445</v>
      </c>
      <c r="R2" s="196">
        <v>42446</v>
      </c>
      <c r="S2" s="196">
        <v>42447</v>
      </c>
      <c r="T2" s="196">
        <v>42448</v>
      </c>
      <c r="U2" s="196">
        <v>42449</v>
      </c>
      <c r="V2" s="196">
        <v>42450</v>
      </c>
      <c r="W2" s="196">
        <v>42451</v>
      </c>
      <c r="X2" s="196">
        <v>42452</v>
      </c>
      <c r="Y2" s="196">
        <v>42453</v>
      </c>
      <c r="Z2" s="196">
        <v>42454</v>
      </c>
      <c r="AA2" s="196">
        <v>42455</v>
      </c>
      <c r="AB2" s="196">
        <v>42456</v>
      </c>
      <c r="AC2" s="196">
        <v>42457</v>
      </c>
      <c r="AD2" s="196">
        <v>42458</v>
      </c>
      <c r="AE2" s="196">
        <v>42459</v>
      </c>
      <c r="AF2" s="196">
        <v>42460</v>
      </c>
    </row>
    <row r="3" spans="1:32" ht="18.95" customHeight="1" thickBot="1" x14ac:dyDescent="0.3">
      <c r="A3" s="238"/>
      <c r="B3" s="257">
        <f>WEEKDAY(B2,2)</f>
        <v>2</v>
      </c>
      <c r="C3" s="257">
        <f t="shared" ref="C3:AF3" si="0">WEEKDAY(C2,2)</f>
        <v>3</v>
      </c>
      <c r="D3" s="257">
        <f t="shared" si="0"/>
        <v>4</v>
      </c>
      <c r="E3" s="257">
        <f t="shared" si="0"/>
        <v>5</v>
      </c>
      <c r="F3" s="257">
        <f t="shared" si="0"/>
        <v>6</v>
      </c>
      <c r="G3" s="257">
        <f t="shared" si="0"/>
        <v>7</v>
      </c>
      <c r="H3" s="257">
        <f t="shared" si="0"/>
        <v>1</v>
      </c>
      <c r="I3" s="257">
        <f t="shared" si="0"/>
        <v>2</v>
      </c>
      <c r="J3" s="257">
        <f t="shared" si="0"/>
        <v>3</v>
      </c>
      <c r="K3" s="257">
        <f t="shared" si="0"/>
        <v>4</v>
      </c>
      <c r="L3" s="257">
        <f t="shared" si="0"/>
        <v>5</v>
      </c>
      <c r="M3" s="257">
        <f t="shared" si="0"/>
        <v>6</v>
      </c>
      <c r="N3" s="257">
        <f t="shared" si="0"/>
        <v>7</v>
      </c>
      <c r="O3" s="257">
        <f t="shared" si="0"/>
        <v>1</v>
      </c>
      <c r="P3" s="257">
        <f t="shared" si="0"/>
        <v>2</v>
      </c>
      <c r="Q3" s="257">
        <f t="shared" si="0"/>
        <v>3</v>
      </c>
      <c r="R3" s="257">
        <f t="shared" si="0"/>
        <v>4</v>
      </c>
      <c r="S3" s="257">
        <f t="shared" si="0"/>
        <v>5</v>
      </c>
      <c r="T3" s="257">
        <f t="shared" si="0"/>
        <v>6</v>
      </c>
      <c r="U3" s="257">
        <f t="shared" si="0"/>
        <v>7</v>
      </c>
      <c r="V3" s="257">
        <f t="shared" si="0"/>
        <v>1</v>
      </c>
      <c r="W3" s="257">
        <f t="shared" si="0"/>
        <v>2</v>
      </c>
      <c r="X3" s="257">
        <f t="shared" si="0"/>
        <v>3</v>
      </c>
      <c r="Y3" s="257">
        <f t="shared" si="0"/>
        <v>4</v>
      </c>
      <c r="Z3" s="257">
        <f t="shared" si="0"/>
        <v>5</v>
      </c>
      <c r="AA3" s="257">
        <f t="shared" si="0"/>
        <v>6</v>
      </c>
      <c r="AB3" s="257">
        <f t="shared" si="0"/>
        <v>7</v>
      </c>
      <c r="AC3" s="257">
        <f t="shared" si="0"/>
        <v>1</v>
      </c>
      <c r="AD3" s="257">
        <f t="shared" si="0"/>
        <v>2</v>
      </c>
      <c r="AE3" s="257">
        <f t="shared" si="0"/>
        <v>3</v>
      </c>
      <c r="AF3" s="257">
        <f t="shared" si="0"/>
        <v>4</v>
      </c>
    </row>
    <row r="4" spans="1:32" ht="21.95" customHeight="1" x14ac:dyDescent="0.25">
      <c r="A4" s="232" t="s">
        <v>39</v>
      </c>
      <c r="B4" s="172"/>
      <c r="C4" s="320"/>
      <c r="D4" s="321"/>
      <c r="E4" s="172"/>
      <c r="F4" s="145"/>
      <c r="G4" s="244"/>
      <c r="H4" s="14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322"/>
      <c r="V4" s="155"/>
      <c r="W4" s="155"/>
      <c r="X4" s="155"/>
      <c r="Y4" s="320"/>
      <c r="Z4" s="320"/>
      <c r="AA4" s="320"/>
      <c r="AB4" s="320"/>
      <c r="AC4" s="320"/>
      <c r="AD4" s="320"/>
      <c r="AE4" s="320"/>
      <c r="AF4" s="320"/>
    </row>
    <row r="5" spans="1:32" ht="21.95" customHeight="1" x14ac:dyDescent="0.25">
      <c r="A5" s="233" t="s">
        <v>7</v>
      </c>
      <c r="B5" s="145"/>
      <c r="C5" s="145"/>
      <c r="D5" s="169"/>
      <c r="E5" s="145"/>
      <c r="F5" s="171"/>
      <c r="G5" s="244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75"/>
      <c r="V5" s="145"/>
      <c r="W5" s="145"/>
      <c r="X5" s="145"/>
      <c r="Y5" s="145"/>
      <c r="Z5" s="145"/>
      <c r="AA5" s="145"/>
      <c r="AB5" s="144"/>
      <c r="AC5" s="144"/>
      <c r="AD5" s="144"/>
      <c r="AE5" s="144"/>
      <c r="AF5" s="144"/>
    </row>
    <row r="6" spans="1:32" ht="21.95" customHeight="1" x14ac:dyDescent="0.25">
      <c r="A6" s="234" t="s">
        <v>8</v>
      </c>
      <c r="B6" s="187"/>
      <c r="C6" s="145"/>
      <c r="D6" s="169"/>
      <c r="E6" s="187"/>
      <c r="F6" s="145"/>
      <c r="G6" s="145"/>
      <c r="H6" s="145"/>
      <c r="I6" s="172"/>
      <c r="J6" s="172"/>
      <c r="K6" s="172"/>
      <c r="L6" s="145"/>
      <c r="M6" s="244"/>
      <c r="N6" s="172"/>
      <c r="O6" s="172"/>
      <c r="P6" s="172"/>
      <c r="Q6" s="172"/>
      <c r="R6" s="172"/>
      <c r="S6" s="145"/>
      <c r="T6" s="172"/>
      <c r="U6" s="175"/>
      <c r="V6" s="172"/>
      <c r="W6" s="172"/>
      <c r="X6" s="145" t="s">
        <v>38</v>
      </c>
      <c r="Y6" s="145" t="s">
        <v>38</v>
      </c>
      <c r="Z6" s="145" t="s">
        <v>38</v>
      </c>
      <c r="AA6" s="145" t="s">
        <v>38</v>
      </c>
      <c r="AB6" s="145" t="s">
        <v>38</v>
      </c>
      <c r="AC6" s="145" t="s">
        <v>38</v>
      </c>
      <c r="AD6" s="145" t="s">
        <v>38</v>
      </c>
      <c r="AE6" s="145"/>
      <c r="AF6" s="145"/>
    </row>
    <row r="7" spans="1:32" ht="21.95" customHeight="1" x14ac:dyDescent="0.25">
      <c r="A7" s="233" t="s">
        <v>10</v>
      </c>
      <c r="B7" s="145"/>
      <c r="C7" s="145"/>
      <c r="D7" s="169"/>
      <c r="E7" s="145"/>
      <c r="F7" s="145"/>
      <c r="G7" s="145"/>
      <c r="H7" s="145"/>
      <c r="I7" s="145"/>
      <c r="J7" s="145"/>
      <c r="K7" s="145"/>
      <c r="L7" s="171"/>
      <c r="M7" s="244"/>
      <c r="N7" s="145"/>
      <c r="O7" s="145"/>
      <c r="P7" s="145"/>
      <c r="Q7" s="145"/>
      <c r="R7" s="145"/>
      <c r="S7" s="145"/>
      <c r="T7" s="145"/>
      <c r="U7" s="175"/>
      <c r="V7" s="145"/>
      <c r="W7" s="145"/>
      <c r="X7" s="145"/>
      <c r="Y7" s="145"/>
      <c r="Z7" s="145"/>
      <c r="AA7" s="145"/>
      <c r="AB7" s="149"/>
      <c r="AC7" s="149"/>
      <c r="AD7" s="149"/>
      <c r="AE7" s="149"/>
      <c r="AF7" s="149"/>
    </row>
    <row r="8" spans="1:32" ht="21.95" customHeight="1" x14ac:dyDescent="0.25">
      <c r="A8" s="233" t="s">
        <v>11</v>
      </c>
      <c r="B8" s="145"/>
      <c r="C8" s="145"/>
      <c r="D8" s="169"/>
      <c r="E8" s="145"/>
      <c r="F8" s="145"/>
      <c r="G8" s="145"/>
      <c r="H8" s="145"/>
      <c r="I8" s="172"/>
      <c r="J8" s="172"/>
      <c r="K8" s="172"/>
      <c r="L8" s="172"/>
      <c r="M8" s="145"/>
      <c r="N8" s="145"/>
      <c r="O8" s="172"/>
      <c r="P8" s="172"/>
      <c r="Q8" s="172"/>
      <c r="R8" s="172"/>
      <c r="S8" s="145"/>
      <c r="T8" s="172"/>
      <c r="U8" s="175"/>
      <c r="V8" s="172"/>
      <c r="W8" s="172"/>
      <c r="X8" s="172"/>
      <c r="Y8" s="145"/>
      <c r="Z8" s="145" t="s">
        <v>42</v>
      </c>
      <c r="AA8" s="144"/>
      <c r="AB8" s="144"/>
      <c r="AC8" s="144"/>
      <c r="AD8" s="144"/>
      <c r="AE8" s="144"/>
      <c r="AF8" s="144"/>
    </row>
    <row r="9" spans="1:32" ht="21.95" customHeight="1" x14ac:dyDescent="0.25">
      <c r="A9" s="233" t="s">
        <v>23</v>
      </c>
      <c r="B9" s="145"/>
      <c r="C9" s="145"/>
      <c r="D9" s="169"/>
      <c r="E9" s="145"/>
      <c r="F9" s="145"/>
      <c r="G9" s="145"/>
      <c r="H9" s="145"/>
      <c r="I9" s="145"/>
      <c r="J9" s="145"/>
      <c r="K9" s="145"/>
      <c r="L9" s="145"/>
      <c r="M9" s="145"/>
      <c r="N9" s="244"/>
      <c r="O9" s="145"/>
      <c r="P9" s="145"/>
      <c r="Q9" s="145"/>
      <c r="R9" s="145"/>
      <c r="S9" s="145"/>
      <c r="T9" s="145"/>
      <c r="U9" s="175"/>
      <c r="V9" s="202"/>
      <c r="W9" s="145"/>
      <c r="X9" s="145"/>
      <c r="Y9" s="175"/>
      <c r="Z9" s="145"/>
      <c r="AA9" s="145"/>
      <c r="AB9" s="145"/>
      <c r="AC9" s="145"/>
      <c r="AD9" s="145"/>
      <c r="AE9" s="145"/>
      <c r="AF9" s="145"/>
    </row>
    <row r="10" spans="1:32" ht="21.95" customHeight="1" x14ac:dyDescent="0.25">
      <c r="A10" s="233" t="s">
        <v>17</v>
      </c>
      <c r="B10" s="145"/>
      <c r="C10" s="169"/>
      <c r="D10" s="169"/>
      <c r="E10" s="145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45"/>
      <c r="Q10" s="244"/>
      <c r="R10" s="145"/>
      <c r="S10" s="145"/>
      <c r="T10" s="145"/>
      <c r="U10" s="175"/>
      <c r="V10" s="145"/>
      <c r="W10" s="145"/>
      <c r="X10" s="145"/>
      <c r="Y10" s="169"/>
      <c r="Z10" s="189"/>
      <c r="AA10" s="189"/>
      <c r="AB10" s="189"/>
      <c r="AC10" s="189"/>
      <c r="AD10" s="189"/>
      <c r="AE10" s="189"/>
      <c r="AF10" s="189"/>
    </row>
    <row r="11" spans="1:32" ht="21.95" customHeight="1" x14ac:dyDescent="0.25">
      <c r="A11" s="233" t="s">
        <v>14</v>
      </c>
      <c r="B11" s="145"/>
      <c r="C11" s="188"/>
      <c r="D11" s="188"/>
      <c r="E11" s="188"/>
      <c r="F11" s="188"/>
      <c r="G11" s="188"/>
      <c r="H11" s="169"/>
      <c r="I11" s="169"/>
      <c r="J11" s="169"/>
      <c r="K11" s="188"/>
      <c r="L11" s="188"/>
      <c r="M11" s="188"/>
      <c r="N11" s="188"/>
      <c r="O11" s="169"/>
      <c r="P11" s="169"/>
      <c r="Q11" s="188"/>
      <c r="R11" s="145"/>
      <c r="S11" s="145"/>
      <c r="T11" s="172"/>
      <c r="U11" s="182"/>
      <c r="V11" s="172"/>
      <c r="W11" s="172"/>
      <c r="X11" s="172"/>
      <c r="Y11" s="145"/>
      <c r="Z11" s="145"/>
      <c r="AA11" s="145"/>
      <c r="AB11" s="145"/>
      <c r="AC11" s="145"/>
      <c r="AD11" s="145"/>
      <c r="AE11" s="145"/>
      <c r="AF11" s="145"/>
    </row>
    <row r="12" spans="1:32" ht="21.95" customHeight="1" x14ac:dyDescent="0.25">
      <c r="A12" s="233" t="s">
        <v>32</v>
      </c>
      <c r="B12" s="188"/>
      <c r="C12" s="188"/>
      <c r="D12" s="323"/>
      <c r="E12" s="188"/>
      <c r="F12" s="188"/>
      <c r="G12" s="187"/>
      <c r="H12" s="187"/>
      <c r="I12" s="187"/>
      <c r="J12" s="187"/>
      <c r="K12" s="145" t="s">
        <v>42</v>
      </c>
      <c r="L12" s="187"/>
      <c r="M12" s="187"/>
      <c r="N12" s="187"/>
      <c r="O12" s="187"/>
      <c r="P12" s="187"/>
      <c r="Q12" s="187"/>
      <c r="R12" s="187"/>
      <c r="S12" s="187"/>
      <c r="T12" s="145"/>
      <c r="U12" s="324"/>
      <c r="V12" s="187"/>
      <c r="W12" s="187"/>
      <c r="X12" s="187"/>
      <c r="Y12" s="188"/>
      <c r="Z12" s="188"/>
      <c r="AA12" s="188"/>
      <c r="AB12" s="188"/>
      <c r="AC12" s="188"/>
      <c r="AD12" s="188"/>
      <c r="AE12" s="188"/>
      <c r="AF12" s="188"/>
    </row>
    <row r="13" spans="1:32" ht="21.95" customHeight="1" x14ac:dyDescent="0.25">
      <c r="A13" s="234" t="s">
        <v>15</v>
      </c>
      <c r="B13" s="145"/>
      <c r="C13" s="168"/>
      <c r="D13" s="169"/>
      <c r="E13" s="144"/>
      <c r="F13" s="144"/>
      <c r="G13" s="176"/>
      <c r="H13" s="188"/>
      <c r="I13" s="188"/>
      <c r="J13" s="188"/>
      <c r="K13" s="188"/>
      <c r="L13" s="188"/>
      <c r="M13" s="188"/>
      <c r="N13" s="188"/>
      <c r="O13" s="144"/>
      <c r="P13" s="144"/>
      <c r="Q13" s="144"/>
      <c r="R13" s="144"/>
      <c r="S13" s="145"/>
      <c r="T13" s="171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 t="s">
        <v>42</v>
      </c>
    </row>
    <row r="14" spans="1:32" ht="21.95" customHeight="1" x14ac:dyDescent="0.25">
      <c r="A14" s="234" t="s">
        <v>36</v>
      </c>
      <c r="B14" s="186"/>
      <c r="C14" s="186"/>
      <c r="D14" s="325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145"/>
      <c r="P14" s="168"/>
      <c r="Q14" s="168"/>
      <c r="R14" s="144"/>
      <c r="S14" s="168"/>
      <c r="T14" s="149"/>
      <c r="U14" s="244"/>
      <c r="V14" s="145"/>
      <c r="W14" s="145"/>
      <c r="X14" s="145"/>
      <c r="Y14" s="186"/>
      <c r="Z14" s="186"/>
      <c r="AA14" s="186"/>
      <c r="AB14" s="186"/>
      <c r="AC14" s="186"/>
      <c r="AD14" s="186"/>
      <c r="AE14" s="186"/>
      <c r="AF14" s="186"/>
    </row>
    <row r="15" spans="1:32" ht="21.95" customHeight="1" x14ac:dyDescent="0.25">
      <c r="A15" s="234" t="s">
        <v>16</v>
      </c>
      <c r="B15" s="144"/>
      <c r="C15" s="144"/>
      <c r="D15" s="326"/>
      <c r="E15" s="144"/>
      <c r="F15" s="144"/>
      <c r="G15" s="144"/>
      <c r="H15" s="144"/>
      <c r="I15" s="144"/>
      <c r="J15" s="202"/>
      <c r="K15" s="145" t="s">
        <v>38</v>
      </c>
      <c r="L15" s="145" t="s">
        <v>38</v>
      </c>
      <c r="M15" s="145" t="s">
        <v>38</v>
      </c>
      <c r="N15" s="145" t="s">
        <v>38</v>
      </c>
      <c r="O15" s="145" t="s">
        <v>38</v>
      </c>
      <c r="P15" s="145" t="s">
        <v>38</v>
      </c>
      <c r="Q15" s="145" t="s">
        <v>38</v>
      </c>
      <c r="R15" s="145"/>
      <c r="S15" s="145" t="s">
        <v>42</v>
      </c>
      <c r="T15" s="145"/>
      <c r="U15" s="175"/>
      <c r="V15" s="145"/>
      <c r="W15" s="145"/>
      <c r="X15" s="145"/>
      <c r="Y15" s="145"/>
      <c r="Z15" s="144"/>
      <c r="AA15" s="144"/>
      <c r="AB15" s="144"/>
      <c r="AC15" s="144"/>
      <c r="AD15" s="144"/>
      <c r="AE15" s="144"/>
      <c r="AF15" s="144"/>
    </row>
    <row r="16" spans="1:32" ht="21.95" customHeight="1" x14ac:dyDescent="0.25">
      <c r="A16" s="234" t="s">
        <v>28</v>
      </c>
      <c r="B16" s="145"/>
      <c r="C16" s="168"/>
      <c r="D16" s="169"/>
      <c r="E16" s="145"/>
      <c r="F16" s="145"/>
      <c r="G16" s="145"/>
      <c r="H16" s="145"/>
      <c r="I16" s="145"/>
      <c r="J16" s="168"/>
      <c r="K16" s="145"/>
      <c r="L16" s="327"/>
      <c r="M16" s="149"/>
      <c r="N16" s="145"/>
      <c r="O16" s="149"/>
      <c r="P16" s="149"/>
      <c r="Q16" s="149"/>
      <c r="R16" s="149"/>
      <c r="S16" s="145"/>
      <c r="T16" s="145"/>
      <c r="U16" s="175"/>
      <c r="V16" s="145"/>
      <c r="W16" s="145"/>
      <c r="X16" s="244"/>
      <c r="Y16" s="145"/>
      <c r="Z16" s="145"/>
      <c r="AA16" s="145"/>
      <c r="AB16" s="145"/>
      <c r="AC16" s="145"/>
      <c r="AD16" s="145"/>
      <c r="AE16" s="145"/>
      <c r="AF16" s="145"/>
    </row>
    <row r="17" spans="1:32" ht="21.95" customHeight="1" x14ac:dyDescent="0.25">
      <c r="A17" s="233" t="s">
        <v>18</v>
      </c>
      <c r="B17" s="149"/>
      <c r="C17" s="149"/>
      <c r="D17" s="189"/>
      <c r="E17" s="149"/>
      <c r="F17" s="149"/>
      <c r="G17" s="149"/>
      <c r="H17" s="149"/>
      <c r="I17" s="149"/>
      <c r="J17" s="149"/>
      <c r="K17" s="149"/>
      <c r="L17" s="145"/>
      <c r="M17" s="145"/>
      <c r="N17" s="145"/>
      <c r="O17" s="145"/>
      <c r="P17" s="145"/>
      <c r="Q17" s="145"/>
      <c r="R17" s="145"/>
      <c r="S17" s="145"/>
      <c r="T17" s="145"/>
      <c r="U17" s="175"/>
      <c r="V17" s="145"/>
      <c r="W17" s="145"/>
      <c r="X17" s="145"/>
      <c r="Y17" s="145"/>
      <c r="Z17" s="149"/>
      <c r="AA17" s="244"/>
      <c r="AB17" s="149"/>
      <c r="AC17" s="149"/>
      <c r="AD17" s="149"/>
      <c r="AE17" s="149"/>
      <c r="AF17" s="149"/>
    </row>
    <row r="18" spans="1:32" ht="21.95" customHeight="1" x14ac:dyDescent="0.25">
      <c r="A18" s="233" t="s">
        <v>13</v>
      </c>
      <c r="B18" s="145"/>
      <c r="C18" s="145"/>
      <c r="D18" s="169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75"/>
      <c r="V18" s="145"/>
      <c r="W18" s="145"/>
      <c r="X18" s="145"/>
      <c r="Y18" s="244"/>
      <c r="Z18" s="145"/>
      <c r="AA18" s="145" t="s">
        <v>38</v>
      </c>
      <c r="AB18" s="145" t="s">
        <v>38</v>
      </c>
      <c r="AC18" s="145" t="s">
        <v>38</v>
      </c>
      <c r="AD18" s="145" t="s">
        <v>38</v>
      </c>
      <c r="AE18" s="145" t="s">
        <v>38</v>
      </c>
      <c r="AF18" s="145" t="s">
        <v>38</v>
      </c>
    </row>
    <row r="19" spans="1:32" ht="21.95" customHeight="1" x14ac:dyDescent="0.25">
      <c r="A19" s="233" t="s">
        <v>21</v>
      </c>
      <c r="B19" s="145" t="s">
        <v>38</v>
      </c>
      <c r="C19" s="145"/>
      <c r="D19" s="244"/>
      <c r="E19" s="244"/>
      <c r="F19" s="145"/>
      <c r="G19" s="145"/>
      <c r="H19" s="17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75"/>
      <c r="V19" s="145"/>
      <c r="W19" s="145"/>
      <c r="X19" s="145"/>
      <c r="Y19" s="145"/>
      <c r="Z19" s="145"/>
      <c r="AA19" s="145"/>
      <c r="AB19" s="244"/>
      <c r="AC19" s="145"/>
      <c r="AD19" s="145"/>
      <c r="AE19" s="145"/>
      <c r="AF19" s="145"/>
    </row>
    <row r="20" spans="1:32" ht="21.95" customHeight="1" x14ac:dyDescent="0.25">
      <c r="A20" s="235" t="s">
        <v>40</v>
      </c>
      <c r="B20" s="171"/>
      <c r="C20" s="171"/>
      <c r="D20" s="244"/>
      <c r="E20" s="244"/>
      <c r="F20" s="171"/>
      <c r="G20" s="145"/>
      <c r="H20" s="175"/>
      <c r="I20" s="171"/>
      <c r="J20" s="171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75"/>
      <c r="V20" s="145"/>
      <c r="W20" s="145"/>
      <c r="X20" s="145"/>
      <c r="Y20" s="171"/>
      <c r="Z20" s="171"/>
      <c r="AA20" s="171"/>
      <c r="AB20" s="171"/>
      <c r="AC20" s="171"/>
      <c r="AD20" s="171"/>
      <c r="AE20" s="244"/>
      <c r="AF20" s="145"/>
    </row>
    <row r="21" spans="1:32" ht="22.5" customHeight="1" x14ac:dyDescent="0.25">
      <c r="A21" s="235" t="s">
        <v>41</v>
      </c>
      <c r="B21" s="171"/>
      <c r="C21" s="145" t="s">
        <v>38</v>
      </c>
      <c r="D21" s="145" t="s">
        <v>38</v>
      </c>
      <c r="E21" s="145" t="s">
        <v>38</v>
      </c>
      <c r="F21" s="145" t="s">
        <v>38</v>
      </c>
      <c r="G21" s="145" t="s">
        <v>38</v>
      </c>
      <c r="H21" s="145" t="s">
        <v>38</v>
      </c>
      <c r="I21" s="145" t="s">
        <v>38</v>
      </c>
      <c r="J21" s="145" t="s">
        <v>38</v>
      </c>
      <c r="K21" s="145" t="s">
        <v>38</v>
      </c>
      <c r="L21" s="145" t="s">
        <v>38</v>
      </c>
      <c r="M21" s="145" t="s">
        <v>38</v>
      </c>
      <c r="N21" s="145" t="s">
        <v>38</v>
      </c>
      <c r="O21" s="145" t="s">
        <v>38</v>
      </c>
      <c r="P21" s="145" t="s">
        <v>38</v>
      </c>
      <c r="Q21" s="145" t="s">
        <v>38</v>
      </c>
      <c r="R21" s="145" t="s">
        <v>38</v>
      </c>
      <c r="S21" s="145"/>
      <c r="T21" s="145" t="s">
        <v>42</v>
      </c>
      <c r="U21" s="175"/>
      <c r="V21" s="145"/>
      <c r="W21" s="145"/>
      <c r="X21" s="145"/>
      <c r="Y21" s="171"/>
      <c r="Z21" s="171"/>
      <c r="AA21" s="171"/>
      <c r="AB21" s="171"/>
      <c r="AC21" s="171"/>
      <c r="AD21" s="171"/>
      <c r="AE21" s="171"/>
      <c r="AF21" s="171"/>
    </row>
    <row r="22" spans="1:32" ht="22.5" customHeight="1" thickBot="1" x14ac:dyDescent="0.3">
      <c r="A22" s="236" t="s">
        <v>43</v>
      </c>
      <c r="B22" s="178"/>
      <c r="C22" s="178"/>
      <c r="D22" s="247"/>
      <c r="E22" s="248" t="s">
        <v>44</v>
      </c>
      <c r="F22" s="178"/>
      <c r="G22" s="201"/>
      <c r="H22" s="204"/>
      <c r="I22" s="178"/>
      <c r="J22" s="178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83"/>
      <c r="V22" s="177"/>
      <c r="W22" s="177"/>
      <c r="X22" s="177"/>
      <c r="Y22" s="178"/>
      <c r="Z22" s="178"/>
      <c r="AA22" s="178"/>
      <c r="AB22" s="178"/>
      <c r="AC22" s="178"/>
      <c r="AD22" s="178"/>
      <c r="AE22" s="178"/>
      <c r="AF22" s="328"/>
    </row>
    <row r="23" spans="1:32" ht="22.5" customHeight="1" x14ac:dyDescent="0.25"/>
    <row r="24" spans="1:32" ht="15.75" x14ac:dyDescent="0.25">
      <c r="A24" s="233" t="s">
        <v>11</v>
      </c>
      <c r="B24" t="s">
        <v>42</v>
      </c>
      <c r="C24" s="184"/>
    </row>
    <row r="25" spans="1:32" ht="15.75" x14ac:dyDescent="0.25">
      <c r="A25" s="233" t="s">
        <v>32</v>
      </c>
      <c r="B25" t="s">
        <v>42</v>
      </c>
      <c r="C25" s="184"/>
    </row>
    <row r="26" spans="1:32" x14ac:dyDescent="0.25"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</sheetData>
  <mergeCells count="1">
    <mergeCell ref="B1:AD1"/>
  </mergeCells>
  <conditionalFormatting sqref="B4:AF22">
    <cfRule type="containsText" dxfId="98" priority="1" operator="containsText" text="ДР">
      <formula>NOT(ISERROR(SEARCH("ДР",B4)))</formula>
    </cfRule>
    <cfRule type="expression" dxfId="97" priority="182">
      <formula>OR(B4="о",B4="o")</formula>
    </cfRule>
    <cfRule type="expression" dxfId="96" priority="183">
      <formula>OR(B$3=1,B$3=7)</formula>
    </cfRule>
    <cfRule type="cellIs" dxfId="95" priority="184" operator="equal">
      <formula>1</formula>
    </cfRule>
  </conditionalFormatting>
  <pageMargins left="0.25" right="0.25" top="0.75" bottom="0.75" header="0.3" footer="0.3"/>
  <pageSetup paperSize="9" scale="94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285750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8"/>
  <sheetViews>
    <sheetView zoomScaleNormal="100" workbookViewId="0">
      <selection activeCell="E5" sqref="E5"/>
    </sheetView>
  </sheetViews>
  <sheetFormatPr defaultColWidth="23.42578125" defaultRowHeight="18.75" customHeight="1" x14ac:dyDescent="0.25"/>
  <cols>
    <col min="1" max="1" width="3.5703125" style="193" customWidth="1"/>
    <col min="2" max="2" width="22.7109375" style="193" customWidth="1"/>
    <col min="3" max="4" width="5" style="193" customWidth="1"/>
    <col min="5" max="29" width="4.28515625" style="195" customWidth="1"/>
    <col min="30" max="32" width="3.85546875" style="193" customWidth="1"/>
    <col min="33" max="44" width="4.140625" style="193" customWidth="1"/>
    <col min="45" max="16384" width="23.42578125" style="193"/>
  </cols>
  <sheetData>
    <row r="1" spans="2:45" ht="18.75" customHeight="1" x14ac:dyDescent="0.25">
      <c r="B1" s="329">
        <v>2016</v>
      </c>
      <c r="C1" s="329"/>
      <c r="D1" s="329"/>
      <c r="E1" s="329"/>
      <c r="F1" s="329"/>
      <c r="G1" s="329"/>
      <c r="H1" s="329"/>
      <c r="I1" s="329"/>
      <c r="J1" s="329"/>
      <c r="K1" s="329"/>
      <c r="L1" s="413"/>
      <c r="M1" s="413"/>
      <c r="N1" s="413"/>
    </row>
    <row r="2" spans="2:45" ht="20.25" customHeight="1" thickBot="1" x14ac:dyDescent="0.3">
      <c r="B2" s="329">
        <v>2</v>
      </c>
      <c r="C2" s="329"/>
      <c r="D2" s="329"/>
      <c r="E2" s="410">
        <f>DATE(B1,B2,1)</f>
        <v>42401</v>
      </c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</row>
    <row r="3" spans="2:45" ht="16.5" customHeight="1" x14ac:dyDescent="0.25">
      <c r="B3" s="411" t="s">
        <v>0</v>
      </c>
      <c r="C3" s="414" t="s">
        <v>48</v>
      </c>
      <c r="D3" s="415"/>
      <c r="E3" s="330">
        <f>DATE(B1,B2,1)-(WEEKDAY(DATE(B1,B2,1),2)-1)</f>
        <v>42401</v>
      </c>
      <c r="F3" s="330">
        <f t="shared" ref="F3:I3" si="0">IF(E4=6,E3+3,E3+1)</f>
        <v>42402</v>
      </c>
      <c r="G3" s="330">
        <f t="shared" si="0"/>
        <v>42403</v>
      </c>
      <c r="H3" s="330">
        <f t="shared" si="0"/>
        <v>42404</v>
      </c>
      <c r="I3" s="330">
        <f t="shared" si="0"/>
        <v>42405</v>
      </c>
      <c r="J3" s="330">
        <f>IF(I4=6,I3+3,I3+1)</f>
        <v>42408</v>
      </c>
      <c r="K3" s="330">
        <f t="shared" ref="K3:AB3" si="1">IF(J4=6,J3+3,J3+1)</f>
        <v>42409</v>
      </c>
      <c r="L3" s="342">
        <f t="shared" si="1"/>
        <v>42410</v>
      </c>
      <c r="M3" s="330">
        <f t="shared" si="1"/>
        <v>42411</v>
      </c>
      <c r="N3" s="330">
        <f t="shared" si="1"/>
        <v>42412</v>
      </c>
      <c r="O3" s="330">
        <f t="shared" si="1"/>
        <v>42415</v>
      </c>
      <c r="P3" s="330">
        <f t="shared" si="1"/>
        <v>42416</v>
      </c>
      <c r="Q3" s="330">
        <f t="shared" si="1"/>
        <v>42417</v>
      </c>
      <c r="R3" s="330">
        <f t="shared" si="1"/>
        <v>42418</v>
      </c>
      <c r="S3" s="330">
        <f t="shared" si="1"/>
        <v>42419</v>
      </c>
      <c r="T3" s="330">
        <f t="shared" si="1"/>
        <v>42422</v>
      </c>
      <c r="U3" s="330">
        <f t="shared" si="1"/>
        <v>42423</v>
      </c>
      <c r="V3" s="330">
        <f t="shared" si="1"/>
        <v>42424</v>
      </c>
      <c r="W3" s="330">
        <f t="shared" si="1"/>
        <v>42425</v>
      </c>
      <c r="X3" s="330">
        <f t="shared" si="1"/>
        <v>42426</v>
      </c>
      <c r="Y3" s="330">
        <f t="shared" si="1"/>
        <v>42429</v>
      </c>
      <c r="Z3" s="330">
        <f t="shared" si="1"/>
        <v>42430</v>
      </c>
      <c r="AA3" s="330">
        <f t="shared" si="1"/>
        <v>42431</v>
      </c>
      <c r="AB3" s="330">
        <f t="shared" si="1"/>
        <v>42432</v>
      </c>
      <c r="AC3" s="330">
        <f t="shared" ref="AC3" si="2">IF(AB4=6,AB3+3,AB3+1)</f>
        <v>42433</v>
      </c>
      <c r="AE3" s="336"/>
      <c r="AF3" s="336"/>
      <c r="AG3" s="336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6"/>
    </row>
    <row r="4" spans="2:45" ht="15" customHeight="1" thickBot="1" x14ac:dyDescent="0.3">
      <c r="B4" s="412"/>
      <c r="C4" s="416"/>
      <c r="D4" s="417"/>
      <c r="E4" s="213">
        <f>WEEKDAY(E3,1)</f>
        <v>2</v>
      </c>
      <c r="F4" s="213">
        <f t="shared" ref="F4:AC4" si="3">WEEKDAY(F3,1)</f>
        <v>3</v>
      </c>
      <c r="G4" s="213">
        <f t="shared" si="3"/>
        <v>4</v>
      </c>
      <c r="H4" s="213">
        <f t="shared" si="3"/>
        <v>5</v>
      </c>
      <c r="I4" s="213">
        <f t="shared" si="3"/>
        <v>6</v>
      </c>
      <c r="J4" s="213">
        <f t="shared" si="3"/>
        <v>2</v>
      </c>
      <c r="K4" s="213">
        <f t="shared" si="3"/>
        <v>3</v>
      </c>
      <c r="L4" s="343">
        <f t="shared" si="3"/>
        <v>4</v>
      </c>
      <c r="M4" s="213">
        <f t="shared" si="3"/>
        <v>5</v>
      </c>
      <c r="N4" s="213">
        <f t="shared" si="3"/>
        <v>6</v>
      </c>
      <c r="O4" s="213">
        <f t="shared" si="3"/>
        <v>2</v>
      </c>
      <c r="P4" s="213">
        <f t="shared" si="3"/>
        <v>3</v>
      </c>
      <c r="Q4" s="213">
        <f t="shared" si="3"/>
        <v>4</v>
      </c>
      <c r="R4" s="213">
        <f t="shared" si="3"/>
        <v>5</v>
      </c>
      <c r="S4" s="213">
        <f t="shared" si="3"/>
        <v>6</v>
      </c>
      <c r="T4" s="213">
        <f t="shared" si="3"/>
        <v>2</v>
      </c>
      <c r="U4" s="213">
        <f t="shared" si="3"/>
        <v>3</v>
      </c>
      <c r="V4" s="213">
        <f t="shared" si="3"/>
        <v>4</v>
      </c>
      <c r="W4" s="213">
        <f t="shared" si="3"/>
        <v>5</v>
      </c>
      <c r="X4" s="213">
        <f t="shared" si="3"/>
        <v>6</v>
      </c>
      <c r="Y4" s="213">
        <f t="shared" si="3"/>
        <v>2</v>
      </c>
      <c r="Z4" s="213">
        <f t="shared" si="3"/>
        <v>3</v>
      </c>
      <c r="AA4" s="213">
        <f t="shared" si="3"/>
        <v>4</v>
      </c>
      <c r="AB4" s="213">
        <f t="shared" si="3"/>
        <v>5</v>
      </c>
      <c r="AC4" s="213">
        <f t="shared" si="3"/>
        <v>6</v>
      </c>
      <c r="AE4" s="336"/>
      <c r="AF4" s="336"/>
      <c r="AG4" s="337"/>
      <c r="AH4" s="336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6"/>
    </row>
    <row r="5" spans="2:45" ht="20.100000000000001" customHeight="1" x14ac:dyDescent="0.25">
      <c r="B5" s="331" t="s">
        <v>7</v>
      </c>
      <c r="C5" s="334">
        <f>SUM(E5:AB5)</f>
        <v>1</v>
      </c>
      <c r="D5" s="332" t="str">
        <f>"("&amp;TEXT(C5+2,"0")&amp;")"</f>
        <v>(3)</v>
      </c>
      <c r="E5" s="215"/>
      <c r="F5" s="216"/>
      <c r="G5" s="217"/>
      <c r="H5" s="218"/>
      <c r="I5" s="216"/>
      <c r="J5" s="217"/>
      <c r="K5" s="217"/>
      <c r="L5" s="344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>
        <v>1</v>
      </c>
      <c r="X5" s="217"/>
      <c r="Y5" s="217"/>
      <c r="Z5" s="217"/>
      <c r="AA5" s="217"/>
      <c r="AB5" s="216"/>
      <c r="AC5" s="216"/>
      <c r="AE5" s="338"/>
      <c r="AF5" s="336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6"/>
    </row>
    <row r="6" spans="2:45" ht="20.100000000000001" customHeight="1" x14ac:dyDescent="0.25">
      <c r="B6" s="206" t="s">
        <v>28</v>
      </c>
      <c r="C6" s="335">
        <f t="shared" ref="C6:C22" si="4">SUM(E6:AB6)</f>
        <v>1</v>
      </c>
      <c r="D6" s="333" t="str">
        <f t="shared" ref="D6:D22" si="5">"("&amp;TEXT(C6+2,"0")&amp;")"</f>
        <v>(3)</v>
      </c>
      <c r="E6" s="219"/>
      <c r="F6" s="220"/>
      <c r="G6" s="220"/>
      <c r="H6" s="220"/>
      <c r="I6" s="220"/>
      <c r="J6" s="220"/>
      <c r="K6" s="220"/>
      <c r="L6" s="345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>
        <v>1</v>
      </c>
      <c r="Y6" s="220"/>
      <c r="Z6" s="220"/>
      <c r="AA6" s="220"/>
      <c r="AB6" s="220"/>
      <c r="AC6" s="220"/>
      <c r="AE6" s="338"/>
      <c r="AF6" s="336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6"/>
    </row>
    <row r="7" spans="2:45" ht="20.100000000000001" customHeight="1" x14ac:dyDescent="0.25">
      <c r="B7" s="206" t="s">
        <v>10</v>
      </c>
      <c r="C7" s="335">
        <f t="shared" si="4"/>
        <v>0</v>
      </c>
      <c r="D7" s="333" t="str">
        <f t="shared" si="5"/>
        <v>(2)</v>
      </c>
      <c r="E7" s="221"/>
      <c r="F7" s="220"/>
      <c r="G7" s="220"/>
      <c r="H7" s="222"/>
      <c r="I7" s="220"/>
      <c r="J7" s="220"/>
      <c r="K7" s="220"/>
      <c r="L7" s="346"/>
      <c r="M7" s="223"/>
      <c r="N7" s="223"/>
      <c r="O7" s="223"/>
      <c r="P7" s="223"/>
      <c r="Q7" s="223"/>
      <c r="R7" s="223"/>
      <c r="S7" s="223"/>
      <c r="T7" s="223"/>
      <c r="U7" s="223"/>
      <c r="V7" s="220"/>
      <c r="W7" s="223"/>
      <c r="X7" s="220"/>
      <c r="Y7" s="223"/>
      <c r="Z7" s="223"/>
      <c r="AA7" s="223"/>
      <c r="AB7" s="220"/>
      <c r="AC7" s="220"/>
      <c r="AE7" s="338"/>
      <c r="AF7" s="336"/>
      <c r="AG7" s="336"/>
      <c r="AH7" s="336"/>
      <c r="AI7" s="336"/>
      <c r="AJ7" s="337"/>
      <c r="AK7" s="337"/>
      <c r="AL7" s="337"/>
      <c r="AM7" s="337"/>
      <c r="AN7" s="337"/>
      <c r="AO7" s="337"/>
      <c r="AP7" s="337"/>
      <c r="AQ7" s="337"/>
      <c r="AR7" s="337"/>
      <c r="AS7" s="336"/>
    </row>
    <row r="8" spans="2:45" ht="20.100000000000001" customHeight="1" x14ac:dyDescent="0.25">
      <c r="B8" s="207" t="s">
        <v>40</v>
      </c>
      <c r="C8" s="335">
        <f t="shared" si="4"/>
        <v>2</v>
      </c>
      <c r="D8" s="333" t="str">
        <f t="shared" si="5"/>
        <v>(4)</v>
      </c>
      <c r="E8" s="219"/>
      <c r="F8" s="220"/>
      <c r="G8" s="220">
        <v>1</v>
      </c>
      <c r="H8" s="220"/>
      <c r="I8" s="220"/>
      <c r="J8" s="220"/>
      <c r="K8" s="220"/>
      <c r="L8" s="345"/>
      <c r="M8" s="220"/>
      <c r="N8" s="220"/>
      <c r="O8" s="220"/>
      <c r="P8" s="220"/>
      <c r="Q8" s="220"/>
      <c r="R8" s="220"/>
      <c r="S8" s="220"/>
      <c r="T8" s="220"/>
      <c r="U8" s="220"/>
      <c r="V8" s="220">
        <v>1</v>
      </c>
      <c r="W8" s="220"/>
      <c r="X8" s="220"/>
      <c r="Y8" s="220"/>
      <c r="Z8" s="220"/>
      <c r="AA8" s="220"/>
      <c r="AB8" s="220"/>
      <c r="AC8" s="220"/>
      <c r="AE8" s="338"/>
      <c r="AF8" s="336"/>
      <c r="AG8" s="337"/>
      <c r="AH8" s="337"/>
      <c r="AI8" s="337"/>
      <c r="AJ8" s="336"/>
      <c r="AK8" s="337"/>
      <c r="AL8" s="337"/>
      <c r="AM8" s="337"/>
      <c r="AN8" s="337"/>
      <c r="AO8" s="337"/>
      <c r="AP8" s="337"/>
      <c r="AQ8" s="337"/>
      <c r="AR8" s="337"/>
      <c r="AS8" s="336"/>
    </row>
    <row r="9" spans="2:45" ht="20.100000000000001" customHeight="1" x14ac:dyDescent="0.25">
      <c r="B9" s="206" t="s">
        <v>36</v>
      </c>
      <c r="C9" s="335">
        <f t="shared" si="4"/>
        <v>2</v>
      </c>
      <c r="D9" s="333" t="str">
        <f t="shared" si="5"/>
        <v>(4)</v>
      </c>
      <c r="E9" s="219"/>
      <c r="F9" s="220"/>
      <c r="G9" s="220"/>
      <c r="H9" s="220">
        <v>1</v>
      </c>
      <c r="I9" s="220"/>
      <c r="J9" s="220"/>
      <c r="K9" s="220"/>
      <c r="L9" s="346"/>
      <c r="M9" s="223"/>
      <c r="N9" s="223"/>
      <c r="O9" s="223"/>
      <c r="P9" s="223"/>
      <c r="Q9" s="223"/>
      <c r="R9" s="223"/>
      <c r="S9" s="223"/>
      <c r="T9" s="223"/>
      <c r="U9" s="223"/>
      <c r="V9" s="220"/>
      <c r="W9" s="223">
        <v>1</v>
      </c>
      <c r="X9" s="220"/>
      <c r="Y9" s="223"/>
      <c r="Z9" s="223"/>
      <c r="AA9" s="223"/>
      <c r="AB9" s="220"/>
      <c r="AC9" s="220"/>
      <c r="AE9" s="338"/>
      <c r="AF9" s="336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6"/>
    </row>
    <row r="10" spans="2:45" ht="20.100000000000001" customHeight="1" x14ac:dyDescent="0.25">
      <c r="B10" s="208" t="s">
        <v>39</v>
      </c>
      <c r="C10" s="335">
        <f t="shared" si="4"/>
        <v>1</v>
      </c>
      <c r="D10" s="333" t="str">
        <f t="shared" si="5"/>
        <v>(3)</v>
      </c>
      <c r="E10" s="219">
        <v>1</v>
      </c>
      <c r="F10" s="220"/>
      <c r="G10" s="220"/>
      <c r="H10" s="220"/>
      <c r="I10" s="220"/>
      <c r="J10" s="220"/>
      <c r="K10" s="220"/>
      <c r="L10" s="345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4"/>
      <c r="Z10" s="220"/>
      <c r="AA10" s="220"/>
      <c r="AB10" s="220"/>
      <c r="AC10" s="220"/>
      <c r="AE10" s="338"/>
      <c r="AF10" s="336"/>
      <c r="AG10" s="336"/>
      <c r="AH10" s="336"/>
      <c r="AI10" s="336"/>
      <c r="AJ10" s="337"/>
      <c r="AK10" s="337"/>
      <c r="AL10" s="337"/>
      <c r="AM10" s="337"/>
      <c r="AN10" s="337"/>
      <c r="AO10" s="337"/>
      <c r="AP10" s="337"/>
      <c r="AQ10" s="337"/>
      <c r="AR10" s="337"/>
      <c r="AS10" s="336"/>
    </row>
    <row r="11" spans="2:45" ht="20.100000000000001" customHeight="1" x14ac:dyDescent="0.25">
      <c r="B11" s="206" t="s">
        <v>17</v>
      </c>
      <c r="C11" s="335">
        <f t="shared" si="4"/>
        <v>1</v>
      </c>
      <c r="D11" s="333" t="str">
        <f t="shared" si="5"/>
        <v>(3)</v>
      </c>
      <c r="E11" s="355" t="s">
        <v>38</v>
      </c>
      <c r="F11" s="225" t="s">
        <v>38</v>
      </c>
      <c r="G11" s="225" t="s">
        <v>38</v>
      </c>
      <c r="H11" s="225" t="s">
        <v>38</v>
      </c>
      <c r="I11" s="225" t="s">
        <v>38</v>
      </c>
      <c r="J11" s="225" t="s">
        <v>38</v>
      </c>
      <c r="K11" s="225"/>
      <c r="L11" s="347"/>
      <c r="M11" s="351"/>
      <c r="N11" s="225"/>
      <c r="O11" s="225"/>
      <c r="P11" s="225"/>
      <c r="Q11" s="225"/>
      <c r="R11" s="225"/>
      <c r="S11" s="220"/>
      <c r="T11" s="220"/>
      <c r="U11" s="220"/>
      <c r="V11" s="220"/>
      <c r="W11" s="220"/>
      <c r="X11" s="220"/>
      <c r="Y11" s="220"/>
      <c r="Z11" s="220"/>
      <c r="AA11" s="220">
        <v>1</v>
      </c>
      <c r="AB11" s="225"/>
      <c r="AC11" s="225"/>
      <c r="AE11" s="338"/>
      <c r="AF11" s="336"/>
      <c r="AG11" s="337"/>
      <c r="AH11" s="339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6"/>
    </row>
    <row r="12" spans="2:45" ht="20.100000000000001" customHeight="1" x14ac:dyDescent="0.25">
      <c r="B12" s="206" t="s">
        <v>14</v>
      </c>
      <c r="C12" s="335">
        <f t="shared" si="4"/>
        <v>0</v>
      </c>
      <c r="D12" s="333" t="str">
        <f t="shared" si="5"/>
        <v>(2)</v>
      </c>
      <c r="E12" s="219"/>
      <c r="F12" s="220"/>
      <c r="G12" s="220"/>
      <c r="H12" s="220"/>
      <c r="I12" s="220"/>
      <c r="J12" s="220"/>
      <c r="K12" s="222"/>
      <c r="L12" s="348"/>
      <c r="M12" s="225"/>
      <c r="N12" s="351"/>
      <c r="O12" s="225"/>
      <c r="P12" s="225" t="s">
        <v>42</v>
      </c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0"/>
      <c r="AC12" s="220"/>
      <c r="AE12" s="338"/>
      <c r="AF12" s="336"/>
      <c r="AG12" s="336"/>
      <c r="AH12" s="339"/>
      <c r="AI12" s="336"/>
      <c r="AJ12" s="337"/>
      <c r="AK12" s="337"/>
      <c r="AL12" s="337"/>
      <c r="AM12" s="337"/>
      <c r="AN12" s="337"/>
      <c r="AO12" s="337"/>
      <c r="AP12" s="337"/>
      <c r="AQ12" s="337"/>
      <c r="AR12" s="337"/>
      <c r="AS12" s="336"/>
    </row>
    <row r="13" spans="2:45" ht="20.100000000000001" customHeight="1" x14ac:dyDescent="0.25">
      <c r="B13" s="206" t="s">
        <v>18</v>
      </c>
      <c r="C13" s="335">
        <f t="shared" si="4"/>
        <v>1</v>
      </c>
      <c r="D13" s="333" t="str">
        <f t="shared" si="5"/>
        <v>(3)</v>
      </c>
      <c r="E13" s="221"/>
      <c r="F13" s="222"/>
      <c r="G13" s="220"/>
      <c r="H13" s="220"/>
      <c r="I13" s="220"/>
      <c r="J13" s="220"/>
      <c r="K13" s="222"/>
      <c r="L13" s="345">
        <v>1</v>
      </c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E13" s="338"/>
      <c r="AF13" s="336"/>
      <c r="AG13" s="337"/>
      <c r="AH13" s="339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6"/>
    </row>
    <row r="14" spans="2:45" ht="20.100000000000001" customHeight="1" x14ac:dyDescent="0.25">
      <c r="B14" s="206" t="s">
        <v>16</v>
      </c>
      <c r="C14" s="335">
        <f t="shared" si="4"/>
        <v>1</v>
      </c>
      <c r="D14" s="333" t="str">
        <f t="shared" si="5"/>
        <v>(3)</v>
      </c>
      <c r="E14" s="219"/>
      <c r="F14" s="220"/>
      <c r="G14" s="220"/>
      <c r="H14" s="220"/>
      <c r="I14" s="220"/>
      <c r="J14" s="222"/>
      <c r="K14" s="222"/>
      <c r="L14" s="348"/>
      <c r="M14" s="222">
        <v>1</v>
      </c>
      <c r="N14" s="222"/>
      <c r="O14" s="222"/>
      <c r="P14" s="222"/>
      <c r="Q14" s="222"/>
      <c r="R14" s="222"/>
      <c r="S14" s="222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E14" s="338"/>
      <c r="AF14" s="336"/>
      <c r="AG14" s="340"/>
      <c r="AH14" s="340"/>
      <c r="AI14" s="340"/>
      <c r="AJ14" s="340"/>
      <c r="AK14" s="340"/>
      <c r="AL14" s="337"/>
      <c r="AM14" s="337"/>
      <c r="AN14" s="337"/>
      <c r="AO14" s="337"/>
      <c r="AP14" s="337"/>
      <c r="AQ14" s="337"/>
      <c r="AR14" s="337"/>
      <c r="AS14" s="336"/>
    </row>
    <row r="15" spans="2:45" ht="20.100000000000001" customHeight="1" x14ac:dyDescent="0.25">
      <c r="B15" s="206" t="s">
        <v>13</v>
      </c>
      <c r="C15" s="335">
        <f t="shared" si="4"/>
        <v>1</v>
      </c>
      <c r="D15" s="333" t="str">
        <f t="shared" si="5"/>
        <v>(3)</v>
      </c>
      <c r="E15" s="226"/>
      <c r="F15" s="224"/>
      <c r="G15" s="220"/>
      <c r="H15" s="220"/>
      <c r="I15" s="220"/>
      <c r="J15" s="220"/>
      <c r="K15" s="224"/>
      <c r="L15" s="345"/>
      <c r="M15" s="224"/>
      <c r="N15" s="224">
        <v>1</v>
      </c>
      <c r="O15" s="224"/>
      <c r="P15" s="224"/>
      <c r="Q15" s="224"/>
      <c r="R15" s="224"/>
      <c r="S15" s="224"/>
      <c r="T15" s="220"/>
      <c r="U15" s="220"/>
      <c r="V15" s="220"/>
      <c r="W15" s="220"/>
      <c r="X15" s="220"/>
      <c r="Y15" s="220"/>
      <c r="Z15" s="220"/>
      <c r="AA15" s="220"/>
      <c r="AB15" s="224"/>
      <c r="AC15" s="224"/>
      <c r="AE15" s="338"/>
      <c r="AF15" s="336"/>
      <c r="AG15" s="341"/>
      <c r="AH15" s="341"/>
      <c r="AI15" s="341"/>
      <c r="AJ15" s="341"/>
      <c r="AK15" s="341"/>
      <c r="AL15" s="337"/>
      <c r="AM15" s="337"/>
      <c r="AN15" s="337"/>
      <c r="AO15" s="337"/>
      <c r="AP15" s="337"/>
      <c r="AQ15" s="337"/>
      <c r="AR15" s="337"/>
      <c r="AS15" s="336"/>
    </row>
    <row r="16" spans="2:45" ht="20.100000000000001" customHeight="1" x14ac:dyDescent="0.25">
      <c r="B16" s="206" t="s">
        <v>8</v>
      </c>
      <c r="C16" s="335">
        <f t="shared" si="4"/>
        <v>1</v>
      </c>
      <c r="D16" s="333" t="str">
        <f t="shared" si="5"/>
        <v>(3)</v>
      </c>
      <c r="E16" s="219"/>
      <c r="F16" s="220"/>
      <c r="G16" s="220"/>
      <c r="H16" s="220"/>
      <c r="I16" s="220"/>
      <c r="J16" s="220"/>
      <c r="K16" s="220"/>
      <c r="L16" s="345"/>
      <c r="M16" s="220"/>
      <c r="N16" s="220"/>
      <c r="O16" s="220">
        <v>1</v>
      </c>
      <c r="P16" s="220"/>
      <c r="Q16" s="220"/>
      <c r="R16" s="220"/>
      <c r="S16" s="220"/>
      <c r="T16" s="220"/>
      <c r="U16" s="225" t="s">
        <v>38</v>
      </c>
      <c r="V16" s="225" t="s">
        <v>38</v>
      </c>
      <c r="W16" s="225" t="s">
        <v>38</v>
      </c>
      <c r="X16" s="225" t="s">
        <v>38</v>
      </c>
      <c r="Y16" s="225" t="s">
        <v>38</v>
      </c>
      <c r="Z16" s="225" t="s">
        <v>38</v>
      </c>
      <c r="AA16" s="220"/>
      <c r="AB16" s="220"/>
      <c r="AC16" s="220"/>
      <c r="AE16" s="338"/>
      <c r="AF16" s="336"/>
      <c r="AG16" s="341"/>
      <c r="AH16" s="341"/>
      <c r="AI16" s="341"/>
      <c r="AJ16" s="341"/>
      <c r="AK16" s="341"/>
      <c r="AL16" s="337"/>
      <c r="AM16" s="337"/>
      <c r="AN16" s="337"/>
      <c r="AO16" s="337"/>
      <c r="AP16" s="337"/>
      <c r="AQ16" s="337"/>
      <c r="AR16" s="337"/>
      <c r="AS16" s="336"/>
    </row>
    <row r="17" spans="2:45" ht="20.100000000000001" customHeight="1" x14ac:dyDescent="0.25">
      <c r="B17" s="206" t="s">
        <v>11</v>
      </c>
      <c r="C17" s="335">
        <f t="shared" si="4"/>
        <v>2</v>
      </c>
      <c r="D17" s="333" t="str">
        <f t="shared" si="5"/>
        <v>(4)</v>
      </c>
      <c r="E17" s="219"/>
      <c r="F17" s="220">
        <v>1</v>
      </c>
      <c r="G17" s="220"/>
      <c r="H17" s="220"/>
      <c r="I17" s="220"/>
      <c r="J17" s="220"/>
      <c r="K17" s="220"/>
      <c r="L17" s="345"/>
      <c r="M17" s="220"/>
      <c r="N17" s="220"/>
      <c r="O17" s="220"/>
      <c r="P17" s="220">
        <v>1</v>
      </c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E17" s="338"/>
      <c r="AF17" s="336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6"/>
    </row>
    <row r="18" spans="2:45" ht="20.100000000000001" customHeight="1" x14ac:dyDescent="0.25">
      <c r="B18" s="206" t="s">
        <v>15</v>
      </c>
      <c r="C18" s="335">
        <f t="shared" si="4"/>
        <v>1</v>
      </c>
      <c r="D18" s="333" t="str">
        <f t="shared" si="5"/>
        <v>(3)</v>
      </c>
      <c r="E18" s="219"/>
      <c r="F18" s="220"/>
      <c r="G18" s="220"/>
      <c r="H18" s="220"/>
      <c r="I18" s="220"/>
      <c r="J18" s="220"/>
      <c r="K18" s="220"/>
      <c r="L18" s="345"/>
      <c r="M18" s="220"/>
      <c r="N18" s="220"/>
      <c r="O18" s="220"/>
      <c r="P18" s="220"/>
      <c r="Q18" s="220">
        <v>1</v>
      </c>
      <c r="R18" s="220"/>
      <c r="S18" s="220"/>
      <c r="T18" s="220"/>
      <c r="U18" s="220"/>
      <c r="V18" s="220" t="s">
        <v>42</v>
      </c>
      <c r="W18" s="220"/>
      <c r="X18" s="220"/>
      <c r="Y18" s="220"/>
      <c r="Z18" s="220"/>
      <c r="AA18" s="220"/>
      <c r="AB18" s="220"/>
      <c r="AC18" s="220"/>
      <c r="AE18" s="338"/>
      <c r="AF18" s="336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6"/>
    </row>
    <row r="19" spans="2:45" ht="20.100000000000001" customHeight="1" x14ac:dyDescent="0.25">
      <c r="B19" s="206" t="s">
        <v>21</v>
      </c>
      <c r="C19" s="335">
        <f t="shared" si="4"/>
        <v>1</v>
      </c>
      <c r="D19" s="333" t="str">
        <f t="shared" si="5"/>
        <v>(3)</v>
      </c>
      <c r="E19" s="219"/>
      <c r="F19" s="220"/>
      <c r="G19" s="220"/>
      <c r="H19" s="220"/>
      <c r="I19" s="220"/>
      <c r="J19" s="220"/>
      <c r="K19" s="220"/>
      <c r="L19" s="345"/>
      <c r="M19" s="220"/>
      <c r="N19" s="220"/>
      <c r="O19" s="220"/>
      <c r="P19" s="220"/>
      <c r="Q19" s="220"/>
      <c r="R19" s="220">
        <v>1</v>
      </c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E19" s="338"/>
      <c r="AF19" s="336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6"/>
    </row>
    <row r="20" spans="2:45" ht="20.100000000000001" customHeight="1" x14ac:dyDescent="0.25">
      <c r="B20" s="207" t="s">
        <v>41</v>
      </c>
      <c r="C20" s="335">
        <f t="shared" si="4"/>
        <v>1</v>
      </c>
      <c r="D20" s="333" t="str">
        <f t="shared" si="5"/>
        <v>(3)</v>
      </c>
      <c r="E20" s="219"/>
      <c r="F20" s="220"/>
      <c r="G20" s="220"/>
      <c r="H20" s="220"/>
      <c r="I20" s="220"/>
      <c r="J20" s="220"/>
      <c r="K20" s="220"/>
      <c r="L20" s="345"/>
      <c r="M20" s="220"/>
      <c r="N20" s="220"/>
      <c r="O20" s="220"/>
      <c r="P20" s="220"/>
      <c r="Q20" s="220"/>
      <c r="R20" s="220"/>
      <c r="S20" s="220">
        <v>1</v>
      </c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E20" s="338"/>
      <c r="AF20" s="336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6"/>
    </row>
    <row r="21" spans="2:45" ht="20.100000000000001" customHeight="1" x14ac:dyDescent="0.25">
      <c r="B21" s="206" t="s">
        <v>23</v>
      </c>
      <c r="C21" s="335">
        <f t="shared" si="4"/>
        <v>1</v>
      </c>
      <c r="D21" s="333" t="str">
        <f t="shared" si="5"/>
        <v>(3)</v>
      </c>
      <c r="E21" s="227"/>
      <c r="F21" s="228"/>
      <c r="G21" s="228"/>
      <c r="H21" s="228"/>
      <c r="I21" s="228"/>
      <c r="J21" s="228"/>
      <c r="K21" s="228"/>
      <c r="L21" s="349"/>
      <c r="M21" s="228"/>
      <c r="N21" s="228"/>
      <c r="O21" s="228"/>
      <c r="P21" s="220"/>
      <c r="Q21" s="220"/>
      <c r="R21" s="220"/>
      <c r="S21" s="220"/>
      <c r="T21" s="220">
        <v>1</v>
      </c>
      <c r="U21" s="220"/>
      <c r="V21" s="220"/>
      <c r="W21" s="220"/>
      <c r="X21" s="220"/>
      <c r="Y21" s="220"/>
      <c r="Z21" s="220"/>
      <c r="AA21" s="220"/>
      <c r="AB21" s="228"/>
      <c r="AC21" s="228"/>
      <c r="AE21" s="338"/>
      <c r="AF21" s="336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6"/>
    </row>
    <row r="22" spans="2:45" ht="20.100000000000001" customHeight="1" thickBot="1" x14ac:dyDescent="0.3">
      <c r="B22" s="352" t="s">
        <v>32</v>
      </c>
      <c r="C22" s="353">
        <f t="shared" si="4"/>
        <v>1</v>
      </c>
      <c r="D22" s="354" t="str">
        <f t="shared" si="5"/>
        <v>(3)</v>
      </c>
      <c r="E22" s="229"/>
      <c r="F22" s="230"/>
      <c r="G22" s="230"/>
      <c r="H22" s="230"/>
      <c r="I22" s="230"/>
      <c r="J22" s="230"/>
      <c r="K22" s="230"/>
      <c r="L22" s="350"/>
      <c r="M22" s="230"/>
      <c r="N22" s="230"/>
      <c r="O22" s="230"/>
      <c r="P22" s="231"/>
      <c r="Q22" s="231"/>
      <c r="R22" s="231"/>
      <c r="S22" s="231"/>
      <c r="T22" s="231"/>
      <c r="U22" s="231">
        <v>1</v>
      </c>
      <c r="V22" s="231"/>
      <c r="W22" s="231"/>
      <c r="X22" s="231"/>
      <c r="Y22" s="231"/>
      <c r="Z22" s="231"/>
      <c r="AA22" s="231"/>
      <c r="AB22" s="230"/>
      <c r="AC22" s="230"/>
      <c r="AE22" s="338"/>
      <c r="AF22" s="336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6"/>
    </row>
    <row r="23" spans="2:45" ht="20.100000000000001" customHeight="1" x14ac:dyDescent="0.25">
      <c r="B23" s="209"/>
      <c r="C23" s="209"/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0"/>
      <c r="AC23" s="210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</row>
    <row r="24" spans="2:45" ht="20.100000000000001" customHeight="1" x14ac:dyDescent="0.25">
      <c r="B24" s="209"/>
      <c r="C24" s="209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0"/>
      <c r="AC24" s="210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</row>
    <row r="25" spans="2:45" ht="20.100000000000001" customHeight="1" x14ac:dyDescent="0.25">
      <c r="B25" s="209"/>
      <c r="C25" s="209"/>
      <c r="D25" s="209"/>
      <c r="E25" s="210"/>
      <c r="F25" s="210"/>
      <c r="G25" s="210"/>
      <c r="H25" s="210"/>
      <c r="I25" s="210"/>
      <c r="J25" s="210"/>
      <c r="K25" s="210"/>
      <c r="L25" s="210"/>
      <c r="M25" s="210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0"/>
      <c r="AC25" s="210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</row>
    <row r="26" spans="2:45" ht="20.100000000000001" customHeight="1" x14ac:dyDescent="0.25">
      <c r="B26" s="209"/>
      <c r="C26" s="209"/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0"/>
      <c r="AC26" s="210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</row>
    <row r="27" spans="2:45" ht="20.100000000000001" customHeight="1" x14ac:dyDescent="0.25">
      <c r="B27" s="209"/>
      <c r="C27" s="209"/>
      <c r="D27" s="209"/>
      <c r="E27" s="210"/>
      <c r="F27" s="210"/>
      <c r="G27" s="210"/>
      <c r="H27" s="210"/>
      <c r="I27" s="210"/>
      <c r="J27" s="210"/>
      <c r="K27" s="210"/>
      <c r="L27" s="210"/>
      <c r="M27" s="210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0"/>
      <c r="AC27" s="210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</row>
    <row r="28" spans="2:45" ht="20.100000000000001" customHeight="1" x14ac:dyDescent="0.25"/>
    <row r="29" spans="2:45" ht="18.75" customHeight="1" x14ac:dyDescent="0.25">
      <c r="B29" s="212"/>
      <c r="C29" s="212"/>
      <c r="D29" s="212"/>
      <c r="E29" s="194"/>
    </row>
    <row r="31" spans="2:45" ht="18.75" customHeight="1" x14ac:dyDescent="0.25">
      <c r="E31" s="193"/>
      <c r="F31" s="193"/>
      <c r="G31" s="193"/>
    </row>
    <row r="32" spans="2:45" ht="18.75" customHeight="1" x14ac:dyDescent="0.25">
      <c r="E32" s="214"/>
      <c r="F32" s="214"/>
      <c r="G32" s="214"/>
      <c r="H32" s="214"/>
      <c r="I32" s="214"/>
      <c r="J32" s="214"/>
      <c r="K32" s="214"/>
      <c r="L32" s="214"/>
      <c r="M32" s="214"/>
      <c r="N32" s="214"/>
    </row>
    <row r="33" spans="5:7" ht="18.75" customHeight="1" x14ac:dyDescent="0.25">
      <c r="E33" s="193"/>
      <c r="F33" s="193"/>
      <c r="G33" s="193"/>
    </row>
    <row r="34" spans="5:7" ht="18.75" customHeight="1" x14ac:dyDescent="0.25">
      <c r="E34" s="193"/>
      <c r="F34" s="193"/>
      <c r="G34" s="193"/>
    </row>
    <row r="35" spans="5:7" ht="18.75" customHeight="1" x14ac:dyDescent="0.25">
      <c r="E35" s="193"/>
      <c r="F35" s="193"/>
      <c r="G35" s="193"/>
    </row>
    <row r="36" spans="5:7" ht="18.75" customHeight="1" x14ac:dyDescent="0.25">
      <c r="E36" s="193"/>
      <c r="F36" s="193"/>
      <c r="G36" s="193"/>
    </row>
    <row r="37" spans="5:7" ht="18.75" customHeight="1" x14ac:dyDescent="0.25">
      <c r="E37" s="193"/>
      <c r="F37" s="193"/>
      <c r="G37" s="193"/>
    </row>
    <row r="38" spans="5:7" ht="18.75" customHeight="1" x14ac:dyDescent="0.25">
      <c r="E38" s="193"/>
      <c r="F38" s="193"/>
      <c r="G38" s="193"/>
    </row>
  </sheetData>
  <mergeCells count="4">
    <mergeCell ref="E2:AC2"/>
    <mergeCell ref="B3:B4"/>
    <mergeCell ref="L1:N1"/>
    <mergeCell ref="C3:D4"/>
  </mergeCells>
  <conditionalFormatting sqref="E5:AC27">
    <cfRule type="cellIs" dxfId="94" priority="3" operator="equal">
      <formula>1</formula>
    </cfRule>
  </conditionalFormatting>
  <conditionalFormatting sqref="E5:AF28">
    <cfRule type="containsText" dxfId="93" priority="1" operator="containsText" text="ДР">
      <formula>NOT(ISERROR(SEARCH("ДР",E5)))</formula>
    </cfRule>
    <cfRule type="expression" dxfId="92" priority="6">
      <formula>OR(E5="о",E5="o")</formula>
    </cfRule>
  </conditionalFormatting>
  <conditionalFormatting sqref="E4:AC22">
    <cfRule type="expression" dxfId="91" priority="8">
      <formula>(E$4=2)</formula>
    </cfRule>
  </conditionalFormatting>
  <conditionalFormatting sqref="E3:AC22">
    <cfRule type="expression" dxfId="90" priority="7">
      <formula>MONTH(E$3)&lt;&gt;$B$2</formula>
    </cfRule>
  </conditionalFormatting>
  <conditionalFormatting sqref="C5:D22">
    <cfRule type="colorScale" priority="2">
      <colorScale>
        <cfvo type="num" val="0"/>
        <cfvo type="max"/>
        <color rgb="FFFCFCFF"/>
        <color rgb="FFF8696B"/>
      </colorScale>
    </cfRule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Март</vt:lpstr>
      <vt:lpstr>Май</vt:lpstr>
      <vt:lpstr>Июнь</vt:lpstr>
      <vt:lpstr>Июль</vt:lpstr>
      <vt:lpstr>Август</vt:lpstr>
      <vt:lpstr>Январь2016</vt:lpstr>
      <vt:lpstr>Февраль2016</vt:lpstr>
      <vt:lpstr>Март 2016</vt:lpstr>
      <vt:lpstr>любой</vt:lpstr>
      <vt:lpstr>любой (2)</vt:lpstr>
      <vt:lpstr>Коэфф</vt:lpstr>
      <vt:lpstr>любой!Область_печати</vt:lpstr>
      <vt:lpstr>'любой (2)'!Область_печати</vt:lpstr>
      <vt:lpstr>Февраль2016!Область_печати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2016-03-03T15:44:57Z</dcterms:modified>
</cp:coreProperties>
</file>