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Ярослав Тимощук\Desktop\"/>
    </mc:Choice>
  </mc:AlternateContent>
  <bookViews>
    <workbookView xWindow="0" yWindow="0" windowWidth="20250" windowHeight="10740"/>
  </bookViews>
  <sheets>
    <sheet name="КС-2 февраль" sheetId="1" r:id="rId1"/>
    <sheet name="итог" sheetId="3" r:id="rId2"/>
  </sheets>
  <externalReferences>
    <externalReference r:id="rId3"/>
    <externalReference r:id="rId4"/>
    <externalReference r:id="rId5"/>
  </externalReferences>
  <definedNames>
    <definedName name="Vers">#REF!</definedName>
    <definedName name="ДогДата" localSheetId="0">[2]Эталон!$N$14</definedName>
    <definedName name="ДогДата">[3]Эталон!$N$14</definedName>
    <definedName name="ДогНом" localSheetId="0">[2]Эталон!$N$13</definedName>
    <definedName name="ДогНом">[3]Эталон!$N$13</definedName>
    <definedName name="Итог_акт" localSheetId="0">[2]Эталон!#REF!</definedName>
    <definedName name="Итог_акт">[3]Эталон!#REF!</definedName>
    <definedName name="Итог_раздел" localSheetId="0">[2]Эталон!#REF!</definedName>
    <definedName name="Итог_раздел">[3]Эталон!#REF!</definedName>
    <definedName name="Итого_отд" localSheetId="0">[2]Эталон!#REF!</definedName>
    <definedName name="Итого_отд">[3]Эталон!#REF!</definedName>
    <definedName name="Код" localSheetId="0">[2]Эталон!$C$17</definedName>
    <definedName name="Код">[3]Эталон!$C$17</definedName>
    <definedName name="ЛС" localSheetId="0">[2]Эталон!$E$24</definedName>
    <definedName name="ЛС">[3]Эталон!$E$24</definedName>
    <definedName name="Назв_отд" localSheetId="0">[2]Эталон!#REF!</definedName>
    <definedName name="Назв_отд">[3]Эталон!#REF!</definedName>
    <definedName name="Назв_разд" localSheetId="0">[2]Эталон!#REF!</definedName>
    <definedName name="Назв_разд">[3]Эталон!#REF!</definedName>
    <definedName name="_xlnm.Print_Area" localSheetId="0">'КС-2 февраль'!$A$1:$R$272</definedName>
    <definedName name="Объект" localSheetId="0">[2]Эталон!$C$15</definedName>
    <definedName name="Объект">[3]Эталон!$C$15</definedName>
    <definedName name="Поз_мат" localSheetId="0">[2]Эталон!#REF!</definedName>
    <definedName name="Поз_мат">[3]Эталон!#REF!</definedName>
    <definedName name="Поз_общ" localSheetId="0">[2]Эталон!#REF!</definedName>
    <definedName name="Поз_общ">[3]Эталон!#REF!</definedName>
    <definedName name="Поз_пуст" localSheetId="0">[2]Эталон!#REF!</definedName>
    <definedName name="Поз_пуст">[3]Эталон!#REF!</definedName>
    <definedName name="Стройка" localSheetId="0">[2]Эталон!$C$13</definedName>
    <definedName name="Стройка">[3]Эталон!$C$13</definedName>
    <definedName name="Тест" localSheetId="0">[2]Эталон!#REF!</definedName>
    <definedName name="Тест">[3]Эталон!#REF!</definedName>
    <definedName name="Тест2" localSheetId="0">[2]Эталон!#REF!</definedName>
    <definedName name="Тест2">[3]Эталон!#REF!</definedName>
    <definedName name="Удалить" localSheetId="0">[2]Эталон!#REF!</definedName>
    <definedName name="Удалить">[3]Эталон!#REF!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0" i="1" l="1"/>
  <c r="Q220" i="1"/>
  <c r="N220" i="1"/>
  <c r="M220" i="1"/>
  <c r="L220" i="1"/>
  <c r="K220" i="1"/>
  <c r="A220" i="1"/>
  <c r="K219" i="1"/>
  <c r="K218" i="1"/>
  <c r="R217" i="1"/>
  <c r="Q217" i="1"/>
  <c r="N217" i="1"/>
  <c r="M217" i="1"/>
  <c r="L217" i="1"/>
  <c r="K217" i="1"/>
  <c r="A217" i="1"/>
  <c r="K216" i="1"/>
  <c r="K215" i="1"/>
  <c r="K222" i="1" s="1"/>
  <c r="R214" i="1"/>
  <c r="Q214" i="1"/>
  <c r="N214" i="1"/>
  <c r="M214" i="1"/>
  <c r="L214" i="1"/>
  <c r="K214" i="1"/>
  <c r="A214" i="1"/>
  <c r="R213" i="1"/>
  <c r="Q213" i="1"/>
  <c r="N213" i="1"/>
  <c r="M213" i="1"/>
  <c r="L213" i="1"/>
  <c r="K213" i="1"/>
  <c r="A213" i="1"/>
  <c r="R212" i="1"/>
  <c r="Q212" i="1"/>
  <c r="N212" i="1"/>
  <c r="M212" i="1"/>
  <c r="L212" i="1"/>
  <c r="K212" i="1"/>
  <c r="A212" i="1"/>
  <c r="R211" i="1"/>
  <c r="Q211" i="1"/>
  <c r="N211" i="1"/>
  <c r="M211" i="1"/>
  <c r="L211" i="1"/>
  <c r="K211" i="1"/>
  <c r="A211" i="1"/>
  <c r="R210" i="1"/>
  <c r="Q210" i="1"/>
  <c r="Q221" i="1" s="1"/>
  <c r="N210" i="1"/>
  <c r="M210" i="1"/>
  <c r="M221" i="1" s="1"/>
  <c r="L210" i="1"/>
  <c r="K210" i="1"/>
  <c r="K221" i="1" s="1"/>
  <c r="A210" i="1"/>
  <c r="K209" i="1"/>
  <c r="K223" i="1" s="1"/>
  <c r="K208" i="1"/>
  <c r="R207" i="1"/>
  <c r="R221" i="1" s="1"/>
  <c r="Q207" i="1"/>
  <c r="N207" i="1"/>
  <c r="N221" i="1" s="1"/>
  <c r="M207" i="1"/>
  <c r="L207" i="1"/>
  <c r="L221" i="1" s="1"/>
  <c r="K207" i="1"/>
  <c r="A207" i="1"/>
  <c r="R201" i="1"/>
  <c r="Q201" i="1"/>
  <c r="N201" i="1"/>
  <c r="M201" i="1"/>
  <c r="L201" i="1"/>
  <c r="K201" i="1"/>
  <c r="A201" i="1"/>
  <c r="K200" i="1"/>
  <c r="K199" i="1"/>
  <c r="R198" i="1"/>
  <c r="Q198" i="1"/>
  <c r="N198" i="1"/>
  <c r="M198" i="1"/>
  <c r="L198" i="1"/>
  <c r="K198" i="1"/>
  <c r="A198" i="1"/>
  <c r="K197" i="1"/>
  <c r="K196" i="1"/>
  <c r="R195" i="1"/>
  <c r="Q195" i="1"/>
  <c r="N195" i="1"/>
  <c r="M195" i="1"/>
  <c r="L195" i="1"/>
  <c r="K195" i="1"/>
  <c r="A195" i="1"/>
  <c r="R194" i="1"/>
  <c r="Q194" i="1"/>
  <c r="N194" i="1"/>
  <c r="M194" i="1"/>
  <c r="L194" i="1"/>
  <c r="K194" i="1"/>
  <c r="A194" i="1"/>
  <c r="R193" i="1"/>
  <c r="Q193" i="1"/>
  <c r="N193" i="1"/>
  <c r="M193" i="1"/>
  <c r="L193" i="1"/>
  <c r="K193" i="1"/>
  <c r="A193" i="1"/>
  <c r="K192" i="1"/>
  <c r="K191" i="1"/>
  <c r="R190" i="1"/>
  <c r="Q190" i="1"/>
  <c r="N190" i="1"/>
  <c r="M190" i="1"/>
  <c r="L190" i="1"/>
  <c r="K190" i="1"/>
  <c r="A190" i="1"/>
  <c r="R189" i="1"/>
  <c r="Q189" i="1"/>
  <c r="N189" i="1"/>
  <c r="M189" i="1"/>
  <c r="L189" i="1"/>
  <c r="K189" i="1"/>
  <c r="A189" i="1"/>
  <c r="R188" i="1"/>
  <c r="Q188" i="1"/>
  <c r="N188" i="1"/>
  <c r="M188" i="1"/>
  <c r="L188" i="1"/>
  <c r="K188" i="1"/>
  <c r="A188" i="1"/>
  <c r="K187" i="1"/>
  <c r="K186" i="1"/>
  <c r="R185" i="1"/>
  <c r="Q185" i="1"/>
  <c r="N185" i="1"/>
  <c r="M185" i="1"/>
  <c r="L185" i="1"/>
  <c r="K185" i="1"/>
  <c r="A185" i="1"/>
  <c r="R184" i="1"/>
  <c r="Q184" i="1"/>
  <c r="N184" i="1"/>
  <c r="M184" i="1"/>
  <c r="L184" i="1"/>
  <c r="K184" i="1"/>
  <c r="A184" i="1"/>
  <c r="R183" i="1"/>
  <c r="Q183" i="1"/>
  <c r="N183" i="1"/>
  <c r="M183" i="1"/>
  <c r="L183" i="1"/>
  <c r="K183" i="1"/>
  <c r="A183" i="1"/>
  <c r="K182" i="1"/>
  <c r="K181" i="1"/>
  <c r="R180" i="1"/>
  <c r="Q180" i="1"/>
  <c r="N180" i="1"/>
  <c r="M180" i="1"/>
  <c r="L180" i="1"/>
  <c r="K180" i="1"/>
  <c r="A180" i="1"/>
  <c r="R179" i="1"/>
  <c r="Q179" i="1"/>
  <c r="N179" i="1"/>
  <c r="M179" i="1"/>
  <c r="L179" i="1"/>
  <c r="K179" i="1"/>
  <c r="A179" i="1"/>
  <c r="R178" i="1"/>
  <c r="Q178" i="1"/>
  <c r="N178" i="1"/>
  <c r="M178" i="1"/>
  <c r="L178" i="1"/>
  <c r="K178" i="1"/>
  <c r="A178" i="1"/>
  <c r="K177" i="1"/>
  <c r="K176" i="1"/>
  <c r="R175" i="1"/>
  <c r="Q175" i="1"/>
  <c r="N175" i="1"/>
  <c r="M175" i="1"/>
  <c r="L175" i="1"/>
  <c r="K175" i="1"/>
  <c r="A175" i="1"/>
  <c r="R174" i="1"/>
  <c r="Q174" i="1"/>
  <c r="N174" i="1"/>
  <c r="M174" i="1"/>
  <c r="L174" i="1"/>
  <c r="K174" i="1"/>
  <c r="A174" i="1"/>
  <c r="R173" i="1"/>
  <c r="Q173" i="1"/>
  <c r="N173" i="1"/>
  <c r="M173" i="1"/>
  <c r="L173" i="1"/>
  <c r="K173" i="1"/>
  <c r="A173" i="1"/>
  <c r="K172" i="1"/>
  <c r="K171" i="1"/>
  <c r="R170" i="1"/>
  <c r="Q170" i="1"/>
  <c r="N170" i="1"/>
  <c r="M170" i="1"/>
  <c r="L170" i="1"/>
  <c r="K170" i="1"/>
  <c r="A170" i="1"/>
  <c r="R169" i="1"/>
  <c r="Q169" i="1"/>
  <c r="N169" i="1"/>
  <c r="M169" i="1"/>
  <c r="L169" i="1"/>
  <c r="K169" i="1"/>
  <c r="A169" i="1"/>
  <c r="R168" i="1"/>
  <c r="Q168" i="1"/>
  <c r="N168" i="1"/>
  <c r="M168" i="1"/>
  <c r="L168" i="1"/>
  <c r="K168" i="1"/>
  <c r="A168" i="1"/>
  <c r="K167" i="1"/>
  <c r="K166" i="1"/>
  <c r="R165" i="1"/>
  <c r="Q165" i="1"/>
  <c r="N165" i="1"/>
  <c r="M165" i="1"/>
  <c r="L165" i="1"/>
  <c r="K165" i="1"/>
  <c r="A165" i="1"/>
  <c r="R164" i="1"/>
  <c r="Q164" i="1"/>
  <c r="N164" i="1"/>
  <c r="M164" i="1"/>
  <c r="L164" i="1"/>
  <c r="K164" i="1"/>
  <c r="A164" i="1"/>
  <c r="R163" i="1"/>
  <c r="Q163" i="1"/>
  <c r="N163" i="1"/>
  <c r="M163" i="1"/>
  <c r="L163" i="1"/>
  <c r="K163" i="1"/>
  <c r="A163" i="1"/>
  <c r="K162" i="1"/>
  <c r="K161" i="1"/>
  <c r="R160" i="1"/>
  <c r="Q160" i="1"/>
  <c r="N160" i="1"/>
  <c r="M160" i="1"/>
  <c r="L160" i="1"/>
  <c r="K160" i="1"/>
  <c r="A160" i="1"/>
  <c r="R159" i="1"/>
  <c r="Q159" i="1"/>
  <c r="N159" i="1"/>
  <c r="M159" i="1"/>
  <c r="L159" i="1"/>
  <c r="K159" i="1"/>
  <c r="A159" i="1"/>
  <c r="K158" i="1"/>
  <c r="K157" i="1"/>
  <c r="R156" i="1"/>
  <c r="Q156" i="1"/>
  <c r="N156" i="1"/>
  <c r="M156" i="1"/>
  <c r="L156" i="1"/>
  <c r="K156" i="1"/>
  <c r="A156" i="1"/>
  <c r="R155" i="1"/>
  <c r="Q155" i="1"/>
  <c r="N155" i="1"/>
  <c r="M155" i="1"/>
  <c r="L155" i="1"/>
  <c r="K155" i="1"/>
  <c r="A155" i="1"/>
  <c r="R154" i="1"/>
  <c r="Q154" i="1"/>
  <c r="N154" i="1"/>
  <c r="M154" i="1"/>
  <c r="L154" i="1"/>
  <c r="K154" i="1"/>
  <c r="A154" i="1"/>
  <c r="K153" i="1"/>
  <c r="K152" i="1"/>
  <c r="R151" i="1"/>
  <c r="Q151" i="1"/>
  <c r="N151" i="1"/>
  <c r="M151" i="1"/>
  <c r="L151" i="1"/>
  <c r="K151" i="1"/>
  <c r="A151" i="1"/>
  <c r="R150" i="1"/>
  <c r="Q150" i="1"/>
  <c r="N150" i="1"/>
  <c r="M150" i="1"/>
  <c r="L150" i="1"/>
  <c r="K150" i="1"/>
  <c r="A150" i="1"/>
  <c r="R149" i="1"/>
  <c r="Q149" i="1"/>
  <c r="N149" i="1"/>
  <c r="M149" i="1"/>
  <c r="L149" i="1"/>
  <c r="K149" i="1"/>
  <c r="A149" i="1"/>
  <c r="K148" i="1"/>
  <c r="K147" i="1"/>
  <c r="R146" i="1"/>
  <c r="Q146" i="1"/>
  <c r="N146" i="1"/>
  <c r="M146" i="1"/>
  <c r="L146" i="1"/>
  <c r="K146" i="1"/>
  <c r="A146" i="1"/>
  <c r="R145" i="1"/>
  <c r="Q145" i="1"/>
  <c r="N145" i="1"/>
  <c r="M145" i="1"/>
  <c r="L145" i="1"/>
  <c r="K145" i="1"/>
  <c r="A145" i="1"/>
  <c r="R144" i="1"/>
  <c r="Q144" i="1"/>
  <c r="N144" i="1"/>
  <c r="M144" i="1"/>
  <c r="L144" i="1"/>
  <c r="K144" i="1"/>
  <c r="A144" i="1"/>
  <c r="K143" i="1"/>
  <c r="K142" i="1"/>
  <c r="R141" i="1"/>
  <c r="Q141" i="1"/>
  <c r="N141" i="1"/>
  <c r="M141" i="1"/>
  <c r="L141" i="1"/>
  <c r="K141" i="1"/>
  <c r="A141" i="1"/>
  <c r="R139" i="1"/>
  <c r="Q139" i="1"/>
  <c r="N139" i="1"/>
  <c r="M139" i="1"/>
  <c r="L139" i="1"/>
  <c r="K139" i="1"/>
  <c r="A139" i="1"/>
  <c r="R138" i="1"/>
  <c r="Q138" i="1"/>
  <c r="N138" i="1"/>
  <c r="M138" i="1"/>
  <c r="L138" i="1"/>
  <c r="K138" i="1"/>
  <c r="A138" i="1"/>
  <c r="K137" i="1"/>
  <c r="K136" i="1"/>
  <c r="R135" i="1"/>
  <c r="Q135" i="1"/>
  <c r="N135" i="1"/>
  <c r="M135" i="1"/>
  <c r="L135" i="1"/>
  <c r="K135" i="1"/>
  <c r="A135" i="1"/>
  <c r="R134" i="1"/>
  <c r="Q134" i="1"/>
  <c r="N134" i="1"/>
  <c r="M134" i="1"/>
  <c r="L134" i="1"/>
  <c r="K134" i="1"/>
  <c r="A134" i="1"/>
  <c r="R133" i="1"/>
  <c r="Q133" i="1"/>
  <c r="N133" i="1"/>
  <c r="M133" i="1"/>
  <c r="L133" i="1"/>
  <c r="K133" i="1"/>
  <c r="A133" i="1"/>
  <c r="K132" i="1"/>
  <c r="K131" i="1"/>
  <c r="R130" i="1"/>
  <c r="Q130" i="1"/>
  <c r="N130" i="1"/>
  <c r="M130" i="1"/>
  <c r="L130" i="1"/>
  <c r="K130" i="1"/>
  <c r="A130" i="1"/>
  <c r="R129" i="1"/>
  <c r="Q129" i="1"/>
  <c r="N129" i="1"/>
  <c r="M129" i="1"/>
  <c r="L129" i="1"/>
  <c r="K129" i="1"/>
  <c r="A129" i="1"/>
  <c r="K128" i="1"/>
  <c r="K127" i="1"/>
  <c r="R126" i="1"/>
  <c r="Q126" i="1"/>
  <c r="N126" i="1"/>
  <c r="M126" i="1"/>
  <c r="L126" i="1"/>
  <c r="K126" i="1"/>
  <c r="A126" i="1"/>
  <c r="K125" i="1"/>
  <c r="K124" i="1"/>
  <c r="R123" i="1"/>
  <c r="Q123" i="1"/>
  <c r="N123" i="1"/>
  <c r="M123" i="1"/>
  <c r="L123" i="1"/>
  <c r="K123" i="1"/>
  <c r="A123" i="1"/>
  <c r="K122" i="1"/>
  <c r="K121" i="1"/>
  <c r="R120" i="1"/>
  <c r="Q120" i="1"/>
  <c r="N120" i="1"/>
  <c r="M120" i="1"/>
  <c r="L120" i="1"/>
  <c r="K120" i="1"/>
  <c r="A120" i="1"/>
  <c r="R119" i="1"/>
  <c r="Q119" i="1"/>
  <c r="N119" i="1"/>
  <c r="M119" i="1"/>
  <c r="L119" i="1"/>
  <c r="K119" i="1"/>
  <c r="A119" i="1"/>
  <c r="K118" i="1"/>
  <c r="K117" i="1"/>
  <c r="R116" i="1"/>
  <c r="Q116" i="1"/>
  <c r="N116" i="1"/>
  <c r="M116" i="1"/>
  <c r="L116" i="1"/>
  <c r="K116" i="1"/>
  <c r="A116" i="1"/>
  <c r="R114" i="1"/>
  <c r="Q114" i="1"/>
  <c r="N114" i="1"/>
  <c r="M114" i="1"/>
  <c r="L114" i="1"/>
  <c r="K114" i="1"/>
  <c r="A114" i="1"/>
  <c r="R113" i="1"/>
  <c r="Q113" i="1"/>
  <c r="N113" i="1"/>
  <c r="M113" i="1"/>
  <c r="L113" i="1"/>
  <c r="K113" i="1"/>
  <c r="A113" i="1"/>
  <c r="K112" i="1"/>
  <c r="K111" i="1"/>
  <c r="R110" i="1"/>
  <c r="Q110" i="1"/>
  <c r="N110" i="1"/>
  <c r="M110" i="1"/>
  <c r="L110" i="1"/>
  <c r="K110" i="1"/>
  <c r="A110" i="1"/>
  <c r="R109" i="1"/>
  <c r="Q109" i="1"/>
  <c r="N109" i="1"/>
  <c r="M109" i="1"/>
  <c r="L109" i="1"/>
  <c r="K109" i="1"/>
  <c r="A109" i="1"/>
  <c r="R108" i="1"/>
  <c r="Q108" i="1"/>
  <c r="N108" i="1"/>
  <c r="M108" i="1"/>
  <c r="L108" i="1"/>
  <c r="K108" i="1"/>
  <c r="A108" i="1"/>
  <c r="K107" i="1"/>
  <c r="K106" i="1"/>
  <c r="R105" i="1"/>
  <c r="Q105" i="1"/>
  <c r="N105" i="1"/>
  <c r="M105" i="1"/>
  <c r="L105" i="1"/>
  <c r="K105" i="1"/>
  <c r="A105" i="1"/>
  <c r="R104" i="1"/>
  <c r="Q104" i="1"/>
  <c r="N104" i="1"/>
  <c r="M104" i="1"/>
  <c r="L104" i="1"/>
  <c r="K104" i="1"/>
  <c r="A104" i="1"/>
  <c r="K103" i="1"/>
  <c r="K102" i="1"/>
  <c r="R101" i="1"/>
  <c r="Q101" i="1"/>
  <c r="N101" i="1"/>
  <c r="M101" i="1"/>
  <c r="L101" i="1"/>
  <c r="K101" i="1"/>
  <c r="A101" i="1"/>
  <c r="K100" i="1"/>
  <c r="K99" i="1"/>
  <c r="R98" i="1"/>
  <c r="Q98" i="1"/>
  <c r="N98" i="1"/>
  <c r="M98" i="1"/>
  <c r="L98" i="1"/>
  <c r="K98" i="1"/>
  <c r="A98" i="1"/>
  <c r="K97" i="1"/>
  <c r="K96" i="1"/>
  <c r="R95" i="1"/>
  <c r="Q95" i="1"/>
  <c r="N95" i="1"/>
  <c r="M95" i="1"/>
  <c r="L95" i="1"/>
  <c r="K95" i="1"/>
  <c r="A95" i="1"/>
  <c r="R94" i="1"/>
  <c r="Q94" i="1"/>
  <c r="N94" i="1"/>
  <c r="M94" i="1"/>
  <c r="L94" i="1"/>
  <c r="K94" i="1"/>
  <c r="A94" i="1"/>
  <c r="K93" i="1"/>
  <c r="K92" i="1"/>
  <c r="R91" i="1"/>
  <c r="Q91" i="1"/>
  <c r="N91" i="1"/>
  <c r="M91" i="1"/>
  <c r="L91" i="1"/>
  <c r="K91" i="1"/>
  <c r="A91" i="1"/>
  <c r="R89" i="1"/>
  <c r="Q89" i="1"/>
  <c r="N89" i="1"/>
  <c r="M89" i="1"/>
  <c r="L89" i="1"/>
  <c r="K89" i="1"/>
  <c r="A89" i="1"/>
  <c r="R88" i="1"/>
  <c r="Q88" i="1"/>
  <c r="N88" i="1"/>
  <c r="M88" i="1"/>
  <c r="L88" i="1"/>
  <c r="K88" i="1"/>
  <c r="A88" i="1"/>
  <c r="K87" i="1"/>
  <c r="K86" i="1"/>
  <c r="R85" i="1"/>
  <c r="Q85" i="1"/>
  <c r="N85" i="1"/>
  <c r="M85" i="1"/>
  <c r="L85" i="1"/>
  <c r="K85" i="1"/>
  <c r="A85" i="1"/>
  <c r="R84" i="1"/>
  <c r="Q84" i="1"/>
  <c r="N84" i="1"/>
  <c r="M84" i="1"/>
  <c r="L84" i="1"/>
  <c r="K84" i="1"/>
  <c r="A84" i="1"/>
  <c r="R83" i="1"/>
  <c r="Q83" i="1"/>
  <c r="N83" i="1"/>
  <c r="M83" i="1"/>
  <c r="L83" i="1"/>
  <c r="K83" i="1"/>
  <c r="A83" i="1"/>
  <c r="K82" i="1"/>
  <c r="K81" i="1"/>
  <c r="R80" i="1"/>
  <c r="Q80" i="1"/>
  <c r="N80" i="1"/>
  <c r="M80" i="1"/>
  <c r="L80" i="1"/>
  <c r="K80" i="1"/>
  <c r="A80" i="1"/>
  <c r="R79" i="1"/>
  <c r="Q79" i="1"/>
  <c r="N79" i="1"/>
  <c r="M79" i="1"/>
  <c r="L79" i="1"/>
  <c r="K79" i="1"/>
  <c r="A79" i="1"/>
  <c r="K78" i="1"/>
  <c r="K77" i="1"/>
  <c r="R76" i="1"/>
  <c r="Q76" i="1"/>
  <c r="N76" i="1"/>
  <c r="M76" i="1"/>
  <c r="L76" i="1"/>
  <c r="K76" i="1"/>
  <c r="A76" i="1"/>
  <c r="K75" i="1"/>
  <c r="K74" i="1"/>
  <c r="R73" i="1"/>
  <c r="Q73" i="1"/>
  <c r="N73" i="1"/>
  <c r="M73" i="1"/>
  <c r="L73" i="1"/>
  <c r="K73" i="1"/>
  <c r="A73" i="1"/>
  <c r="K72" i="1"/>
  <c r="K71" i="1"/>
  <c r="R70" i="1"/>
  <c r="Q70" i="1"/>
  <c r="N70" i="1"/>
  <c r="M70" i="1"/>
  <c r="L70" i="1"/>
  <c r="K70" i="1"/>
  <c r="A70" i="1"/>
  <c r="R69" i="1"/>
  <c r="Q69" i="1"/>
  <c r="N69" i="1"/>
  <c r="M69" i="1"/>
  <c r="L69" i="1"/>
  <c r="K69" i="1"/>
  <c r="A69" i="1"/>
  <c r="K68" i="1"/>
  <c r="K204" i="1" s="1"/>
  <c r="K67" i="1"/>
  <c r="K203" i="1" s="1"/>
  <c r="R66" i="1"/>
  <c r="R202" i="1" s="1"/>
  <c r="Q66" i="1"/>
  <c r="Q202" i="1" s="1"/>
  <c r="N66" i="1"/>
  <c r="N202" i="1" s="1"/>
  <c r="M66" i="1"/>
  <c r="M202" i="1" s="1"/>
  <c r="L66" i="1"/>
  <c r="L202" i="1" s="1"/>
  <c r="K66" i="1"/>
  <c r="K202" i="1" s="1"/>
  <c r="K205" i="1" s="1"/>
  <c r="A66" i="1"/>
  <c r="R59" i="1"/>
  <c r="Q59" i="1"/>
  <c r="N59" i="1"/>
  <c r="M59" i="1"/>
  <c r="L59" i="1"/>
  <c r="K59" i="1"/>
  <c r="A59" i="1"/>
  <c r="K58" i="1"/>
  <c r="K57" i="1"/>
  <c r="R56" i="1"/>
  <c r="Q56" i="1"/>
  <c r="N56" i="1"/>
  <c r="M56" i="1"/>
  <c r="L56" i="1"/>
  <c r="K56" i="1"/>
  <c r="A56" i="1"/>
  <c r="R55" i="1"/>
  <c r="Q55" i="1"/>
  <c r="N55" i="1"/>
  <c r="M55" i="1"/>
  <c r="L55" i="1"/>
  <c r="K55" i="1"/>
  <c r="A55" i="1"/>
  <c r="K54" i="1"/>
  <c r="K53" i="1"/>
  <c r="R52" i="1"/>
  <c r="Q52" i="1"/>
  <c r="N52" i="1"/>
  <c r="M52" i="1"/>
  <c r="L52" i="1"/>
  <c r="K52" i="1"/>
  <c r="A52" i="1"/>
  <c r="R51" i="1"/>
  <c r="Q51" i="1"/>
  <c r="N51" i="1"/>
  <c r="M51" i="1"/>
  <c r="L51" i="1"/>
  <c r="K51" i="1"/>
  <c r="A51" i="1"/>
  <c r="R50" i="1"/>
  <c r="Q50" i="1"/>
  <c r="N50" i="1"/>
  <c r="M50" i="1"/>
  <c r="L50" i="1"/>
  <c r="K50" i="1"/>
  <c r="A50" i="1"/>
  <c r="K49" i="1"/>
  <c r="K48" i="1"/>
  <c r="R47" i="1"/>
  <c r="Q47" i="1"/>
  <c r="N47" i="1"/>
  <c r="M47" i="1"/>
  <c r="L47" i="1"/>
  <c r="K47" i="1"/>
  <c r="A47" i="1"/>
  <c r="R46" i="1"/>
  <c r="Q46" i="1"/>
  <c r="N46" i="1"/>
  <c r="M46" i="1"/>
  <c r="L46" i="1"/>
  <c r="K46" i="1"/>
  <c r="A46" i="1"/>
  <c r="R45" i="1"/>
  <c r="Q45" i="1"/>
  <c r="N45" i="1"/>
  <c r="M45" i="1"/>
  <c r="L45" i="1"/>
  <c r="K45" i="1"/>
  <c r="A45" i="1"/>
  <c r="K44" i="1"/>
  <c r="K43" i="1"/>
  <c r="R42" i="1"/>
  <c r="Q42" i="1"/>
  <c r="N42" i="1"/>
  <c r="M42" i="1"/>
  <c r="L42" i="1"/>
  <c r="K42" i="1"/>
  <c r="A42" i="1"/>
  <c r="R41" i="1"/>
  <c r="Q41" i="1"/>
  <c r="N41" i="1"/>
  <c r="M41" i="1"/>
  <c r="L41" i="1"/>
  <c r="K41" i="1"/>
  <c r="A41" i="1"/>
  <c r="R40" i="1"/>
  <c r="Q40" i="1"/>
  <c r="N40" i="1"/>
  <c r="M40" i="1"/>
  <c r="L40" i="1"/>
  <c r="K40" i="1"/>
  <c r="A40" i="1"/>
  <c r="K39" i="1"/>
  <c r="K62" i="1" s="1"/>
  <c r="K227" i="1" s="1"/>
  <c r="K38" i="1"/>
  <c r="R37" i="1"/>
  <c r="Q37" i="1"/>
  <c r="N37" i="1"/>
  <c r="M37" i="1"/>
  <c r="L37" i="1"/>
  <c r="K37" i="1"/>
  <c r="A37" i="1"/>
  <c r="R36" i="1"/>
  <c r="Q36" i="1"/>
  <c r="N36" i="1"/>
  <c r="M36" i="1"/>
  <c r="L36" i="1"/>
  <c r="K36" i="1"/>
  <c r="A36" i="1"/>
  <c r="R35" i="1"/>
  <c r="R60" i="1" s="1"/>
  <c r="R225" i="1" s="1"/>
  <c r="Q35" i="1"/>
  <c r="N35" i="1"/>
  <c r="N60" i="1" s="1"/>
  <c r="N225" i="1" s="1"/>
  <c r="M35" i="1"/>
  <c r="L35" i="1"/>
  <c r="L60" i="1" s="1"/>
  <c r="L225" i="1" s="1"/>
  <c r="K35" i="1"/>
  <c r="A35" i="1"/>
  <c r="K34" i="1"/>
  <c r="K33" i="1"/>
  <c r="K61" i="1" s="1"/>
  <c r="K226" i="1" s="1"/>
  <c r="R32" i="1"/>
  <c r="Q32" i="1"/>
  <c r="Q60" i="1" s="1"/>
  <c r="Q225" i="1" s="1"/>
  <c r="N32" i="1"/>
  <c r="M32" i="1"/>
  <c r="M60" i="1" s="1"/>
  <c r="M225" i="1" s="1"/>
  <c r="L32" i="1"/>
  <c r="K32" i="1"/>
  <c r="K60" i="1" s="1"/>
  <c r="A32" i="1"/>
  <c r="K225" i="1" l="1"/>
  <c r="K228" i="1" s="1"/>
  <c r="K229" i="1" s="1"/>
  <c r="K63" i="1"/>
  <c r="K224" i="1"/>
  <c r="K230" i="1" l="1"/>
  <c r="K231" i="1" s="1"/>
  <c r="K242" i="1" l="1"/>
  <c r="K240" i="1"/>
  <c r="K238" i="1"/>
  <c r="K236" i="1"/>
  <c r="K243" i="1"/>
  <c r="K241" i="1"/>
  <c r="K239" i="1"/>
  <c r="K237" i="1"/>
  <c r="K232" i="1"/>
  <c r="K233" i="1" s="1"/>
  <c r="K234" i="1" l="1"/>
  <c r="K244" i="1" s="1"/>
  <c r="K246" i="1" l="1"/>
  <c r="K245" i="1"/>
</calcChain>
</file>

<file path=xl/sharedStrings.xml><?xml version="1.0" encoding="utf-8"?>
<sst xmlns="http://schemas.openxmlformats.org/spreadsheetml/2006/main" count="562" uniqueCount="253">
  <si>
    <t>АКТ</t>
  </si>
  <si>
    <t xml:space="preserve">о приемке выполненных работ </t>
  </si>
  <si>
    <t xml:space="preserve">Сметная (договорная) стоимость в соответствии с договором подряда (субподряда) </t>
  </si>
  <si>
    <t>руб.</t>
  </si>
  <si>
    <t>Номер</t>
  </si>
  <si>
    <t>Номер единичной расценки</t>
  </si>
  <si>
    <t>Наименование работ</t>
  </si>
  <si>
    <t>Единица                   изм.</t>
  </si>
  <si>
    <t>Кол-во</t>
  </si>
  <si>
    <t>Стоимость единицы, руб</t>
  </si>
  <si>
    <t>Общая стоимость, руб</t>
  </si>
  <si>
    <t>Затраты труда рабочих, чел/час</t>
  </si>
  <si>
    <t>Всего</t>
  </si>
  <si>
    <t>в т.ч.                     Основная           зарплата</t>
  </si>
  <si>
    <t>Экспл. машин</t>
  </si>
  <si>
    <t>в т.ч.                Зарплата машинистов</t>
  </si>
  <si>
    <t>Основная зарплата</t>
  </si>
  <si>
    <t>в т.ч. Зарплата машинистов</t>
  </si>
  <si>
    <t>рабочих чел/час, не занятых обсл. маш.             за ед-цу</t>
  </si>
  <si>
    <t>обслуживающие                            машины                         за ед-цу</t>
  </si>
  <si>
    <t>рабочих чел/час, не занятых обсл. маш.            всего</t>
  </si>
  <si>
    <t>обслуживающие                       машины всего</t>
  </si>
  <si>
    <t>по порядку</t>
  </si>
  <si>
    <t>по            смете</t>
  </si>
  <si>
    <t>Раздел 1. МЕТАЛЛОКОНСТРУКЦИИ</t>
  </si>
  <si>
    <t>1</t>
  </si>
  <si>
    <t>Е903-2-1 09-03-002- 01 ГЭСН ТЧ прил.1 п.2 Кзтр=1,08, Кэм=1,08, Кмр=1,08</t>
  </si>
  <si>
    <t>Монтаж опор под трубы из г/к сортового проката и т/л стали С345-3</t>
  </si>
  <si>
    <t>т</t>
  </si>
  <si>
    <t>НР от ОЗП+ЗПМ (Н11) - 80,0316%  (=99х0,8084)</t>
  </si>
  <si>
    <t>СП от ОЗП+ЗПМ (Н30) - 73,1%  (=85х0,86)</t>
  </si>
  <si>
    <t>2</t>
  </si>
  <si>
    <t>С121-755-4 201-0755-0 0004</t>
  </si>
  <si>
    <t>М/конструкции опор под трубы из г/к сортового проката и т/л стали С345-3</t>
  </si>
  <si>
    <t>3</t>
  </si>
  <si>
    <t>С121-80999- 5 201-80999- 5</t>
  </si>
  <si>
    <t>Доплата за марку стали 09Г2С, 09Г2 [класс стали-С295, С345] ГОСТ 27772-88, ГОСТ 19281-89, ГОСТ 19282-88</t>
  </si>
  <si>
    <t>4</t>
  </si>
  <si>
    <t>Монтаж стоек под кабели из г/к сортового проката и т/л стали С345-3</t>
  </si>
  <si>
    <t>5</t>
  </si>
  <si>
    <t>М/конструкции стоек под кабели из г/к сортового проката и т/л стали С345-3</t>
  </si>
  <si>
    <t>6</t>
  </si>
  <si>
    <t>7</t>
  </si>
  <si>
    <t>Е903-15-1 09-03-015- 01 ГЭСН ТЧ прил.1 п.2 Кзтр=1,13, Кэм=1,13, Кмр=1,13</t>
  </si>
  <si>
    <t>Монтаж балок под трубы и под кабели из г/к сортового проката С345-3 0,41+2,93 - гр.4</t>
  </si>
  <si>
    <t>8</t>
  </si>
  <si>
    <t>С121-951-24 201-0951-0 0024</t>
  </si>
  <si>
    <t>М/конструкции балок под трубы и под кабели из г/к сортового проката С345-3 0,42+3,05 - гр.4</t>
  </si>
  <si>
    <t>9</t>
  </si>
  <si>
    <t>10</t>
  </si>
  <si>
    <t>Монтаж траверс из г/к сортового проката С345-3</t>
  </si>
  <si>
    <t>11</t>
  </si>
  <si>
    <t>М/конструкции траверс из г/к сортового проката С345-3</t>
  </si>
  <si>
    <t>12</t>
  </si>
  <si>
    <t>13</t>
  </si>
  <si>
    <t>Е1303-1-1 13-03-001- 01 ГЭСН</t>
  </si>
  <si>
    <t>Огрунтовка м/к грунт СБЭ-111 Унипол ТУ 2313-005-59846005-2007</t>
  </si>
  <si>
    <t>100м2</t>
  </si>
  <si>
    <t>НР от ОЗП+ЗПМ (Н10) - 80,0316%  (=99х0,8084)</t>
  </si>
  <si>
    <t>СП от ОЗП+ЗПМ (Н30) - 60,2%  (=70х0,86)</t>
  </si>
  <si>
    <t>14</t>
  </si>
  <si>
    <t>С111-90480- 24 101-90480- 24</t>
  </si>
  <si>
    <t>Грунт СБЭ-111 "Унипол" ТУ 2313-005-59846005-2007</t>
  </si>
  <si>
    <t>кг</t>
  </si>
  <si>
    <t>15</t>
  </si>
  <si>
    <t>Е1303-1-2 13-03-001- 02 ГЭСН</t>
  </si>
  <si>
    <t>Окраска м/к грунт-эмалью СБЭ-111 Унипол марки АМ ТУ 2312-001-59846005-2003</t>
  </si>
  <si>
    <t>16</t>
  </si>
  <si>
    <t>С111-90480- 25 101-90480- 25</t>
  </si>
  <si>
    <t>Грунт-эмаль "СБЭ-111 "Унипол" марки "АМ", ТУ 2312-001-59846005-2003</t>
  </si>
  <si>
    <t>Итого затраты по разделу:</t>
  </si>
  <si>
    <t>Накладные расходы</t>
  </si>
  <si>
    <t>Сметная прибыль</t>
  </si>
  <si>
    <t>Всего по разделу:</t>
  </si>
  <si>
    <t>Раздел 2. ПЛОЩАДКИ, ЛЕСТНИЦЫ, ОГРАЖДЕНИЯ</t>
  </si>
  <si>
    <t>ВХОДНЫЕ ПЛОЩАДКИ ВП1-ВП2</t>
  </si>
  <si>
    <t>17</t>
  </si>
  <si>
    <t>Е701-1-1 07-01-001- 01 ГЭСН</t>
  </si>
  <si>
    <t>Укладка блоков фундаментов под лестницы при глубине котлована до 4 м, массой конструкций до 0,5 т</t>
  </si>
  <si>
    <t>100шт.</t>
  </si>
  <si>
    <t>НР от ОЗП+ЗПМ (Н10) -115,6012%  (=143х0,8084)</t>
  </si>
  <si>
    <t>18</t>
  </si>
  <si>
    <t>С1440-Е9001 -06 440-9001-6 0006</t>
  </si>
  <si>
    <t>Блоки бетонные для стен подвала, ГОСТ 13579-78, ФБС 12-4-3</t>
  </si>
  <si>
    <t>шт</t>
  </si>
  <si>
    <t>19</t>
  </si>
  <si>
    <t>Е4603-1-1 46-03-001- 01 ГЭСН доп. вып.2</t>
  </si>
  <si>
    <t>Сверление кольцевыми алмазными сверлами в железобетонных конструкциях с применением охлаждающей жидкости (воды) вертикальных отверстий глубиной 200 мм диаметром 12 мм</t>
  </si>
  <si>
    <t>100шт</t>
  </si>
  <si>
    <t>НР от ОЗП+ЗПМ (Н10) - 97,8164%  (=121х0,8084)</t>
  </si>
  <si>
    <t>20</t>
  </si>
  <si>
    <t>Е4603-1-17 46-03-001- 17 ГЭСН доп. вып.2 к-10</t>
  </si>
  <si>
    <t>Сверление кольцевыми алмазными сверлами в железобетонных конструкциях с применением охлаждающей жидкости (воды) вертикальных отверстий на каждые 10 мм изменения глубины добавляется или исключается к норме 46-03-001-01 (диаметр отверстий 12 мм)(глубиной до 95мм)</t>
  </si>
  <si>
    <t>21</t>
  </si>
  <si>
    <t>Е601-15-1 06-01-015- 01 ГЭСН</t>
  </si>
  <si>
    <t>Установка анкер-шпилек HST M12х115 HILTI</t>
  </si>
  <si>
    <t>НР от ОЗП+ЗПМ (Н10) - 93,7744%  (=116х0,8084)</t>
  </si>
  <si>
    <t>СП от ОЗП+ЗПМ (Н30) - 55,9%  (=65х0,86)</t>
  </si>
  <si>
    <t>22</t>
  </si>
  <si>
    <t>С1513-Х9410 8-72 513-Х94108 -72</t>
  </si>
  <si>
    <t>Анкер-шпилька НSТ М12х115 HILTI</t>
  </si>
  <si>
    <t>23</t>
  </si>
  <si>
    <t>Е903-30-1 09-03-030- 01 ГЭСН</t>
  </si>
  <si>
    <t>Монтаж площадок и ограждений площадок С255</t>
  </si>
  <si>
    <t>24</t>
  </si>
  <si>
    <t>С121-599-20 201-0599-0 0020</t>
  </si>
  <si>
    <t>Площадки С255</t>
  </si>
  <si>
    <t>шт.</t>
  </si>
  <si>
    <t>25</t>
  </si>
  <si>
    <t>С121-599-21 201-0599-0 0021</t>
  </si>
  <si>
    <t>Ограждения площадок С255</t>
  </si>
  <si>
    <t>10 шт.</t>
  </si>
  <si>
    <t>26</t>
  </si>
  <si>
    <t>Е903-29-1 09-03-029- 01 ГЭСН</t>
  </si>
  <si>
    <t>Монтаж лестниц прямолинейных и ограждений лестниц С255</t>
  </si>
  <si>
    <t>шт .</t>
  </si>
  <si>
    <t>27</t>
  </si>
  <si>
    <t>С121-650-8 201-0650-0 0008</t>
  </si>
  <si>
    <t>Лестницы и ограждения лестниц С255</t>
  </si>
  <si>
    <t>28</t>
  </si>
  <si>
    <t>С121-80999- 2 201-80999- 2</t>
  </si>
  <si>
    <t>Доплата за марку стали ВСт3сп5, ВСт3Гпс5, ВСт3пс6 [листовой прокат толщина свыше 20 мм до 40 мм, фасонный - свыше 30 мм], ВСт3сп5-1, ВСт3Гпс5-1[класс стали-С255] ТУ-14-1-3023-80</t>
  </si>
  <si>
    <t>ПЕРЕХОДНЫЕ МОСТИКИ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</si>
  <si>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</si>
  <si>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</si>
  <si>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</si>
  <si>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</si>
  <si>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</si>
  <si>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</si>
  <si>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</si>
  <si>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</si>
  <si>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</si>
  <si>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</si>
  <si>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</si>
  <si>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</si>
  <si>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ПЛОЩАДКИ ОБСЛУЖИВАНИЯ РЕСИВЕРА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</si>
  <si>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</si>
  <si>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</si>
  <si>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</si>
  <si>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</si>
  <si>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</si>
  <si>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</si>
  <si>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</si>
  <si>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</si>
  <si>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</si>
  <si>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</si>
  <si>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</si>
  <si>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</si>
  <si>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ПЛОЩАДКА ОБСЛУЖИВАНИЯ ЕМКОСТИ</t>
  </si>
  <si>
    <t>53</t>
  </si>
  <si>
    <t>Монтаж балок площадки из г/к проката, т/л стали С345-3</t>
  </si>
  <si>
    <t>54</t>
  </si>
  <si>
    <t>М/к балок площадки из г/к проката, т/л стали С345-3</t>
  </si>
  <si>
    <t>55</t>
  </si>
  <si>
    <t>56</t>
  </si>
  <si>
    <t>Монтаж стоек из г/к сортового проката и т/л стали С345-3</t>
  </si>
  <si>
    <t>57</t>
  </si>
  <si>
    <t>М/к стоек из г/к сортового проката и т/л стали С345-3</t>
  </si>
  <si>
    <t>58</t>
  </si>
  <si>
    <t>59</t>
  </si>
  <si>
    <t>Монтаж опор и опор под трубы из г/к сортового проката и т/л стали С345-3 0,14+0,22 - гр.4</t>
  </si>
  <si>
    <t>60</t>
  </si>
  <si>
    <t>М/к опор и опор под трубы из г/к сортового проката и т/л стали С345-3 0,14+0,23 - гр.4</t>
  </si>
  <si>
    <t>61</t>
  </si>
  <si>
    <t>62</t>
  </si>
  <si>
    <t>Е905-3-1 09-05-003- 01 ГЭСН</t>
  </si>
  <si>
    <t>Постановка болтов строительных с гайками и шайбами</t>
  </si>
  <si>
    <t>63</t>
  </si>
  <si>
    <t>С111-1714 101-9660-0 0018</t>
  </si>
  <si>
    <t>Болты строительные с гайками и шайбами</t>
  </si>
  <si>
    <t>64</t>
  </si>
  <si>
    <t>Е903-14-1 09-03-014- 01 ГЭСН ТЧ прил.1 п.2 Кзтр=1,10, Кэм=1,10, Кмр=1,10</t>
  </si>
  <si>
    <t>Монтаж вертикальных связей из г/к сортового проката и т/л стали С345-3</t>
  </si>
  <si>
    <t>65</t>
  </si>
  <si>
    <t>М/конструкции вертикальных связей из г/к сортового проката и т/л стали С345-3</t>
  </si>
  <si>
    <t>66</t>
  </si>
  <si>
    <t>67</t>
  </si>
  <si>
    <t>Монтаж подкосов из г/к профиля С345-3</t>
  </si>
  <si>
    <t>68</t>
  </si>
  <si>
    <t>М/к подкосов из г/к профиля С345-3</t>
  </si>
  <si>
    <t>69</t>
  </si>
  <si>
    <t>70</t>
  </si>
  <si>
    <t>Монтаж распорок из г/к профиля и т/л стали С345-3</t>
  </si>
  <si>
    <t>71</t>
  </si>
  <si>
    <t>М/конструкции распорок из г/к профиля и т/л стали С345-3</t>
  </si>
  <si>
    <t>72</t>
  </si>
  <si>
    <t>73</t>
  </si>
  <si>
    <t>Монтаж ригелей из г/к профиля и т/л стали С345-3</t>
  </si>
  <si>
    <t>74</t>
  </si>
  <si>
    <t>М/к ригелей из г/к профиля и т/л стали С345-3</t>
  </si>
  <si>
    <t>75</t>
  </si>
  <si>
    <t>76</t>
  </si>
  <si>
    <t>Монтаж настила площадки из КПУ5 толщиной 5мм С255</t>
  </si>
  <si>
    <t>77</t>
  </si>
  <si>
    <t>М/к настила площадки из КПУ5 толщиной 5мм С255</t>
  </si>
  <si>
    <t>78</t>
  </si>
  <si>
    <t>79</t>
  </si>
  <si>
    <t>Монтаж ограждения площадок С255</t>
  </si>
  <si>
    <t>80</t>
  </si>
  <si>
    <t>Ограждение площадки С255</t>
  </si>
  <si>
    <t>81</t>
  </si>
  <si>
    <t>82</t>
  </si>
  <si>
    <t>Монтаж стремянок прямолинейных и ограждения стремянок С255</t>
  </si>
  <si>
    <t>83</t>
  </si>
  <si>
    <t>Стремянки прямолинейные и ограждения стремянок С255</t>
  </si>
  <si>
    <t>84</t>
  </si>
  <si>
    <t>85</t>
  </si>
  <si>
    <t>Окраска м/к грунт СБЭ-111 Унипол ТУ 2313-005-59846005-2007 1 слой</t>
  </si>
  <si>
    <t>86</t>
  </si>
  <si>
    <t>Окраска м/к грунт-эмалью СБЭ-111 Унипол марки АМ ТУ 2312-001-59846005-2003 2 слой</t>
  </si>
  <si>
    <t>87</t>
  </si>
  <si>
    <t>Раздел 3.ЗАЩИТА КАБЕЛЕЙ</t>
  </si>
  <si>
    <t>88</t>
  </si>
  <si>
    <t>Е906-24-12 09-06-024- 12 ГЭСН</t>
  </si>
  <si>
    <t>Монтаж каркаса из г/к сортового проката, т/л стали С255, из круглой стали диам 6мм ГОСТ2590-2006 и сетки 20х2,0 ГОСТ5336-80</t>
  </si>
  <si>
    <t>89</t>
  </si>
  <si>
    <t>М/конструкции каркаса из г/к сортового проката, т/л стали С255</t>
  </si>
  <si>
    <t>90</t>
  </si>
  <si>
    <t>91</t>
  </si>
  <si>
    <t>С124-0001-0 1 204-0001-0 0001</t>
  </si>
  <si>
    <t>Горячекатаная арматурная сталь гладкая класса А-I диаметром 6 мм</t>
  </si>
  <si>
    <t>92</t>
  </si>
  <si>
    <t>С111-Б9070- 04 101-9070-2 0004</t>
  </si>
  <si>
    <t>Сетки плетеные стальные одинарные 20х20 мм из проволоки диам.1.6 мм ГОСТ 5336-80</t>
  </si>
  <si>
    <t>м2</t>
  </si>
  <si>
    <t>93</t>
  </si>
  <si>
    <t>94</t>
  </si>
  <si>
    <t>95</t>
  </si>
  <si>
    <t>Итого затраты по акту:</t>
  </si>
  <si>
    <t>Всего по акту:</t>
  </si>
  <si>
    <t>Всего по акту с коэффициентом, учитывающим изменение расстояния транспортировки материалов Ксмр=0,995</t>
  </si>
  <si>
    <t xml:space="preserve">Временные здания и сооружения </t>
  </si>
  <si>
    <t>Итого с временными зданиями и сооружениями</t>
  </si>
  <si>
    <t>Дополнительные затраты при производстве строительно-монтажных работ в зимнее время</t>
  </si>
  <si>
    <t>Итого с дополнительными затратами при производстве строительно-монтажных работ в зимнее время</t>
  </si>
  <si>
    <t>Прочие работы и затраты</t>
  </si>
  <si>
    <t>в т.ч.</t>
  </si>
  <si>
    <t>Затраты на снегоборьбу</t>
  </si>
  <si>
    <t>Затраты на содержание действующих постоянных автомобильных дорог и восстановление их после окончания строительства</t>
  </si>
  <si>
    <t>Затраты на первоначальную очистку от снега при начале строительства в зимний период</t>
  </si>
  <si>
    <t>Плата за загрязнение окружающей природной среды</t>
  </si>
  <si>
    <t xml:space="preserve">Затраты, связанные с перебазированием строительно-монтажных организаций с одной стройки на другую </t>
  </si>
  <si>
    <t xml:space="preserve">Затраты на проведение санитарно-профилактических мероприятий (борьбу с гнусом) </t>
  </si>
  <si>
    <t>Затраты, связанные с осуществлением работ вахтовым методом</t>
  </si>
  <si>
    <t>Затраты на организацию производственного экологического контроля</t>
  </si>
  <si>
    <t>Итого с прочими работами и затратами</t>
  </si>
  <si>
    <t>Резерв средств на непредвиденные расходы и затраты</t>
  </si>
  <si>
    <t xml:space="preserve">С коэф. перевода в текущие цены по тендеру в соотв.с дог.№ </t>
  </si>
  <si>
    <t>Сдал:</t>
  </si>
  <si>
    <t>м.п.</t>
  </si>
  <si>
    <t>Принял:</t>
  </si>
  <si>
    <t>Виза:</t>
  </si>
  <si>
    <t>100 шт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</si>
</sst>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%"/>
    <numFmt numFmtId="165" formatCode="0.0000%"/>
    <numFmt numFmtId="166" formatCode="_-* #,##0.00_р_._-;\-* #,##0.00_р_._-;_-* \-??_р_._-;_-@_-"/>
    <numFmt numFmtId="167" formatCode="0.0%"/>
    <numFmt numFmtId="168" formatCode="0.000000000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sz val="7"/>
      <name val="Arial"/>
      <family val="2"/>
      <charset val="204"/>
    </font>
    <font>
      <sz val="10"/>
      <name val="Times New Roman Cyr"/>
      <family val="1"/>
      <charset val="204"/>
    </font>
    <font>
      <u/>
      <sz val="11"/>
      <name val="Arial"/>
      <family val="2"/>
      <charset val="204"/>
    </font>
    <font>
      <b/>
      <u/>
      <sz val="10"/>
      <name val="Arial"/>
      <family val="2"/>
      <charset val="204"/>
    </font>
    <font>
      <b/>
      <u/>
      <sz val="10"/>
      <color rgb="FFFF000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u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2"/>
      <name val="Arial"/>
      <family val="2"/>
      <charset val="204"/>
    </font>
    <font>
      <i/>
      <sz val="10"/>
      <color rgb="FF00008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color rgb="FF000080"/>
      <name val="Arial"/>
      <family val="2"/>
      <charset val="204"/>
    </font>
    <font>
      <b/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color rgb="FFFF0000"/>
      <name val="Arial"/>
      <family val="2"/>
      <charset val="204"/>
    </font>
    <font>
      <sz val="10"/>
      <color rgb="FFFFFF00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rgb="FFFF0000"/>
      <name val="Arial"/>
      <family val="2"/>
      <charset val="204"/>
    </font>
    <font>
      <sz val="10"/>
      <name val="Arial Cyr"/>
      <family val="2"/>
      <charset val="204"/>
    </font>
    <font>
      <sz val="10"/>
      <color rgb="FFFF0000"/>
      <name val="Arial"/>
      <family val="2"/>
      <charset val="204"/>
    </font>
    <font>
      <b/>
      <sz val="11"/>
      <name val="Arial"/>
      <family val="2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sz val="10"/>
      <color theme="1"/>
      <name val="Arial"/>
      <family val="2"/>
      <charset val="204"/>
    </font>
    <font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0" fontId="3" fillId="0" borderId="0"/>
    <xf numFmtId="166" fontId="27" fillId="0" borderId="0" applyFill="0" applyBorder="0" applyAlignment="0" applyProtection="0"/>
    <xf numFmtId="0" fontId="30" fillId="0" borderId="0"/>
    <xf numFmtId="0" fontId="30" fillId="0" borderId="0"/>
  </cellStyleXfs>
  <cellXfs count="204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1" applyFont="1" applyFill="1"/>
    <xf numFmtId="0" fontId="4" fillId="0" borderId="0" xfId="1" applyFont="1" applyFill="1"/>
    <xf numFmtId="0" fontId="3" fillId="0" borderId="0" xfId="1" applyNumberFormat="1" applyFont="1" applyFill="1"/>
    <xf numFmtId="3" fontId="3" fillId="0" borderId="0" xfId="1" applyNumberFormat="1" applyFont="1" applyFill="1"/>
    <xf numFmtId="0" fontId="5" fillId="0" borderId="0" xfId="1" applyFont="1" applyFill="1" applyBorder="1" applyAlignment="1">
      <alignment horizontal="right"/>
    </xf>
    <xf numFmtId="0" fontId="6" fillId="0" borderId="0" xfId="2" applyFont="1" applyFill="1"/>
    <xf numFmtId="0" fontId="7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9" fillId="0" borderId="0" xfId="1" applyFont="1" applyFill="1" applyBorder="1"/>
    <xf numFmtId="0" fontId="3" fillId="0" borderId="0" xfId="1" applyFont="1" applyFill="1" applyBorder="1"/>
    <xf numFmtId="0" fontId="5" fillId="0" borderId="0" xfId="1" applyFont="1" applyFill="1" applyBorder="1"/>
    <xf numFmtId="0" fontId="10" fillId="0" borderId="0" xfId="1" applyFont="1" applyFill="1" applyBorder="1"/>
    <xf numFmtId="0" fontId="11" fillId="0" borderId="0" xfId="1" applyFont="1" applyFill="1" applyBorder="1"/>
    <xf numFmtId="0" fontId="11" fillId="0" borderId="0" xfId="1" applyFont="1" applyFill="1" applyBorder="1" applyAlignment="1">
      <alignment horizontal="right"/>
    </xf>
    <xf numFmtId="0" fontId="11" fillId="0" borderId="1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4" xfId="1" applyFont="1" applyFill="1" applyBorder="1" applyAlignment="1">
      <alignment horizontal="center"/>
    </xf>
    <xf numFmtId="0" fontId="2" fillId="0" borderId="5" xfId="1" applyFont="1" applyFill="1" applyBorder="1" applyAlignment="1">
      <alignment horizontal="left"/>
    </xf>
    <xf numFmtId="0" fontId="12" fillId="0" borderId="5" xfId="1" applyFont="1" applyFill="1" applyBorder="1"/>
    <xf numFmtId="0" fontId="8" fillId="0" borderId="5" xfId="1" applyFont="1" applyFill="1" applyBorder="1"/>
    <xf numFmtId="0" fontId="3" fillId="0" borderId="5" xfId="1" applyFont="1" applyFill="1" applyBorder="1"/>
    <xf numFmtId="0" fontId="10" fillId="0" borderId="5" xfId="1" applyFont="1" applyFill="1" applyBorder="1"/>
    <xf numFmtId="0" fontId="11" fillId="0" borderId="5" xfId="1" applyFont="1" applyFill="1" applyBorder="1"/>
    <xf numFmtId="49" fontId="11" fillId="0" borderId="3" xfId="1" applyNumberFormat="1" applyFont="1" applyFill="1" applyBorder="1" applyAlignment="1">
      <alignment horizontal="center"/>
    </xf>
    <xf numFmtId="49" fontId="11" fillId="0" borderId="4" xfId="1" applyNumberFormat="1" applyFont="1" applyFill="1" applyBorder="1" applyAlignment="1">
      <alignment horizontal="center"/>
    </xf>
    <xf numFmtId="0" fontId="12" fillId="0" borderId="0" xfId="1" applyFont="1" applyFill="1"/>
    <xf numFmtId="0" fontId="11" fillId="0" borderId="6" xfId="1" applyFont="1" applyFill="1" applyBorder="1" applyAlignment="1">
      <alignment horizontal="center"/>
    </xf>
    <xf numFmtId="0" fontId="11" fillId="0" borderId="7" xfId="1" applyFont="1" applyFill="1" applyBorder="1" applyAlignment="1">
      <alignment horizontal="center"/>
    </xf>
    <xf numFmtId="0" fontId="11" fillId="0" borderId="1" xfId="1" applyFont="1" applyFill="1" applyBorder="1" applyAlignment="1">
      <alignment horizontal="center"/>
    </xf>
    <xf numFmtId="0" fontId="11" fillId="0" borderId="8" xfId="1" applyFont="1" applyFill="1" applyBorder="1" applyAlignment="1">
      <alignment horizontal="center"/>
    </xf>
    <xf numFmtId="0" fontId="8" fillId="0" borderId="0" xfId="1" applyFont="1" applyFill="1"/>
    <xf numFmtId="0" fontId="8" fillId="0" borderId="0" xfId="1" applyFont="1" applyFill="1" applyAlignment="1">
      <alignment horizontal="center"/>
    </xf>
    <xf numFmtId="1" fontId="8" fillId="0" borderId="0" xfId="1" applyNumberFormat="1" applyFont="1" applyFill="1" applyBorder="1"/>
    <xf numFmtId="0" fontId="3" fillId="0" borderId="9" xfId="1" applyFont="1" applyFill="1" applyBorder="1" applyAlignment="1">
      <alignment horizontal="center"/>
    </xf>
    <xf numFmtId="14" fontId="3" fillId="0" borderId="10" xfId="1" applyNumberFormat="1" applyFont="1" applyFill="1" applyBorder="1" applyAlignment="1">
      <alignment horizontal="center"/>
    </xf>
    <xf numFmtId="14" fontId="3" fillId="0" borderId="11" xfId="1" applyNumberFormat="1" applyFont="1" applyFill="1" applyBorder="1" applyAlignment="1">
      <alignment horizontal="center"/>
    </xf>
    <xf numFmtId="0" fontId="7" fillId="0" borderId="0" xfId="1" applyFont="1" applyFill="1" applyAlignment="1">
      <alignment horizontal="left"/>
    </xf>
    <xf numFmtId="0" fontId="11" fillId="0" borderId="0" xfId="1" applyFont="1" applyFill="1" applyBorder="1" applyAlignment="1">
      <alignment horizontal="left"/>
    </xf>
    <xf numFmtId="0" fontId="11" fillId="0" borderId="12" xfId="1" applyFont="1" applyFill="1" applyBorder="1" applyAlignment="1">
      <alignment horizontal="center"/>
    </xf>
    <xf numFmtId="0" fontId="11" fillId="0" borderId="13" xfId="1" applyFont="1" applyFill="1" applyBorder="1" applyAlignment="1">
      <alignment horizontal="center"/>
    </xf>
    <xf numFmtId="0" fontId="11" fillId="0" borderId="14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left"/>
    </xf>
    <xf numFmtId="0" fontId="11" fillId="0" borderId="1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 wrapText="1"/>
    </xf>
    <xf numFmtId="0" fontId="11" fillId="0" borderId="8" xfId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8" fillId="0" borderId="0" xfId="1" applyFont="1" applyFill="1" applyAlignment="1">
      <alignment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 wrapText="1"/>
    </xf>
    <xf numFmtId="0" fontId="11" fillId="0" borderId="15" xfId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8" fillId="0" borderId="0" xfId="1" applyFont="1" applyFill="1" applyAlignment="1">
      <alignment horizontal="left" vertical="top" wrapText="1"/>
    </xf>
    <xf numFmtId="0" fontId="11" fillId="0" borderId="3" xfId="1" applyFont="1" applyFill="1" applyBorder="1" applyAlignment="1">
      <alignment horizontal="center" wrapText="1"/>
    </xf>
    <xf numFmtId="0" fontId="11" fillId="0" borderId="15" xfId="1" applyFont="1" applyFill="1" applyBorder="1" applyAlignment="1">
      <alignment horizontal="center" wrapText="1"/>
    </xf>
    <xf numFmtId="3" fontId="11" fillId="0" borderId="15" xfId="1" applyNumberFormat="1" applyFont="1" applyFill="1" applyBorder="1" applyAlignment="1">
      <alignment horizontal="center" vertical="center"/>
    </xf>
    <xf numFmtId="0" fontId="11" fillId="0" borderId="4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49" fontId="11" fillId="0" borderId="9" xfId="1" applyNumberFormat="1" applyFont="1" applyFill="1" applyBorder="1" applyAlignment="1">
      <alignment horizontal="center"/>
    </xf>
    <xf numFmtId="49" fontId="10" fillId="0" borderId="16" xfId="2" applyNumberFormat="1" applyFont="1" applyFill="1" applyBorder="1" applyAlignment="1">
      <alignment horizontal="center"/>
    </xf>
    <xf numFmtId="49" fontId="10" fillId="0" borderId="17" xfId="2" applyNumberFormat="1" applyFont="1" applyFill="1" applyBorder="1" applyAlignment="1" applyProtection="1">
      <alignment horizontal="center"/>
      <protection locked="0"/>
    </xf>
    <xf numFmtId="0" fontId="8" fillId="0" borderId="0" xfId="1" applyFont="1" applyFill="1" applyAlignment="1">
      <alignment horizontal="left" wrapText="1"/>
    </xf>
    <xf numFmtId="0" fontId="2" fillId="0" borderId="0" xfId="1" applyFont="1" applyFill="1" applyAlignment="1"/>
    <xf numFmtId="0" fontId="3" fillId="0" borderId="0" xfId="1" applyNumberFormat="1" applyFont="1" applyFill="1" applyBorder="1"/>
    <xf numFmtId="0" fontId="12" fillId="0" borderId="0" xfId="1" applyFont="1" applyFill="1" applyBorder="1"/>
    <xf numFmtId="0" fontId="10" fillId="0" borderId="0" xfId="1" applyFont="1" applyFill="1" applyBorder="1" applyAlignment="1">
      <alignment wrapText="1"/>
    </xf>
    <xf numFmtId="0" fontId="13" fillId="0" borderId="0" xfId="1" applyFont="1" applyFill="1"/>
    <xf numFmtId="0" fontId="14" fillId="0" borderId="0" xfId="1" applyFont="1" applyFill="1" applyBorder="1" applyAlignment="1">
      <alignment wrapText="1"/>
    </xf>
    <xf numFmtId="3" fontId="15" fillId="0" borderId="5" xfId="1" applyNumberFormat="1" applyFont="1" applyFill="1" applyBorder="1" applyAlignment="1">
      <alignment horizontal="right" vertical="top"/>
    </xf>
    <xf numFmtId="4" fontId="12" fillId="0" borderId="0" xfId="1" applyNumberFormat="1" applyFont="1" applyFill="1" applyBorder="1" applyAlignment="1">
      <alignment horizontal="left" wrapText="1"/>
    </xf>
    <xf numFmtId="0" fontId="3" fillId="0" borderId="18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2" fontId="3" fillId="0" borderId="18" xfId="1" applyNumberFormat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/>
    </xf>
    <xf numFmtId="0" fontId="3" fillId="0" borderId="18" xfId="1" applyFont="1" applyFill="1" applyBorder="1" applyAlignment="1">
      <alignment horizontal="center" vertical="center"/>
    </xf>
    <xf numFmtId="0" fontId="16" fillId="0" borderId="18" xfId="1" applyFont="1" applyFill="1" applyBorder="1" applyAlignment="1">
      <alignment horizontal="center" wrapText="1"/>
    </xf>
    <xf numFmtId="0" fontId="3" fillId="0" borderId="18" xfId="1" applyFont="1" applyFill="1" applyBorder="1" applyAlignment="1">
      <alignment horizontal="center" vertical="top"/>
    </xf>
    <xf numFmtId="0" fontId="3" fillId="0" borderId="18" xfId="1" applyFont="1" applyFill="1" applyBorder="1" applyAlignment="1">
      <alignment horizontal="center" vertical="top" wrapText="1"/>
    </xf>
    <xf numFmtId="0" fontId="3" fillId="0" borderId="18" xfId="1" applyFont="1" applyFill="1" applyBorder="1" applyAlignment="1">
      <alignment vertical="top" wrapText="1"/>
    </xf>
    <xf numFmtId="0" fontId="3" fillId="0" borderId="18" xfId="1" applyFont="1" applyFill="1" applyBorder="1" applyAlignment="1">
      <alignment horizontal="center" vertical="center" wrapText="1"/>
    </xf>
    <xf numFmtId="2" fontId="3" fillId="0" borderId="18" xfId="3" applyNumberFormat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center" vertical="center" wrapText="1"/>
    </xf>
    <xf numFmtId="4" fontId="3" fillId="0" borderId="18" xfId="1" applyNumberFormat="1" applyFont="1" applyFill="1" applyBorder="1" applyAlignment="1">
      <alignment horizontal="center" vertical="center" wrapText="1"/>
    </xf>
    <xf numFmtId="0" fontId="3" fillId="0" borderId="0" xfId="2" applyFont="1" applyFill="1"/>
    <xf numFmtId="0" fontId="17" fillId="0" borderId="18" xfId="1" applyFont="1" applyFill="1" applyBorder="1" applyAlignment="1">
      <alignment horizontal="center" vertical="top"/>
    </xf>
    <xf numFmtId="0" fontId="17" fillId="0" borderId="18" xfId="1" applyFont="1" applyFill="1" applyBorder="1" applyAlignment="1">
      <alignment horizontal="center" vertical="top" wrapText="1"/>
    </xf>
    <xf numFmtId="0" fontId="17" fillId="0" borderId="18" xfId="1" applyFont="1" applyFill="1" applyBorder="1" applyAlignment="1">
      <alignment horizontal="left" vertical="top" wrapText="1"/>
    </xf>
    <xf numFmtId="0" fontId="17" fillId="0" borderId="18" xfId="1" applyFont="1" applyFill="1" applyBorder="1" applyAlignment="1">
      <alignment horizontal="center" vertical="center" wrapText="1"/>
    </xf>
    <xf numFmtId="2" fontId="17" fillId="0" borderId="18" xfId="1" applyNumberFormat="1" applyFont="1" applyFill="1" applyBorder="1" applyAlignment="1">
      <alignment horizontal="center" vertical="center"/>
    </xf>
    <xf numFmtId="3" fontId="18" fillId="0" borderId="18" xfId="1" applyNumberFormat="1" applyFont="1" applyFill="1" applyBorder="1" applyAlignment="1">
      <alignment horizontal="center" vertical="center" wrapText="1"/>
    </xf>
    <xf numFmtId="2" fontId="19" fillId="0" borderId="18" xfId="1" applyNumberFormat="1" applyFont="1" applyFill="1" applyBorder="1" applyAlignment="1">
      <alignment horizontal="right" vertical="top"/>
    </xf>
    <xf numFmtId="0" fontId="20" fillId="0" borderId="18" xfId="1" applyFont="1" applyFill="1" applyBorder="1" applyAlignment="1">
      <alignment horizontal="right" vertical="top"/>
    </xf>
    <xf numFmtId="0" fontId="17" fillId="0" borderId="18" xfId="1" applyFont="1" applyFill="1" applyBorder="1" applyAlignment="1">
      <alignment vertical="top"/>
    </xf>
    <xf numFmtId="0" fontId="3" fillId="0" borderId="22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horizontal="center" vertical="center"/>
    </xf>
    <xf numFmtId="0" fontId="3" fillId="0" borderId="24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wrapText="1"/>
    </xf>
    <xf numFmtId="0" fontId="3" fillId="0" borderId="18" xfId="1" applyFont="1" applyFill="1" applyBorder="1" applyAlignment="1">
      <alignment horizontal="center"/>
    </xf>
    <xf numFmtId="4" fontId="3" fillId="0" borderId="18" xfId="1" applyNumberFormat="1" applyFont="1" applyFill="1" applyBorder="1" applyAlignment="1">
      <alignment horizontal="center"/>
    </xf>
    <xf numFmtId="3" fontId="12" fillId="0" borderId="18" xfId="1" applyNumberFormat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/>
    </xf>
    <xf numFmtId="0" fontId="3" fillId="0" borderId="26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wrapText="1"/>
    </xf>
    <xf numFmtId="0" fontId="3" fillId="0" borderId="19" xfId="1" applyFont="1" applyFill="1" applyBorder="1" applyAlignment="1">
      <alignment horizontal="center"/>
    </xf>
    <xf numFmtId="4" fontId="3" fillId="0" borderId="19" xfId="1" applyNumberFormat="1" applyFont="1" applyFill="1" applyBorder="1" applyAlignment="1">
      <alignment horizontal="center"/>
    </xf>
    <xf numFmtId="3" fontId="12" fillId="0" borderId="19" xfId="1" applyNumberFormat="1" applyFont="1" applyFill="1" applyBorder="1" applyAlignment="1">
      <alignment horizontal="center"/>
    </xf>
    <xf numFmtId="3" fontId="3" fillId="0" borderId="19" xfId="1" applyNumberFormat="1" applyFont="1" applyFill="1" applyBorder="1" applyAlignment="1">
      <alignment horizontal="center"/>
    </xf>
    <xf numFmtId="0" fontId="21" fillId="2" borderId="18" xfId="2" applyFont="1" applyFill="1" applyBorder="1" applyAlignment="1">
      <alignment horizontal="center" vertical="center" wrapText="1"/>
    </xf>
    <xf numFmtId="0" fontId="6" fillId="0" borderId="0" xfId="2" applyFont="1"/>
    <xf numFmtId="0" fontId="22" fillId="0" borderId="18" xfId="2" applyFont="1" applyBorder="1" applyAlignment="1">
      <alignment horizontal="left" vertical="center" wrapText="1"/>
    </xf>
    <xf numFmtId="0" fontId="6" fillId="0" borderId="0" xfId="2" applyFont="1" applyAlignment="1">
      <alignment vertical="top"/>
    </xf>
    <xf numFmtId="2" fontId="3" fillId="0" borderId="18" xfId="1" applyNumberFormat="1" applyFont="1" applyFill="1" applyBorder="1" applyAlignment="1">
      <alignment horizontal="center" vertical="center" wrapText="1"/>
    </xf>
    <xf numFmtId="0" fontId="22" fillId="3" borderId="18" xfId="2" applyFont="1" applyFill="1" applyBorder="1" applyAlignment="1">
      <alignment horizontal="left" vertical="center" wrapText="1"/>
    </xf>
    <xf numFmtId="0" fontId="3" fillId="0" borderId="28" xfId="1" applyFont="1" applyFill="1" applyBorder="1" applyAlignment="1">
      <alignment horizontal="center" vertical="center"/>
    </xf>
    <xf numFmtId="0" fontId="3" fillId="0" borderId="29" xfId="1" applyFont="1" applyFill="1" applyBorder="1" applyAlignment="1">
      <alignment horizontal="center" vertical="center"/>
    </xf>
    <xf numFmtId="0" fontId="3" fillId="0" borderId="30" xfId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center"/>
    </xf>
    <xf numFmtId="0" fontId="3" fillId="0" borderId="18" xfId="2" applyFont="1" applyFill="1" applyBorder="1" applyAlignment="1">
      <alignment vertical="center"/>
    </xf>
    <xf numFmtId="0" fontId="12" fillId="0" borderId="18" xfId="2" applyFont="1" applyFill="1" applyBorder="1" applyAlignment="1">
      <alignment horizontal="left" wrapText="1"/>
    </xf>
    <xf numFmtId="4" fontId="3" fillId="0" borderId="18" xfId="2" applyNumberFormat="1" applyFont="1" applyFill="1" applyBorder="1" applyAlignment="1">
      <alignment horizontal="center"/>
    </xf>
    <xf numFmtId="3" fontId="12" fillId="0" borderId="18" xfId="2" applyNumberFormat="1" applyFont="1" applyFill="1" applyBorder="1" applyAlignment="1">
      <alignment horizontal="center"/>
    </xf>
    <xf numFmtId="4" fontId="12" fillId="0" borderId="18" xfId="2" applyNumberFormat="1" applyFont="1" applyFill="1" applyBorder="1" applyAlignment="1">
      <alignment horizontal="center"/>
    </xf>
    <xf numFmtId="0" fontId="23" fillId="0" borderId="0" xfId="2" applyFont="1" applyFill="1" applyAlignment="1">
      <alignment horizontal="right"/>
    </xf>
    <xf numFmtId="0" fontId="24" fillId="0" borderId="0" xfId="2" applyFont="1" applyFill="1"/>
    <xf numFmtId="0" fontId="3" fillId="0" borderId="18" xfId="2" applyFont="1" applyFill="1" applyBorder="1" applyAlignment="1">
      <alignment horizontal="left" vertical="center"/>
    </xf>
    <xf numFmtId="10" fontId="3" fillId="0" borderId="18" xfId="2" applyNumberFormat="1" applyFont="1" applyFill="1" applyBorder="1" applyAlignment="1">
      <alignment horizontal="center" vertical="center" wrapText="1"/>
    </xf>
    <xf numFmtId="3" fontId="25" fillId="0" borderId="18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/>
    <xf numFmtId="3" fontId="3" fillId="0" borderId="18" xfId="2" applyNumberFormat="1" applyFont="1" applyFill="1" applyBorder="1"/>
    <xf numFmtId="0" fontId="12" fillId="0" borderId="18" xfId="2" applyFont="1" applyFill="1" applyBorder="1" applyAlignment="1">
      <alignment horizontal="left" vertical="center"/>
    </xf>
    <xf numFmtId="3" fontId="12" fillId="0" borderId="18" xfId="2" applyNumberFormat="1" applyFont="1" applyFill="1" applyBorder="1" applyAlignment="1">
      <alignment horizontal="center" vertical="center" wrapText="1"/>
    </xf>
    <xf numFmtId="3" fontId="3" fillId="0" borderId="18" xfId="2" applyNumberFormat="1" applyFont="1" applyFill="1" applyBorder="1" applyAlignment="1">
      <alignment horizontal="center" vertical="center" wrapText="1"/>
    </xf>
    <xf numFmtId="0" fontId="12" fillId="0" borderId="18" xfId="2" applyFont="1" applyFill="1" applyBorder="1" applyAlignment="1">
      <alignment horizontal="left" vertical="center" wrapText="1"/>
    </xf>
    <xf numFmtId="164" fontId="3" fillId="0" borderId="18" xfId="2" applyNumberFormat="1" applyFont="1" applyFill="1" applyBorder="1" applyAlignment="1">
      <alignment horizontal="center" vertical="center" wrapText="1"/>
    </xf>
    <xf numFmtId="0" fontId="18" fillId="0" borderId="18" xfId="2" applyFont="1" applyFill="1" applyBorder="1" applyAlignment="1">
      <alignment horizontal="left" vertical="center"/>
    </xf>
    <xf numFmtId="164" fontId="18" fillId="0" borderId="18" xfId="2" applyNumberFormat="1" applyFont="1" applyFill="1" applyBorder="1" applyAlignment="1">
      <alignment horizontal="center" vertical="center" wrapText="1"/>
    </xf>
    <xf numFmtId="3" fontId="18" fillId="0" borderId="18" xfId="2" applyNumberFormat="1" applyFont="1" applyFill="1" applyBorder="1" applyAlignment="1">
      <alignment horizontal="center" vertical="center" wrapText="1"/>
    </xf>
    <xf numFmtId="0" fontId="18" fillId="0" borderId="18" xfId="2" applyFont="1" applyFill="1" applyBorder="1" applyAlignment="1">
      <alignment horizontal="left" vertical="center" wrapText="1"/>
    </xf>
    <xf numFmtId="165" fontId="18" fillId="0" borderId="18" xfId="2" applyNumberFormat="1" applyFont="1" applyFill="1" applyBorder="1" applyAlignment="1">
      <alignment horizontal="center" vertical="center" wrapText="1"/>
    </xf>
    <xf numFmtId="165" fontId="3" fillId="0" borderId="18" xfId="2" applyNumberFormat="1" applyFont="1" applyFill="1" applyBorder="1"/>
    <xf numFmtId="3" fontId="26" fillId="0" borderId="18" xfId="2" applyNumberFormat="1" applyFont="1" applyFill="1" applyBorder="1" applyAlignment="1">
      <alignment horizontal="center" vertical="center" wrapText="1"/>
    </xf>
    <xf numFmtId="164" fontId="3" fillId="0" borderId="18" xfId="2" applyNumberFormat="1" applyFont="1" applyFill="1" applyBorder="1"/>
    <xf numFmtId="3" fontId="12" fillId="0" borderId="18" xfId="4" applyNumberFormat="1" applyFont="1" applyFill="1" applyBorder="1" applyAlignment="1" applyProtection="1">
      <alignment horizontal="center" vertical="center" wrapText="1"/>
    </xf>
    <xf numFmtId="3" fontId="3" fillId="0" borderId="0" xfId="2" applyNumberFormat="1" applyFont="1" applyFill="1"/>
    <xf numFmtId="167" fontId="3" fillId="0" borderId="18" xfId="2" applyNumberFormat="1" applyFont="1" applyFill="1" applyBorder="1" applyAlignment="1">
      <alignment horizontal="center" vertical="center" wrapText="1"/>
    </xf>
    <xf numFmtId="3" fontId="28" fillId="0" borderId="18" xfId="2" applyNumberFormat="1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/>
    </xf>
    <xf numFmtId="168" fontId="3" fillId="0" borderId="18" xfId="2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center"/>
    </xf>
    <xf numFmtId="0" fontId="29" fillId="0" borderId="0" xfId="2" applyFont="1" applyFill="1" applyBorder="1" applyAlignment="1">
      <alignment horizontal="left" vertical="center" wrapText="1"/>
    </xf>
    <xf numFmtId="168" fontId="2" fillId="0" borderId="0" xfId="2" applyNumberFormat="1" applyFont="1" applyFill="1" applyBorder="1" applyAlignment="1">
      <alignment horizontal="center" vertical="center" wrapText="1"/>
    </xf>
    <xf numFmtId="3" fontId="29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/>
    <xf numFmtId="3" fontId="4" fillId="0" borderId="0" xfId="2" applyNumberFormat="1" applyFont="1" applyFill="1"/>
    <xf numFmtId="0" fontId="2" fillId="0" borderId="0" xfId="2" applyFont="1" applyFill="1" applyAlignment="1">
      <alignment vertical="top"/>
    </xf>
    <xf numFmtId="0" fontId="2" fillId="0" borderId="0" xfId="2" applyNumberFormat="1" applyFont="1" applyFill="1" applyAlignment="1">
      <alignment vertical="top"/>
    </xf>
    <xf numFmtId="3" fontId="29" fillId="0" borderId="0" xfId="2" applyNumberFormat="1" applyFont="1" applyFill="1" applyAlignment="1">
      <alignment horizontal="right" vertical="top"/>
    </xf>
    <xf numFmtId="0" fontId="2" fillId="0" borderId="5" xfId="5" applyFont="1" applyFill="1" applyBorder="1"/>
    <xf numFmtId="3" fontId="2" fillId="0" borderId="5" xfId="5" applyNumberFormat="1" applyFont="1" applyFill="1" applyBorder="1"/>
    <xf numFmtId="0" fontId="2" fillId="0" borderId="0" xfId="5" applyFont="1" applyFill="1"/>
    <xf numFmtId="0" fontId="31" fillId="0" borderId="0" xfId="5" applyFont="1" applyFill="1"/>
    <xf numFmtId="0" fontId="31" fillId="0" borderId="0" xfId="5" applyFont="1" applyFill="1" applyAlignment="1">
      <alignment vertical="center"/>
    </xf>
    <xf numFmtId="0" fontId="31" fillId="0" borderId="0" xfId="2" applyFont="1"/>
    <xf numFmtId="0" fontId="2" fillId="0" borderId="0" xfId="6" applyFont="1" applyFill="1" applyBorder="1" applyAlignment="1">
      <alignment horizontal="center"/>
    </xf>
    <xf numFmtId="3" fontId="2" fillId="0" borderId="0" xfId="5" applyNumberFormat="1" applyFont="1" applyFill="1"/>
    <xf numFmtId="2" fontId="2" fillId="0" borderId="0" xfId="5" applyNumberFormat="1" applyFont="1" applyFill="1" applyBorder="1" applyAlignment="1">
      <alignment horizontal="left"/>
    </xf>
    <xf numFmtId="2" fontId="2" fillId="0" borderId="0" xfId="5" applyNumberFormat="1" applyFont="1" applyFill="1" applyBorder="1" applyAlignment="1">
      <alignment horizontal="center"/>
    </xf>
    <xf numFmtId="0" fontId="3" fillId="0" borderId="5" xfId="5" applyFont="1" applyFill="1" applyBorder="1"/>
    <xf numFmtId="3" fontId="32" fillId="3" borderId="5" xfId="5" applyNumberFormat="1" applyFont="1" applyFill="1" applyBorder="1"/>
    <xf numFmtId="0" fontId="32" fillId="3" borderId="5" xfId="5" applyFont="1" applyFill="1" applyBorder="1"/>
    <xf numFmtId="0" fontId="32" fillId="0" borderId="5" xfId="5" applyFont="1" applyFill="1" applyBorder="1"/>
    <xf numFmtId="0" fontId="2" fillId="0" borderId="5" xfId="2" applyFont="1" applyFill="1" applyBorder="1"/>
    <xf numFmtId="3" fontId="4" fillId="0" borderId="5" xfId="5" applyNumberFormat="1" applyFont="1" applyFill="1" applyBorder="1"/>
    <xf numFmtId="0" fontId="4" fillId="0" borderId="5" xfId="5" applyFont="1" applyFill="1" applyBorder="1"/>
    <xf numFmtId="0" fontId="2" fillId="0" borderId="0" xfId="2" applyFont="1" applyFill="1"/>
    <xf numFmtId="0" fontId="3" fillId="0" borderId="5" xfId="2" applyFont="1" applyFill="1" applyBorder="1"/>
    <xf numFmtId="3" fontId="2" fillId="0" borderId="5" xfId="2" applyNumberFormat="1" applyFont="1" applyFill="1" applyBorder="1"/>
    <xf numFmtId="0" fontId="31" fillId="0" borderId="0" xfId="2" applyFont="1" applyFill="1"/>
    <xf numFmtId="0" fontId="31" fillId="0" borderId="0" xfId="2" applyFont="1" applyFill="1" applyAlignment="1">
      <alignment vertical="center"/>
    </xf>
    <xf numFmtId="3" fontId="2" fillId="0" borderId="0" xfId="2" applyNumberFormat="1" applyFont="1" applyFill="1"/>
    <xf numFmtId="2" fontId="2" fillId="0" borderId="0" xfId="2" applyNumberFormat="1" applyFont="1" applyFill="1" applyBorder="1" applyAlignment="1">
      <alignment horizontal="left"/>
    </xf>
    <xf numFmtId="0" fontId="2" fillId="0" borderId="5" xfId="5" applyFont="1" applyFill="1" applyBorder="1" applyAlignment="1">
      <alignment horizontal="left"/>
    </xf>
    <xf numFmtId="0" fontId="29" fillId="0" borderId="0" xfId="5" applyFont="1" applyFill="1"/>
    <xf numFmtId="0" fontId="29" fillId="0" borderId="0" xfId="5" applyFont="1" applyFill="1" applyAlignment="1">
      <alignment wrapText="1"/>
    </xf>
    <xf numFmtId="3" fontId="29" fillId="0" borderId="0" xfId="5" applyNumberFormat="1" applyFont="1" applyFill="1"/>
    <xf numFmtId="0" fontId="2" fillId="0" borderId="0" xfId="5" applyFont="1" applyFill="1" applyAlignment="1">
      <alignment horizontal="center" vertical="center"/>
    </xf>
    <xf numFmtId="0" fontId="33" fillId="0" borderId="0" xfId="5" applyFont="1" applyFill="1"/>
    <xf numFmtId="0" fontId="3" fillId="0" borderId="31" xfId="2" applyFont="1" applyFill="1" applyBorder="1"/>
    <xf numFmtId="0" fontId="3" fillId="3" borderId="5" xfId="2" applyFont="1" applyFill="1" applyBorder="1"/>
    <xf numFmtId="3" fontId="3" fillId="3" borderId="5" xfId="2" applyNumberFormat="1" applyFont="1" applyFill="1" applyBorder="1"/>
    <xf numFmtId="0" fontId="3" fillId="3" borderId="5" xfId="2" applyFont="1" applyFill="1" applyBorder="1" applyAlignment="1"/>
    <xf numFmtId="0" fontId="2" fillId="0" borderId="31" xfId="5" applyFont="1" applyFill="1" applyBorder="1"/>
    <xf numFmtId="0" fontId="3" fillId="0" borderId="0" xfId="2" applyFont="1" applyFill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28" fillId="0" borderId="0" xfId="2" applyFont="1" applyFill="1"/>
    <xf numFmtId="0" fontId="2" fillId="0" borderId="0" xfId="2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0" fontId="3" fillId="4" borderId="18" xfId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5"/>
    <cellStyle name="Обычный 3" xfId="1"/>
    <cellStyle name="Обычный 4" xfId="2"/>
    <cellStyle name="Обычный_АКТЫ" xfId="6"/>
    <cellStyle name="Обычный_СГАТ ПК 180" xfId="3"/>
    <cellStyle name="Финансовый 3 2" xfId="4"/>
  </cellStyles>
  <dxfs count="38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OPP\&#1055;&#1088;&#1086;&#1080;&#1079;&#1074;.%20&#1086;&#1090;&#1076;&#1077;&#1083;\&#1043;&#1072;&#1079;&#1087;&#1088;&#1086;&#1084;&#1076;&#1086;&#1073;&#1099;&#1095;&#1072;%20&#1053;&#1072;&#1076;&#1099;&#1084;\&#1041;&#1086;&#1074;&#1072;&#1085;&#1077;&#1085;&#1082;&#1086;&#1074;&#1089;&#1082;&#1086;&#1077;%20&#1053;&#1043;&#1050;&#1052;%20&#1080;%20&#1061;&#1072;&#1088;&#1072;&#1089;&#1072;&#1074;&#1101;&#1081;&#1089;&#1082;&#1086;&#1077;%20&#1053;&#1043;&#1050;&#1052;\&#1054;&#1089;&#1085;&#1086;&#1074;&#1085;&#1086;&#1081;%20&#1076;&#1086;&#1075;&#1086;&#1074;&#1086;&#1088;%20&#8470;%2011-11-12-2006\&#1050;&#1057;-6&#1072;\&#1041;&#1086;&#1074;&#1072;&#1085;&#1077;&#1085;&#1082;&#1086;&#1075;&#1086;\18.&#1044;&#1050;&#1057;(1%20&#1084;&#1086;&#1076;&#1091;&#1083;&#1100;.1%20&#1086;&#1095;&#1077;&#1088;&#1077;&#1076;&#1100;.)&#1043;&#1055;-2\2-232-16-3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&#1057;&#1052;&#1059;4\05%20&#1040;&#1081;&#1088;&#1072;&#1090;%20&#1060;&#1072;&#1079;&#1079;&#1091;&#1083;&#1083;&#1080;&#1085;\03%20&#1042;&#1099;&#1087;&#1086;&#1083;&#1085;&#1077;&#1085;&#1080;&#1077;\01%20&#1054;&#1078;&#1080;&#1076;&#1072;&#1077;&#1084;&#1086;&#1077;\2015%20&#1075;\11%20&#1053;&#1086;&#1103;&#1073;&#1088;&#1100;\&#1089;%20&#1091;&#1095;&#1072;&#1089;&#1090;&#1082;&#1072;\&#1050;&#1057;-2%20(2-4-3&#1056;&#1048;)%20(&#1087;&#1086;&#1079;.4)%20&#105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\2%20&#1060;&#1077;&#1074;&#1088;&#1072;&#1083;&#1100;\28%20&#1055;&#1077;&#1089;&#1094;&#1099;%20&#1057;&#1052;&#1059;4%20%20%208\&#1055;&#1077;&#1089;&#1094;&#1099;%20&#1092;&#1077;&#1074;&#1088;&#1072;&#1083;&#1100;%20&#1057;&#1052;&#1059;-48\&#1089;&#1084;&#1091;-8\&#1050;&#1057;-2%202-4-2&#1088;%20(&#1087;&#1086;&#1079;.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с-6"/>
      <sheetName val="титул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"/>
      <sheetName val="Эталон"/>
      <sheetName val="НЗП"/>
      <sheetName val="Октябрь 2014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Выполнено"/>
      <sheetName val="Остаток"/>
      <sheetName val="КС-6"/>
      <sheetName val="КС-2 остатки"/>
      <sheetName val="Титул КС-6"/>
    </sheetNames>
    <sheetDataSet>
      <sheetData sheetId="0"/>
      <sheetData sheetId="1">
        <row r="13">
          <cell r="C13" t="str">
            <v xml:space="preserve">ДКС сеноманской залежи Песцовой площади Уренгойского НГКМ </v>
          </cell>
          <cell r="N13" t="str">
            <v>5-32/КСИ-1/СГК-12-189/18</v>
          </cell>
        </row>
        <row r="14">
          <cell r="N14">
            <v>40945</v>
          </cell>
        </row>
        <row r="15">
          <cell r="C15" t="str">
            <v>ДКС сеноманской залежи Песцовой площади 2 очередь строительства</v>
          </cell>
        </row>
        <row r="24">
          <cell r="E24" t="str">
            <v>Локальная смета №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талон"/>
      <sheetName val="НЗ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Выполнено"/>
      <sheetName val="Остаток"/>
      <sheetName val="КС-6"/>
      <sheetName val="Титул КС-6"/>
      <sheetName val="Смета"/>
      <sheetName val="КС-2 февраль"/>
      <sheetName val="Лист10"/>
      <sheetName val="Лист9"/>
      <sheetName val="Лист8"/>
      <sheetName val="Лист7"/>
      <sheetName val="Лист6"/>
      <sheetName val="Лист5"/>
      <sheetName val="Лист4"/>
      <sheetName val="Лист3"/>
      <sheetName val="Лист2"/>
      <sheetName val="Лист1"/>
    </sheetNames>
    <sheetDataSet>
      <sheetData sheetId="0">
        <row r="13">
          <cell r="C13" t="str">
            <v xml:space="preserve">ДКС сеноманской залежи Песцовой площади Уренгойского НГКМ </v>
          </cell>
          <cell r="N13" t="str">
            <v>5-32/КСИ-1/СГК-12-189/18</v>
          </cell>
        </row>
        <row r="14">
          <cell r="N14">
            <v>40945</v>
          </cell>
        </row>
        <row r="15">
          <cell r="C15" t="str">
            <v>ДКС сеноманской залежи Песцовой площади 2 очередь строительства</v>
          </cell>
        </row>
        <row r="24">
          <cell r="E24" t="str">
            <v>Локальная смета №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/>
  <dimension ref="A1:IV272"/>
  <sheetViews>
    <sheetView tabSelected="1" view="pageBreakPreview" topLeftCell="A15" zoomScale="70" zoomScaleNormal="100" zoomScaleSheetLayoutView="70" workbookViewId="0">
      <selection activeCell="J89" sqref="J89"/>
    </sheetView>
  </sheetViews>
  <sheetFormatPr defaultRowHeight="14.25" outlineLevelRow="1" x14ac:dyDescent="0.2"/>
  <cols>
    <col min="1" max="1" width="8.42578125" style="201" customWidth="1"/>
    <col min="2" max="2" width="8.140625" style="88" customWidth="1"/>
    <col min="3" max="3" width="14" style="88" customWidth="1"/>
    <col min="4" max="4" width="47.7109375" style="88" customWidth="1"/>
    <col min="5" max="5" width="12" style="88" customWidth="1"/>
    <col min="6" max="6" width="10.5703125" style="88" customWidth="1"/>
    <col min="7" max="7" width="12.5703125" style="88" customWidth="1"/>
    <col min="8" max="8" width="12.140625" style="88" customWidth="1"/>
    <col min="9" max="9" width="12.7109375" style="88" customWidth="1"/>
    <col min="10" max="10" width="14.85546875" style="88" customWidth="1"/>
    <col min="11" max="11" width="15.42578125" style="88" customWidth="1"/>
    <col min="12" max="12" width="9.5703125" style="88" customWidth="1"/>
    <col min="13" max="13" width="10.28515625" style="88" customWidth="1"/>
    <col min="14" max="14" width="9.85546875" style="88" customWidth="1"/>
    <col min="15" max="15" width="10.140625" style="88" customWidth="1"/>
    <col min="16" max="17" width="12.28515625" style="88" customWidth="1"/>
    <col min="18" max="18" width="14" style="88" customWidth="1"/>
    <col min="19" max="16384" width="9.140625" style="7"/>
  </cols>
  <sheetData>
    <row r="1" spans="1:18" x14ac:dyDescent="0.2">
      <c r="A1" s="1"/>
      <c r="B1" s="2"/>
      <c r="C1" s="2"/>
      <c r="D1" s="3"/>
      <c r="E1" s="2"/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5"/>
      <c r="R1" s="6"/>
    </row>
    <row r="2" spans="1:18" x14ac:dyDescent="0.2">
      <c r="A2" s="1"/>
      <c r="B2" s="2"/>
      <c r="C2" s="2"/>
      <c r="D2" s="2"/>
      <c r="E2" s="2"/>
      <c r="F2" s="4"/>
      <c r="G2" s="2"/>
      <c r="H2" s="2"/>
      <c r="I2" s="2"/>
      <c r="J2" s="2"/>
      <c r="K2" s="2"/>
      <c r="L2" s="2"/>
      <c r="M2" s="2"/>
      <c r="N2" s="2"/>
      <c r="O2" s="2"/>
      <c r="P2" s="2"/>
      <c r="Q2" s="5"/>
      <c r="R2" s="6"/>
    </row>
    <row r="3" spans="1:18" x14ac:dyDescent="0.2">
      <c r="A3" s="1"/>
      <c r="B3" s="2"/>
      <c r="C3" s="2"/>
      <c r="D3" s="2"/>
      <c r="E3" s="2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5"/>
      <c r="R3" s="6"/>
    </row>
    <row r="4" spans="1:18" ht="15" thickBot="1" x14ac:dyDescent="0.25">
      <c r="A4" s="8"/>
      <c r="B4" s="9"/>
      <c r="C4" s="9"/>
      <c r="D4" s="10"/>
      <c r="E4" s="11"/>
      <c r="F4" s="9"/>
      <c r="G4" s="9"/>
      <c r="H4" s="9"/>
      <c r="I4" s="9"/>
      <c r="J4" s="11"/>
      <c r="K4" s="12"/>
      <c r="L4" s="13"/>
      <c r="M4" s="13"/>
      <c r="N4" s="13"/>
      <c r="O4" s="14"/>
      <c r="P4" s="14"/>
      <c r="Q4" s="14"/>
      <c r="R4" s="14"/>
    </row>
    <row r="5" spans="1:18" x14ac:dyDescent="0.2">
      <c r="A5" s="8"/>
      <c r="B5" s="9"/>
      <c r="C5" s="9"/>
      <c r="D5" s="9"/>
      <c r="E5" s="11"/>
      <c r="F5" s="9"/>
      <c r="G5" s="9"/>
      <c r="H5" s="9"/>
      <c r="I5" s="9"/>
      <c r="J5" s="11"/>
      <c r="K5" s="12"/>
      <c r="L5" s="13"/>
      <c r="M5" s="13"/>
      <c r="N5" s="13"/>
      <c r="O5" s="15"/>
      <c r="P5" s="14"/>
      <c r="Q5" s="16"/>
      <c r="R5" s="17"/>
    </row>
    <row r="6" spans="1:18" x14ac:dyDescent="0.2">
      <c r="A6" s="8"/>
      <c r="B6" s="9"/>
      <c r="C6" s="9"/>
      <c r="D6" s="9"/>
      <c r="E6" s="11"/>
      <c r="F6" s="9"/>
      <c r="G6" s="9"/>
      <c r="H6" s="9"/>
      <c r="I6" s="9"/>
      <c r="J6" s="9"/>
      <c r="K6" s="11"/>
      <c r="L6" s="13"/>
      <c r="M6" s="13"/>
      <c r="N6" s="13"/>
      <c r="O6" s="14"/>
      <c r="P6" s="14"/>
      <c r="Q6" s="18"/>
      <c r="R6" s="19"/>
    </row>
    <row r="7" spans="1:18" x14ac:dyDescent="0.2">
      <c r="A7" s="20"/>
      <c r="B7" s="21"/>
      <c r="C7" s="22"/>
      <c r="D7" s="21"/>
      <c r="E7" s="23"/>
      <c r="F7" s="22"/>
      <c r="G7" s="22"/>
      <c r="H7" s="22"/>
      <c r="I7" s="22"/>
      <c r="J7" s="22"/>
      <c r="K7" s="23"/>
      <c r="L7" s="24"/>
      <c r="M7" s="24"/>
      <c r="N7" s="24"/>
      <c r="O7" s="25"/>
      <c r="P7" s="25"/>
      <c r="Q7" s="26"/>
      <c r="R7" s="27"/>
    </row>
    <row r="8" spans="1:18" x14ac:dyDescent="0.2">
      <c r="A8" s="8"/>
      <c r="B8" s="9"/>
      <c r="C8" s="9"/>
      <c r="D8" s="28"/>
      <c r="E8" s="11"/>
      <c r="F8" s="9"/>
      <c r="G8" s="9"/>
      <c r="H8" s="9"/>
      <c r="I8" s="9"/>
      <c r="J8" s="9"/>
      <c r="K8" s="11"/>
      <c r="L8" s="13"/>
      <c r="M8" s="13"/>
      <c r="N8" s="13"/>
      <c r="O8" s="14"/>
      <c r="P8" s="14"/>
      <c r="Q8" s="18"/>
      <c r="R8" s="19"/>
    </row>
    <row r="9" spans="1:18" x14ac:dyDescent="0.2">
      <c r="A9" s="20"/>
      <c r="B9" s="21"/>
      <c r="C9" s="21"/>
      <c r="D9" s="21"/>
      <c r="E9" s="23"/>
      <c r="F9" s="22"/>
      <c r="G9" s="22"/>
      <c r="H9" s="22"/>
      <c r="I9" s="22"/>
      <c r="J9" s="22"/>
      <c r="K9" s="23"/>
      <c r="L9" s="24"/>
      <c r="M9" s="24"/>
      <c r="N9" s="24"/>
      <c r="O9" s="25"/>
      <c r="P9" s="25"/>
      <c r="Q9" s="26"/>
      <c r="R9" s="27"/>
    </row>
    <row r="10" spans="1:18" x14ac:dyDescent="0.2">
      <c r="A10" s="8"/>
      <c r="B10" s="9"/>
      <c r="C10" s="9"/>
      <c r="D10" s="28"/>
      <c r="E10" s="11"/>
      <c r="F10" s="9"/>
      <c r="G10" s="9"/>
      <c r="H10" s="9"/>
      <c r="I10" s="9"/>
      <c r="J10" s="9"/>
      <c r="K10" s="11"/>
      <c r="L10" s="13"/>
      <c r="M10" s="13"/>
      <c r="N10" s="13"/>
      <c r="O10" s="14"/>
      <c r="P10" s="14"/>
      <c r="Q10" s="18"/>
      <c r="R10" s="19"/>
    </row>
    <row r="11" spans="1:18" ht="15" thickBot="1" x14ac:dyDescent="0.25">
      <c r="A11" s="20"/>
      <c r="B11" s="21"/>
      <c r="C11" s="21"/>
      <c r="D11" s="21"/>
      <c r="E11" s="23"/>
      <c r="F11" s="22"/>
      <c r="G11" s="22"/>
      <c r="H11" s="22"/>
      <c r="I11" s="22"/>
      <c r="J11" s="22"/>
      <c r="K11" s="23"/>
      <c r="L11" s="24"/>
      <c r="M11" s="24"/>
      <c r="N11" s="24"/>
      <c r="O11" s="14"/>
      <c r="P11" s="14"/>
      <c r="Q11" s="29"/>
      <c r="R11" s="30"/>
    </row>
    <row r="12" spans="1:18" x14ac:dyDescent="0.2">
      <c r="A12" s="8"/>
      <c r="B12" s="9"/>
      <c r="C12" s="11"/>
      <c r="D12" s="11"/>
      <c r="E12" s="11"/>
      <c r="F12" s="9"/>
      <c r="G12" s="9"/>
      <c r="H12" s="9"/>
      <c r="I12" s="9"/>
      <c r="J12" s="9"/>
      <c r="K12" s="11"/>
      <c r="L12" s="14"/>
      <c r="M12" s="14"/>
      <c r="N12" s="15"/>
      <c r="O12" s="31"/>
      <c r="P12" s="32"/>
      <c r="Q12" s="32"/>
      <c r="R12" s="17"/>
    </row>
    <row r="13" spans="1:18" ht="13.5" thickBot="1" x14ac:dyDescent="0.25">
      <c r="A13" s="33"/>
      <c r="B13" s="33"/>
      <c r="C13" s="34"/>
      <c r="D13" s="33"/>
      <c r="E13" s="11"/>
      <c r="F13" s="9"/>
      <c r="G13" s="9"/>
      <c r="H13" s="9"/>
      <c r="I13" s="9"/>
      <c r="J13" s="35"/>
      <c r="K13" s="11"/>
      <c r="L13" s="11"/>
      <c r="M13" s="11"/>
      <c r="N13" s="11"/>
      <c r="O13" s="36"/>
      <c r="P13" s="37"/>
      <c r="Q13" s="37"/>
      <c r="R13" s="38"/>
    </row>
    <row r="14" spans="1:18" ht="15" thickBot="1" x14ac:dyDescent="0.25">
      <c r="A14" s="39"/>
      <c r="B14" s="33"/>
      <c r="C14" s="33"/>
      <c r="D14" s="33"/>
      <c r="E14" s="11"/>
      <c r="F14" s="11"/>
      <c r="G14" s="11"/>
      <c r="H14" s="9"/>
      <c r="I14" s="9"/>
      <c r="J14" s="9"/>
      <c r="K14" s="11"/>
      <c r="L14" s="14"/>
      <c r="M14" s="14"/>
      <c r="N14" s="40"/>
      <c r="O14" s="14"/>
      <c r="P14" s="41"/>
      <c r="Q14" s="42"/>
      <c r="R14" s="43"/>
    </row>
    <row r="15" spans="1:18" x14ac:dyDescent="0.2">
      <c r="A15" s="44"/>
      <c r="B15" s="11"/>
      <c r="C15" s="11"/>
      <c r="D15" s="11"/>
      <c r="E15" s="11"/>
      <c r="F15" s="9"/>
      <c r="G15" s="9"/>
      <c r="H15" s="9"/>
      <c r="I15" s="9"/>
      <c r="J15" s="9"/>
      <c r="K15" s="11"/>
      <c r="L15" s="14"/>
      <c r="M15" s="14"/>
      <c r="N15" s="14"/>
      <c r="O15" s="45"/>
      <c r="P15" s="46"/>
      <c r="Q15" s="47"/>
      <c r="R15" s="48"/>
    </row>
    <row r="16" spans="1:18" x14ac:dyDescent="0.2">
      <c r="A16" s="39"/>
      <c r="B16" s="33"/>
      <c r="C16" s="33"/>
      <c r="D16" s="33"/>
      <c r="E16" s="49"/>
      <c r="F16" s="49"/>
      <c r="G16" s="49"/>
      <c r="H16" s="49"/>
      <c r="I16" s="49"/>
      <c r="J16" s="49"/>
      <c r="K16" s="11"/>
      <c r="L16" s="14"/>
      <c r="M16" s="14"/>
      <c r="N16" s="14"/>
      <c r="O16" s="50"/>
      <c r="P16" s="51"/>
      <c r="Q16" s="52"/>
      <c r="R16" s="53"/>
    </row>
    <row r="17" spans="1:18" x14ac:dyDescent="0.2">
      <c r="A17" s="39"/>
      <c r="B17" s="33"/>
      <c r="C17" s="33"/>
      <c r="D17" s="54"/>
      <c r="E17" s="54"/>
      <c r="F17" s="54"/>
      <c r="G17" s="54"/>
      <c r="H17" s="54"/>
      <c r="I17" s="54"/>
      <c r="J17" s="54"/>
      <c r="K17" s="54"/>
      <c r="L17" s="14"/>
      <c r="M17" s="14"/>
      <c r="N17" s="14"/>
      <c r="O17" s="55"/>
      <c r="P17" s="56"/>
      <c r="Q17" s="57"/>
      <c r="R17" s="58"/>
    </row>
    <row r="18" spans="1:18" ht="15" thickBot="1" x14ac:dyDescent="0.25">
      <c r="A18" s="39"/>
      <c r="B18" s="33"/>
      <c r="C18" s="33"/>
      <c r="D18" s="33"/>
      <c r="E18" s="11"/>
      <c r="F18" s="11"/>
      <c r="G18" s="11"/>
      <c r="H18" s="59"/>
      <c r="I18" s="2"/>
      <c r="J18" s="2"/>
      <c r="K18" s="2"/>
      <c r="L18" s="2"/>
      <c r="M18" s="2"/>
      <c r="N18" s="2"/>
      <c r="O18" s="60"/>
      <c r="P18" s="61"/>
      <c r="Q18" s="61"/>
      <c r="R18" s="62"/>
    </row>
    <row r="19" spans="1:18" ht="12.75" x14ac:dyDescent="0.2">
      <c r="A19" s="63"/>
      <c r="B19" s="63"/>
      <c r="C19" s="63"/>
      <c r="D19" s="63"/>
      <c r="E19" s="63"/>
      <c r="F19" s="63"/>
      <c r="G19" s="63"/>
      <c r="H19" s="11"/>
      <c r="I19" s="11"/>
      <c r="J19" s="2"/>
      <c r="K19" s="2"/>
      <c r="L19" s="2"/>
      <c r="M19" s="2"/>
      <c r="N19" s="2"/>
      <c r="O19" s="11"/>
      <c r="P19" s="11"/>
      <c r="Q19" s="11"/>
      <c r="R19" s="11"/>
    </row>
    <row r="20" spans="1:18" x14ac:dyDescent="0.2">
      <c r="A20" s="1"/>
      <c r="B20" s="64"/>
      <c r="C20" s="64"/>
      <c r="D20" s="64"/>
      <c r="E20" s="11"/>
      <c r="F20" s="65"/>
      <c r="G20" s="66"/>
      <c r="H20" s="11"/>
      <c r="I20" s="11"/>
      <c r="J20" s="2"/>
      <c r="K20" s="2"/>
      <c r="L20" s="2"/>
      <c r="M20" s="2"/>
      <c r="N20" s="2"/>
      <c r="O20" s="67"/>
      <c r="P20" s="67"/>
      <c r="Q20" s="13"/>
      <c r="R20" s="13"/>
    </row>
    <row r="21" spans="1:18" x14ac:dyDescent="0.2">
      <c r="A21" s="1"/>
      <c r="B21" s="68"/>
      <c r="C21" s="69"/>
      <c r="D21" s="69"/>
      <c r="E21" s="11"/>
      <c r="F21" s="65"/>
      <c r="G21" s="66"/>
      <c r="H21" s="11"/>
      <c r="I21" s="11"/>
      <c r="J21" s="2"/>
      <c r="K21" s="2"/>
      <c r="L21" s="2"/>
      <c r="M21" s="2"/>
      <c r="N21" s="2"/>
      <c r="O21" s="67"/>
      <c r="P21" s="67"/>
      <c r="Q21" s="13"/>
      <c r="R21" s="13"/>
    </row>
    <row r="22" spans="1:18" x14ac:dyDescent="0.2">
      <c r="A22" s="1"/>
      <c r="B22" s="68"/>
      <c r="C22" s="11"/>
      <c r="D22" s="11"/>
      <c r="E22" s="11"/>
      <c r="F22" s="65"/>
      <c r="G22" s="66"/>
      <c r="H22" s="11"/>
      <c r="I22" s="59" t="s">
        <v>0</v>
      </c>
      <c r="J22" s="2"/>
      <c r="K22" s="2"/>
      <c r="L22" s="2"/>
      <c r="M22" s="2"/>
      <c r="N22" s="2"/>
      <c r="O22" s="67"/>
      <c r="P22" s="67"/>
      <c r="Q22" s="13"/>
      <c r="R22" s="13"/>
    </row>
    <row r="23" spans="1:18" x14ac:dyDescent="0.2">
      <c r="A23" s="1"/>
      <c r="B23" s="68"/>
      <c r="C23" s="11"/>
      <c r="D23" s="11"/>
      <c r="E23" s="11"/>
      <c r="F23" s="65"/>
      <c r="G23" s="66"/>
      <c r="H23" s="11"/>
      <c r="I23" s="59" t="s">
        <v>1</v>
      </c>
      <c r="J23" s="2"/>
      <c r="K23" s="2"/>
      <c r="L23" s="2"/>
      <c r="M23" s="2"/>
      <c r="N23" s="2"/>
      <c r="O23" s="67"/>
      <c r="P23" s="67"/>
      <c r="Q23" s="13"/>
      <c r="R23" s="13"/>
    </row>
    <row r="24" spans="1:18" x14ac:dyDescent="0.2">
      <c r="A24" s="1"/>
      <c r="B24" s="68"/>
      <c r="C24" s="11"/>
      <c r="D24" s="11"/>
      <c r="E24" s="11"/>
      <c r="F24" s="65"/>
      <c r="G24" s="66"/>
      <c r="H24" s="11"/>
      <c r="I24" s="59"/>
      <c r="J24" s="2"/>
      <c r="K24" s="2"/>
      <c r="L24" s="2"/>
      <c r="M24" s="2"/>
      <c r="N24" s="2"/>
      <c r="O24" s="67"/>
      <c r="P24" s="67"/>
      <c r="Q24" s="13"/>
      <c r="R24" s="13"/>
    </row>
    <row r="25" spans="1:18" x14ac:dyDescent="0.2">
      <c r="A25" s="1" t="s">
        <v>2</v>
      </c>
      <c r="B25" s="68"/>
      <c r="C25" s="11"/>
      <c r="D25" s="11"/>
      <c r="E25" s="11"/>
      <c r="F25" s="65"/>
      <c r="G25" s="70"/>
      <c r="H25" s="70"/>
      <c r="I25" s="70"/>
      <c r="J25" s="71" t="s">
        <v>3</v>
      </c>
      <c r="K25" s="71"/>
      <c r="L25" s="2"/>
      <c r="M25" s="2"/>
      <c r="N25" s="2"/>
      <c r="O25" s="67"/>
      <c r="P25" s="67"/>
      <c r="Q25" s="13"/>
      <c r="R25" s="13"/>
    </row>
    <row r="26" spans="1:18" ht="12.75" x14ac:dyDescent="0.2">
      <c r="A26" s="72" t="s">
        <v>4</v>
      </c>
      <c r="B26" s="72"/>
      <c r="C26" s="72" t="s">
        <v>5</v>
      </c>
      <c r="D26" s="73" t="s">
        <v>6</v>
      </c>
      <c r="E26" s="72" t="s">
        <v>7</v>
      </c>
      <c r="F26" s="72" t="s">
        <v>8</v>
      </c>
      <c r="G26" s="72" t="s">
        <v>9</v>
      </c>
      <c r="H26" s="72"/>
      <c r="I26" s="72"/>
      <c r="J26" s="72"/>
      <c r="K26" s="72" t="s">
        <v>10</v>
      </c>
      <c r="L26" s="72"/>
      <c r="M26" s="72"/>
      <c r="N26" s="72"/>
      <c r="O26" s="72" t="s">
        <v>11</v>
      </c>
      <c r="P26" s="72"/>
      <c r="Q26" s="72"/>
      <c r="R26" s="72"/>
    </row>
    <row r="27" spans="1:18" ht="12.75" x14ac:dyDescent="0.2">
      <c r="A27" s="72"/>
      <c r="B27" s="72"/>
      <c r="C27" s="72"/>
      <c r="D27" s="74"/>
      <c r="E27" s="72"/>
      <c r="F27" s="72"/>
      <c r="G27" s="75" t="s">
        <v>12</v>
      </c>
      <c r="H27" s="72" t="s">
        <v>13</v>
      </c>
      <c r="I27" s="75" t="s">
        <v>14</v>
      </c>
      <c r="J27" s="72" t="s">
        <v>15</v>
      </c>
      <c r="K27" s="75" t="s">
        <v>12</v>
      </c>
      <c r="L27" s="72" t="s">
        <v>16</v>
      </c>
      <c r="M27" s="75" t="s">
        <v>14</v>
      </c>
      <c r="N27" s="72" t="s">
        <v>17</v>
      </c>
      <c r="O27" s="72" t="s">
        <v>18</v>
      </c>
      <c r="P27" s="72" t="s">
        <v>19</v>
      </c>
      <c r="Q27" s="72" t="s">
        <v>20</v>
      </c>
      <c r="R27" s="72" t="s">
        <v>21</v>
      </c>
    </row>
    <row r="28" spans="1:18" ht="12.75" x14ac:dyDescent="0.2">
      <c r="A28" s="76" t="s">
        <v>22</v>
      </c>
      <c r="B28" s="72" t="s">
        <v>23</v>
      </c>
      <c r="C28" s="72"/>
      <c r="D28" s="74"/>
      <c r="E28" s="72"/>
      <c r="F28" s="72"/>
      <c r="G28" s="75"/>
      <c r="H28" s="72"/>
      <c r="I28" s="75"/>
      <c r="J28" s="72"/>
      <c r="K28" s="75"/>
      <c r="L28" s="72"/>
      <c r="M28" s="75"/>
      <c r="N28" s="72"/>
      <c r="O28" s="72"/>
      <c r="P28" s="72"/>
      <c r="Q28" s="72"/>
      <c r="R28" s="72"/>
    </row>
    <row r="29" spans="1:18" ht="66.75" customHeight="1" x14ac:dyDescent="0.2">
      <c r="A29" s="76"/>
      <c r="B29" s="72"/>
      <c r="C29" s="72"/>
      <c r="D29" s="77"/>
      <c r="E29" s="72"/>
      <c r="F29" s="72"/>
      <c r="G29" s="75"/>
      <c r="H29" s="72"/>
      <c r="I29" s="75"/>
      <c r="J29" s="72"/>
      <c r="K29" s="75"/>
      <c r="L29" s="72"/>
      <c r="M29" s="75"/>
      <c r="N29" s="72"/>
      <c r="O29" s="72"/>
      <c r="P29" s="72"/>
      <c r="Q29" s="72"/>
      <c r="R29" s="72"/>
    </row>
    <row r="30" spans="1:18" x14ac:dyDescent="0.2">
      <c r="A30" s="78">
        <v>1</v>
      </c>
      <c r="B30" s="79">
        <v>2</v>
      </c>
      <c r="C30" s="79">
        <v>3</v>
      </c>
      <c r="D30" s="79">
        <v>4</v>
      </c>
      <c r="E30" s="79">
        <v>5</v>
      </c>
      <c r="F30" s="79">
        <v>6</v>
      </c>
      <c r="G30" s="79">
        <v>7</v>
      </c>
      <c r="H30" s="79">
        <v>8</v>
      </c>
      <c r="I30" s="79">
        <v>9</v>
      </c>
      <c r="J30" s="79">
        <v>10</v>
      </c>
      <c r="K30" s="79">
        <v>11</v>
      </c>
      <c r="L30" s="79">
        <v>12</v>
      </c>
      <c r="M30" s="79">
        <v>13</v>
      </c>
      <c r="N30" s="79">
        <v>14</v>
      </c>
      <c r="O30" s="79">
        <v>15</v>
      </c>
      <c r="P30" s="79">
        <v>16</v>
      </c>
      <c r="Q30" s="79">
        <v>17</v>
      </c>
      <c r="R30" s="79">
        <v>18</v>
      </c>
    </row>
    <row r="31" spans="1:18" ht="15.75" hidden="1" outlineLevel="1" x14ac:dyDescent="0.25">
      <c r="A31" s="78"/>
      <c r="B31" s="80" t="s">
        <v>24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79"/>
    </row>
    <row r="32" spans="1:18" s="88" customFormat="1" ht="76.5" hidden="1" outlineLevel="1" x14ac:dyDescent="0.2">
      <c r="A32" s="81">
        <f>IF(COUNTA(C32:D32)=2,SUBTOTAL(103,$F$32:F32),"")</f>
        <v>0</v>
      </c>
      <c r="B32" s="82" t="s">
        <v>25</v>
      </c>
      <c r="C32" s="82" t="s">
        <v>26</v>
      </c>
      <c r="D32" s="83" t="s">
        <v>27</v>
      </c>
      <c r="E32" s="84" t="s">
        <v>28</v>
      </c>
      <c r="F32" s="84"/>
      <c r="G32" s="85">
        <v>4813.3</v>
      </c>
      <c r="H32" s="85">
        <v>2109.77</v>
      </c>
      <c r="I32" s="85">
        <v>2400.4</v>
      </c>
      <c r="J32" s="85">
        <v>570.30999999999995</v>
      </c>
      <c r="K32" s="86">
        <f>F32*G32</f>
        <v>0</v>
      </c>
      <c r="L32" s="86">
        <f>F32*H32</f>
        <v>0</v>
      </c>
      <c r="M32" s="86">
        <f>F32*I32</f>
        <v>0</v>
      </c>
      <c r="N32" s="86">
        <f>F32*J32</f>
        <v>0</v>
      </c>
      <c r="O32" s="87">
        <v>11.31</v>
      </c>
      <c r="P32" s="87">
        <v>2.4</v>
      </c>
      <c r="Q32" s="86">
        <f>F32*O32</f>
        <v>0</v>
      </c>
      <c r="R32" s="86">
        <f>F32*P32</f>
        <v>0</v>
      </c>
    </row>
    <row r="33" spans="1:18" s="88" customFormat="1" ht="12.75" hidden="1" outlineLevel="1" x14ac:dyDescent="0.2">
      <c r="A33" s="89"/>
      <c r="B33" s="90"/>
      <c r="C33" s="90"/>
      <c r="D33" s="91" t="s">
        <v>29</v>
      </c>
      <c r="E33" s="90"/>
      <c r="F33" s="92"/>
      <c r="G33" s="93">
        <v>2144.91</v>
      </c>
      <c r="H33" s="93"/>
      <c r="I33" s="93"/>
      <c r="J33" s="93"/>
      <c r="K33" s="94">
        <f>F32*G33</f>
        <v>0</v>
      </c>
      <c r="L33" s="86"/>
      <c r="M33" s="86"/>
      <c r="N33" s="86"/>
      <c r="O33" s="95"/>
      <c r="P33" s="95"/>
      <c r="Q33" s="96"/>
      <c r="R33" s="97"/>
    </row>
    <row r="34" spans="1:18" s="88" customFormat="1" ht="12.75" hidden="1" outlineLevel="1" x14ac:dyDescent="0.2">
      <c r="A34" s="89"/>
      <c r="B34" s="90"/>
      <c r="C34" s="90"/>
      <c r="D34" s="91" t="s">
        <v>30</v>
      </c>
      <c r="E34" s="90"/>
      <c r="F34" s="92"/>
      <c r="G34" s="93">
        <v>1959.14</v>
      </c>
      <c r="H34" s="93"/>
      <c r="I34" s="93"/>
      <c r="J34" s="93"/>
      <c r="K34" s="94">
        <f>G34*F32</f>
        <v>0</v>
      </c>
      <c r="L34" s="86"/>
      <c r="M34" s="86"/>
      <c r="N34" s="86"/>
      <c r="O34" s="95"/>
      <c r="P34" s="95"/>
      <c r="Q34" s="96"/>
      <c r="R34" s="97"/>
    </row>
    <row r="35" spans="1:18" s="88" customFormat="1" ht="38.25" hidden="1" outlineLevel="1" x14ac:dyDescent="0.2">
      <c r="A35" s="81">
        <f>IF(COUNTA(C35:D35)=2,SUBTOTAL(103,$F$32:F35),"")</f>
        <v>0</v>
      </c>
      <c r="B35" s="82" t="s">
        <v>31</v>
      </c>
      <c r="C35" s="82" t="s">
        <v>32</v>
      </c>
      <c r="D35" s="83" t="s">
        <v>33</v>
      </c>
      <c r="E35" s="84" t="s">
        <v>28</v>
      </c>
      <c r="F35" s="84"/>
      <c r="G35" s="85">
        <v>57991.22</v>
      </c>
      <c r="H35" s="85">
        <v>0</v>
      </c>
      <c r="I35" s="85">
        <v>0</v>
      </c>
      <c r="J35" s="85">
        <v>0</v>
      </c>
      <c r="K35" s="86">
        <f>F35*G35</f>
        <v>0</v>
      </c>
      <c r="L35" s="86">
        <f>F35*H35</f>
        <v>0</v>
      </c>
      <c r="M35" s="86">
        <f>F35*I35</f>
        <v>0</v>
      </c>
      <c r="N35" s="86">
        <f>F35*J35</f>
        <v>0</v>
      </c>
      <c r="O35" s="87">
        <v>0</v>
      </c>
      <c r="P35" s="87">
        <v>0</v>
      </c>
      <c r="Q35" s="86">
        <f>F35*O35</f>
        <v>0</v>
      </c>
      <c r="R35" s="86">
        <f>F35*P35</f>
        <v>0</v>
      </c>
    </row>
    <row r="36" spans="1:18" s="88" customFormat="1" ht="38.25" hidden="1" outlineLevel="1" x14ac:dyDescent="0.2">
      <c r="A36" s="81">
        <f>IF(COUNTA(C36:D36)=2,SUBTOTAL(103,$F$32:F36),"")</f>
        <v>0</v>
      </c>
      <c r="B36" s="82" t="s">
        <v>34</v>
      </c>
      <c r="C36" s="82" t="s">
        <v>35</v>
      </c>
      <c r="D36" s="83" t="s">
        <v>36</v>
      </c>
      <c r="E36" s="84" t="s">
        <v>28</v>
      </c>
      <c r="F36" s="84"/>
      <c r="G36" s="85">
        <v>4671.0600000000004</v>
      </c>
      <c r="H36" s="85">
        <v>0</v>
      </c>
      <c r="I36" s="85">
        <v>0</v>
      </c>
      <c r="J36" s="85">
        <v>0</v>
      </c>
      <c r="K36" s="86">
        <f>F36*G36</f>
        <v>0</v>
      </c>
      <c r="L36" s="86">
        <f>F36*H36</f>
        <v>0</v>
      </c>
      <c r="M36" s="86">
        <f>F36*I36</f>
        <v>0</v>
      </c>
      <c r="N36" s="86">
        <f>F36*J36</f>
        <v>0</v>
      </c>
      <c r="O36" s="87">
        <v>0</v>
      </c>
      <c r="P36" s="87">
        <v>0</v>
      </c>
      <c r="Q36" s="86">
        <f>F36*O36</f>
        <v>0</v>
      </c>
      <c r="R36" s="86">
        <f>F36*P36</f>
        <v>0</v>
      </c>
    </row>
    <row r="37" spans="1:18" s="88" customFormat="1" ht="76.5" hidden="1" outlineLevel="1" x14ac:dyDescent="0.2">
      <c r="A37" s="81">
        <f>IF(COUNTA(C37:D37)=2,SUBTOTAL(103,$F$32:F37),"")</f>
        <v>0</v>
      </c>
      <c r="B37" s="82" t="s">
        <v>37</v>
      </c>
      <c r="C37" s="82" t="s">
        <v>26</v>
      </c>
      <c r="D37" s="83" t="s">
        <v>38</v>
      </c>
      <c r="E37" s="84" t="s">
        <v>28</v>
      </c>
      <c r="F37" s="84"/>
      <c r="G37" s="85">
        <v>4813.3</v>
      </c>
      <c r="H37" s="85">
        <v>2109.77</v>
      </c>
      <c r="I37" s="85">
        <v>2400.4</v>
      </c>
      <c r="J37" s="85">
        <v>570.30999999999995</v>
      </c>
      <c r="K37" s="86">
        <f>F37*G37</f>
        <v>0</v>
      </c>
      <c r="L37" s="86">
        <f>F37*H37</f>
        <v>0</v>
      </c>
      <c r="M37" s="86">
        <f>F37*I37</f>
        <v>0</v>
      </c>
      <c r="N37" s="86">
        <f>F37*J37</f>
        <v>0</v>
      </c>
      <c r="O37" s="87">
        <v>11.31</v>
      </c>
      <c r="P37" s="87">
        <v>2.4</v>
      </c>
      <c r="Q37" s="86">
        <f>F37*O37</f>
        <v>0</v>
      </c>
      <c r="R37" s="86">
        <f>F37*P37</f>
        <v>0</v>
      </c>
    </row>
    <row r="38" spans="1:18" s="88" customFormat="1" ht="12.75" hidden="1" outlineLevel="1" x14ac:dyDescent="0.2">
      <c r="A38" s="89"/>
      <c r="B38" s="90"/>
      <c r="C38" s="90"/>
      <c r="D38" s="91" t="s">
        <v>29</v>
      </c>
      <c r="E38" s="90"/>
      <c r="F38" s="92"/>
      <c r="G38" s="93">
        <v>2144.91</v>
      </c>
      <c r="H38" s="93"/>
      <c r="I38" s="93"/>
      <c r="J38" s="93"/>
      <c r="K38" s="94">
        <f>F37*G38</f>
        <v>0</v>
      </c>
      <c r="L38" s="86"/>
      <c r="M38" s="86"/>
      <c r="N38" s="86"/>
      <c r="O38" s="95"/>
      <c r="P38" s="95"/>
      <c r="Q38" s="96"/>
      <c r="R38" s="97"/>
    </row>
    <row r="39" spans="1:18" s="88" customFormat="1" ht="12.75" hidden="1" outlineLevel="1" x14ac:dyDescent="0.2">
      <c r="A39" s="89"/>
      <c r="B39" s="90"/>
      <c r="C39" s="90"/>
      <c r="D39" s="91" t="s">
        <v>30</v>
      </c>
      <c r="E39" s="90"/>
      <c r="F39" s="92"/>
      <c r="G39" s="93">
        <v>1959.14</v>
      </c>
      <c r="H39" s="93"/>
      <c r="I39" s="93"/>
      <c r="J39" s="93"/>
      <c r="K39" s="94">
        <f>G39*F37</f>
        <v>0</v>
      </c>
      <c r="L39" s="86"/>
      <c r="M39" s="86"/>
      <c r="N39" s="86"/>
      <c r="O39" s="95"/>
      <c r="P39" s="95"/>
      <c r="Q39" s="96"/>
      <c r="R39" s="97"/>
    </row>
    <row r="40" spans="1:18" s="88" customFormat="1" ht="38.25" hidden="1" outlineLevel="1" x14ac:dyDescent="0.2">
      <c r="A40" s="81">
        <f>IF(COUNTA(C40:D40)=2,SUBTOTAL(103,$F$32:F40),"")</f>
        <v>0</v>
      </c>
      <c r="B40" s="82" t="s">
        <v>39</v>
      </c>
      <c r="C40" s="82" t="s">
        <v>32</v>
      </c>
      <c r="D40" s="83" t="s">
        <v>40</v>
      </c>
      <c r="E40" s="84" t="s">
        <v>28</v>
      </c>
      <c r="F40" s="84"/>
      <c r="G40" s="85">
        <v>57991.22</v>
      </c>
      <c r="H40" s="85">
        <v>0</v>
      </c>
      <c r="I40" s="85">
        <v>0</v>
      </c>
      <c r="J40" s="85">
        <v>0</v>
      </c>
      <c r="K40" s="86">
        <f>F40*G40</f>
        <v>0</v>
      </c>
      <c r="L40" s="86">
        <f>F40*H40</f>
        <v>0</v>
      </c>
      <c r="M40" s="86">
        <f>F40*I40</f>
        <v>0</v>
      </c>
      <c r="N40" s="86">
        <f>F40*J40</f>
        <v>0</v>
      </c>
      <c r="O40" s="87">
        <v>0</v>
      </c>
      <c r="P40" s="87">
        <v>0</v>
      </c>
      <c r="Q40" s="86">
        <f>F40*O40</f>
        <v>0</v>
      </c>
      <c r="R40" s="86">
        <f>F40*P40</f>
        <v>0</v>
      </c>
    </row>
    <row r="41" spans="1:18" s="88" customFormat="1" ht="38.25" hidden="1" outlineLevel="1" x14ac:dyDescent="0.2">
      <c r="A41" s="81">
        <f>IF(COUNTA(C41:D41)=2,SUBTOTAL(103,$F$32:F41),"")</f>
        <v>0</v>
      </c>
      <c r="B41" s="82" t="s">
        <v>41</v>
      </c>
      <c r="C41" s="82" t="s">
        <v>35</v>
      </c>
      <c r="D41" s="83" t="s">
        <v>36</v>
      </c>
      <c r="E41" s="84" t="s">
        <v>28</v>
      </c>
      <c r="F41" s="84"/>
      <c r="G41" s="85">
        <v>4671.0600000000004</v>
      </c>
      <c r="H41" s="85">
        <v>0</v>
      </c>
      <c r="I41" s="85">
        <v>0</v>
      </c>
      <c r="J41" s="85">
        <v>0</v>
      </c>
      <c r="K41" s="86">
        <f>F41*G41</f>
        <v>0</v>
      </c>
      <c r="L41" s="86">
        <f>F41*H41</f>
        <v>0</v>
      </c>
      <c r="M41" s="86">
        <f>F41*I41</f>
        <v>0</v>
      </c>
      <c r="N41" s="86">
        <f>F41*J41</f>
        <v>0</v>
      </c>
      <c r="O41" s="87">
        <v>0</v>
      </c>
      <c r="P41" s="87">
        <v>0</v>
      </c>
      <c r="Q41" s="86">
        <f>F41*O41</f>
        <v>0</v>
      </c>
      <c r="R41" s="86">
        <f>F41*P41</f>
        <v>0</v>
      </c>
    </row>
    <row r="42" spans="1:18" s="88" customFormat="1" ht="89.25" hidden="1" outlineLevel="1" x14ac:dyDescent="0.2">
      <c r="A42" s="81">
        <f>IF(COUNTA(C42:D42)=2,SUBTOTAL(103,$F$32:F42),"")</f>
        <v>0</v>
      </c>
      <c r="B42" s="82" t="s">
        <v>42</v>
      </c>
      <c r="C42" s="82" t="s">
        <v>43</v>
      </c>
      <c r="D42" s="83" t="s">
        <v>44</v>
      </c>
      <c r="E42" s="84" t="s">
        <v>28</v>
      </c>
      <c r="F42" s="84"/>
      <c r="G42" s="85">
        <v>8401.64</v>
      </c>
      <c r="H42" s="85">
        <v>3152.81</v>
      </c>
      <c r="I42" s="85">
        <v>4657.68</v>
      </c>
      <c r="J42" s="85">
        <v>492.07</v>
      </c>
      <c r="K42" s="86">
        <f>F42*G42</f>
        <v>0</v>
      </c>
      <c r="L42" s="86">
        <f>F42*H42</f>
        <v>0</v>
      </c>
      <c r="M42" s="86">
        <f>F42*I42</f>
        <v>0</v>
      </c>
      <c r="N42" s="86">
        <f>F42*J42</f>
        <v>0</v>
      </c>
      <c r="O42" s="87">
        <v>17.84</v>
      </c>
      <c r="P42" s="87">
        <v>1.98</v>
      </c>
      <c r="Q42" s="86">
        <f>F42*O42</f>
        <v>0</v>
      </c>
      <c r="R42" s="86">
        <f>F42*P42</f>
        <v>0</v>
      </c>
    </row>
    <row r="43" spans="1:18" s="88" customFormat="1" ht="12.75" hidden="1" outlineLevel="1" x14ac:dyDescent="0.2">
      <c r="A43" s="89"/>
      <c r="B43" s="90"/>
      <c r="C43" s="90"/>
      <c r="D43" s="91" t="s">
        <v>29</v>
      </c>
      <c r="E43" s="90"/>
      <c r="F43" s="92"/>
      <c r="G43" s="93">
        <v>2917.05</v>
      </c>
      <c r="H43" s="93"/>
      <c r="I43" s="93"/>
      <c r="J43" s="93"/>
      <c r="K43" s="94">
        <f>F42*G43</f>
        <v>0</v>
      </c>
      <c r="L43" s="86"/>
      <c r="M43" s="86"/>
      <c r="N43" s="86"/>
      <c r="O43" s="95"/>
      <c r="P43" s="95"/>
      <c r="Q43" s="96"/>
      <c r="R43" s="97"/>
    </row>
    <row r="44" spans="1:18" s="88" customFormat="1" ht="12.75" hidden="1" outlineLevel="1" x14ac:dyDescent="0.2">
      <c r="A44" s="89"/>
      <c r="B44" s="90"/>
      <c r="C44" s="90"/>
      <c r="D44" s="91" t="s">
        <v>30</v>
      </c>
      <c r="E44" s="90"/>
      <c r="F44" s="92"/>
      <c r="G44" s="93">
        <v>2664.4</v>
      </c>
      <c r="H44" s="93"/>
      <c r="I44" s="93"/>
      <c r="J44" s="93"/>
      <c r="K44" s="94">
        <f>G44*F42</f>
        <v>0</v>
      </c>
      <c r="L44" s="86"/>
      <c r="M44" s="86"/>
      <c r="N44" s="86"/>
      <c r="O44" s="95"/>
      <c r="P44" s="95"/>
      <c r="Q44" s="96"/>
      <c r="R44" s="97"/>
    </row>
    <row r="45" spans="1:18" s="88" customFormat="1" ht="38.25" hidden="1" outlineLevel="1" x14ac:dyDescent="0.2">
      <c r="A45" s="81">
        <f>IF(COUNTA(C45:D45)=2,SUBTOTAL(103,$F$32:F45),"")</f>
        <v>0</v>
      </c>
      <c r="B45" s="82" t="s">
        <v>45</v>
      </c>
      <c r="C45" s="82" t="s">
        <v>46</v>
      </c>
      <c r="D45" s="83" t="s">
        <v>47</v>
      </c>
      <c r="E45" s="84" t="s">
        <v>28</v>
      </c>
      <c r="F45" s="84"/>
      <c r="G45" s="85">
        <v>40524.92</v>
      </c>
      <c r="H45" s="85">
        <v>0</v>
      </c>
      <c r="I45" s="85">
        <v>0</v>
      </c>
      <c r="J45" s="85">
        <v>0</v>
      </c>
      <c r="K45" s="86">
        <f>F45*G45</f>
        <v>0</v>
      </c>
      <c r="L45" s="86">
        <f>F45*H45</f>
        <v>0</v>
      </c>
      <c r="M45" s="86">
        <f>F45*I45</f>
        <v>0</v>
      </c>
      <c r="N45" s="86">
        <f>F45*J45</f>
        <v>0</v>
      </c>
      <c r="O45" s="87">
        <v>0</v>
      </c>
      <c r="P45" s="87">
        <v>0</v>
      </c>
      <c r="Q45" s="86">
        <f>F45*O45</f>
        <v>0</v>
      </c>
      <c r="R45" s="86">
        <f>F45*P45</f>
        <v>0</v>
      </c>
    </row>
    <row r="46" spans="1:18" s="88" customFormat="1" ht="38.25" hidden="1" outlineLevel="1" x14ac:dyDescent="0.2">
      <c r="A46" s="81">
        <f>IF(COUNTA(C46:D46)=2,SUBTOTAL(103,$F$32:F46),"")</f>
        <v>0</v>
      </c>
      <c r="B46" s="82" t="s">
        <v>48</v>
      </c>
      <c r="C46" s="82" t="s">
        <v>35</v>
      </c>
      <c r="D46" s="83" t="s">
        <v>36</v>
      </c>
      <c r="E46" s="84" t="s">
        <v>28</v>
      </c>
      <c r="F46" s="84"/>
      <c r="G46" s="85">
        <v>4671.0600000000004</v>
      </c>
      <c r="H46" s="85">
        <v>0</v>
      </c>
      <c r="I46" s="85">
        <v>0</v>
      </c>
      <c r="J46" s="85">
        <v>0</v>
      </c>
      <c r="K46" s="86">
        <f>F46*G46</f>
        <v>0</v>
      </c>
      <c r="L46" s="86">
        <f>F46*H46</f>
        <v>0</v>
      </c>
      <c r="M46" s="86">
        <f>F46*I46</f>
        <v>0</v>
      </c>
      <c r="N46" s="86">
        <f>F46*J46</f>
        <v>0</v>
      </c>
      <c r="O46" s="87">
        <v>0</v>
      </c>
      <c r="P46" s="87">
        <v>0</v>
      </c>
      <c r="Q46" s="86">
        <f>F46*O46</f>
        <v>0</v>
      </c>
      <c r="R46" s="86">
        <f>F46*P46</f>
        <v>0</v>
      </c>
    </row>
    <row r="47" spans="1:18" s="88" customFormat="1" ht="89.25" hidden="1" outlineLevel="1" x14ac:dyDescent="0.2">
      <c r="A47" s="81">
        <f>IF(COUNTA(C47:D47)=2,SUBTOTAL(103,$F$32:F47),"")</f>
        <v>0</v>
      </c>
      <c r="B47" s="82" t="s">
        <v>49</v>
      </c>
      <c r="C47" s="82" t="s">
        <v>43</v>
      </c>
      <c r="D47" s="83" t="s">
        <v>50</v>
      </c>
      <c r="E47" s="84" t="s">
        <v>28</v>
      </c>
      <c r="F47" s="84"/>
      <c r="G47" s="85">
        <v>8401.64</v>
      </c>
      <c r="H47" s="85">
        <v>3152.81</v>
      </c>
      <c r="I47" s="85">
        <v>4657.68</v>
      </c>
      <c r="J47" s="85">
        <v>492.07</v>
      </c>
      <c r="K47" s="86">
        <f>F47*G47</f>
        <v>0</v>
      </c>
      <c r="L47" s="86">
        <f>F47*H47</f>
        <v>0</v>
      </c>
      <c r="M47" s="86">
        <f>F47*I47</f>
        <v>0</v>
      </c>
      <c r="N47" s="86">
        <f>F47*J47</f>
        <v>0</v>
      </c>
      <c r="O47" s="87">
        <v>17.84</v>
      </c>
      <c r="P47" s="87">
        <v>1.98</v>
      </c>
      <c r="Q47" s="86">
        <f>F47*O47</f>
        <v>0</v>
      </c>
      <c r="R47" s="86">
        <f>F47*P47</f>
        <v>0</v>
      </c>
    </row>
    <row r="48" spans="1:18" s="88" customFormat="1" ht="12.75" hidden="1" outlineLevel="1" x14ac:dyDescent="0.2">
      <c r="A48" s="89"/>
      <c r="B48" s="90"/>
      <c r="C48" s="90"/>
      <c r="D48" s="91" t="s">
        <v>29</v>
      </c>
      <c r="E48" s="90"/>
      <c r="F48" s="92"/>
      <c r="G48" s="93">
        <v>2917.05</v>
      </c>
      <c r="H48" s="93"/>
      <c r="I48" s="93"/>
      <c r="J48" s="93"/>
      <c r="K48" s="94">
        <f>F47*G48</f>
        <v>0</v>
      </c>
      <c r="L48" s="86"/>
      <c r="M48" s="86"/>
      <c r="N48" s="86"/>
      <c r="O48" s="95"/>
      <c r="P48" s="95"/>
      <c r="Q48" s="96"/>
      <c r="R48" s="97"/>
    </row>
    <row r="49" spans="1:18" s="88" customFormat="1" ht="12.75" hidden="1" outlineLevel="1" x14ac:dyDescent="0.2">
      <c r="A49" s="89"/>
      <c r="B49" s="90"/>
      <c r="C49" s="90"/>
      <c r="D49" s="91" t="s">
        <v>30</v>
      </c>
      <c r="E49" s="90"/>
      <c r="F49" s="92"/>
      <c r="G49" s="93">
        <v>2664.4</v>
      </c>
      <c r="H49" s="93"/>
      <c r="I49" s="93"/>
      <c r="J49" s="93"/>
      <c r="K49" s="94">
        <f>G49*F47</f>
        <v>0</v>
      </c>
      <c r="L49" s="86"/>
      <c r="M49" s="86"/>
      <c r="N49" s="86"/>
      <c r="O49" s="95"/>
      <c r="P49" s="95"/>
      <c r="Q49" s="96"/>
      <c r="R49" s="97"/>
    </row>
    <row r="50" spans="1:18" s="88" customFormat="1" ht="38.25" hidden="1" outlineLevel="1" x14ac:dyDescent="0.2">
      <c r="A50" s="81">
        <f>IF(COUNTA(C50:D50)=2,SUBTOTAL(103,$F$32:F50),"")</f>
        <v>0</v>
      </c>
      <c r="B50" s="82" t="s">
        <v>51</v>
      </c>
      <c r="C50" s="82" t="s">
        <v>46</v>
      </c>
      <c r="D50" s="83" t="s">
        <v>52</v>
      </c>
      <c r="E50" s="84" t="s">
        <v>28</v>
      </c>
      <c r="F50" s="84"/>
      <c r="G50" s="85">
        <v>40524.92</v>
      </c>
      <c r="H50" s="85">
        <v>0</v>
      </c>
      <c r="I50" s="85">
        <v>0</v>
      </c>
      <c r="J50" s="85">
        <v>0</v>
      </c>
      <c r="K50" s="86">
        <f>F50*G50</f>
        <v>0</v>
      </c>
      <c r="L50" s="86">
        <f>F50*H50</f>
        <v>0</v>
      </c>
      <c r="M50" s="86">
        <f>F50*I50</f>
        <v>0</v>
      </c>
      <c r="N50" s="86">
        <f>F50*J50</f>
        <v>0</v>
      </c>
      <c r="O50" s="87">
        <v>0</v>
      </c>
      <c r="P50" s="87">
        <v>0</v>
      </c>
      <c r="Q50" s="86">
        <f>F50*O50</f>
        <v>0</v>
      </c>
      <c r="R50" s="86">
        <f>F50*P50</f>
        <v>0</v>
      </c>
    </row>
    <row r="51" spans="1:18" s="88" customFormat="1" ht="38.25" hidden="1" outlineLevel="1" x14ac:dyDescent="0.2">
      <c r="A51" s="81">
        <f>IF(COUNTA(C51:D51)=2,SUBTOTAL(103,$F$32:F51),"")</f>
        <v>0</v>
      </c>
      <c r="B51" s="82" t="s">
        <v>53</v>
      </c>
      <c r="C51" s="82" t="s">
        <v>35</v>
      </c>
      <c r="D51" s="83" t="s">
        <v>36</v>
      </c>
      <c r="E51" s="84" t="s">
        <v>28</v>
      </c>
      <c r="F51" s="84"/>
      <c r="G51" s="85">
        <v>4671.0600000000004</v>
      </c>
      <c r="H51" s="85">
        <v>0</v>
      </c>
      <c r="I51" s="85">
        <v>0</v>
      </c>
      <c r="J51" s="85">
        <v>0</v>
      </c>
      <c r="K51" s="86">
        <f>F51*G51</f>
        <v>0</v>
      </c>
      <c r="L51" s="86">
        <f>F51*H51</f>
        <v>0</v>
      </c>
      <c r="M51" s="86">
        <f>F51*I51</f>
        <v>0</v>
      </c>
      <c r="N51" s="86">
        <f>F51*J51</f>
        <v>0</v>
      </c>
      <c r="O51" s="87">
        <v>0</v>
      </c>
      <c r="P51" s="87">
        <v>0</v>
      </c>
      <c r="Q51" s="86">
        <f>F51*O51</f>
        <v>0</v>
      </c>
      <c r="R51" s="86">
        <f>F51*P51</f>
        <v>0</v>
      </c>
    </row>
    <row r="52" spans="1:18" s="88" customFormat="1" ht="38.25" hidden="1" outlineLevel="1" x14ac:dyDescent="0.2">
      <c r="A52" s="81">
        <f>IF(COUNTA(C52:D52)=2,SUBTOTAL(103,$F$32:F52),"")</f>
        <v>0</v>
      </c>
      <c r="B52" s="82" t="s">
        <v>54</v>
      </c>
      <c r="C52" s="82" t="s">
        <v>55</v>
      </c>
      <c r="D52" s="83" t="s">
        <v>56</v>
      </c>
      <c r="E52" s="84" t="s">
        <v>57</v>
      </c>
      <c r="F52" s="84"/>
      <c r="G52" s="85">
        <v>2157.7199999999998</v>
      </c>
      <c r="H52" s="85">
        <v>1574.34</v>
      </c>
      <c r="I52" s="85">
        <v>45.71</v>
      </c>
      <c r="J52" s="85">
        <v>3.74</v>
      </c>
      <c r="K52" s="86">
        <f>F52*G52</f>
        <v>0</v>
      </c>
      <c r="L52" s="86">
        <f>F52*H52</f>
        <v>0</v>
      </c>
      <c r="M52" s="86">
        <f>F52*I52</f>
        <v>0</v>
      </c>
      <c r="N52" s="86">
        <f>F52*J52</f>
        <v>0</v>
      </c>
      <c r="O52" s="87">
        <v>7.43</v>
      </c>
      <c r="P52" s="87">
        <v>0.02</v>
      </c>
      <c r="Q52" s="86">
        <f>F52*O52</f>
        <v>0</v>
      </c>
      <c r="R52" s="86">
        <f>F52*P52</f>
        <v>0</v>
      </c>
    </row>
    <row r="53" spans="1:18" s="88" customFormat="1" ht="12.75" hidden="1" outlineLevel="1" x14ac:dyDescent="0.2">
      <c r="A53" s="89"/>
      <c r="B53" s="90"/>
      <c r="C53" s="90"/>
      <c r="D53" s="91" t="s">
        <v>58</v>
      </c>
      <c r="E53" s="90"/>
      <c r="F53" s="92"/>
      <c r="G53" s="93">
        <v>1262.96</v>
      </c>
      <c r="H53" s="93"/>
      <c r="I53" s="93"/>
      <c r="J53" s="93"/>
      <c r="K53" s="94">
        <f>F52*G53</f>
        <v>0</v>
      </c>
      <c r="L53" s="86"/>
      <c r="M53" s="86"/>
      <c r="N53" s="86"/>
      <c r="O53" s="95"/>
      <c r="P53" s="95"/>
      <c r="Q53" s="96"/>
      <c r="R53" s="97"/>
    </row>
    <row r="54" spans="1:18" s="88" customFormat="1" ht="12.75" hidden="1" outlineLevel="1" x14ac:dyDescent="0.2">
      <c r="A54" s="89"/>
      <c r="B54" s="90"/>
      <c r="C54" s="90"/>
      <c r="D54" s="91" t="s">
        <v>59</v>
      </c>
      <c r="E54" s="90"/>
      <c r="F54" s="92"/>
      <c r="G54" s="93">
        <v>950</v>
      </c>
      <c r="H54" s="93"/>
      <c r="I54" s="93"/>
      <c r="J54" s="93"/>
      <c r="K54" s="94">
        <f>G54*F52</f>
        <v>0</v>
      </c>
      <c r="L54" s="86"/>
      <c r="M54" s="86"/>
      <c r="N54" s="86"/>
      <c r="O54" s="95"/>
      <c r="P54" s="95"/>
      <c r="Q54" s="96"/>
      <c r="R54" s="97"/>
    </row>
    <row r="55" spans="1:18" s="88" customFormat="1" ht="38.25" hidden="1" outlineLevel="1" x14ac:dyDescent="0.2">
      <c r="A55" s="81">
        <f>IF(COUNTA(C55:D55)=2,SUBTOTAL(103,$F$32:F55),"")</f>
        <v>0</v>
      </c>
      <c r="B55" s="82" t="s">
        <v>60</v>
      </c>
      <c r="C55" s="82" t="s">
        <v>61</v>
      </c>
      <c r="D55" s="83" t="s">
        <v>62</v>
      </c>
      <c r="E55" s="84" t="s">
        <v>63</v>
      </c>
      <c r="F55" s="84"/>
      <c r="G55" s="85">
        <v>122.95</v>
      </c>
      <c r="H55" s="85">
        <v>0</v>
      </c>
      <c r="I55" s="85">
        <v>0</v>
      </c>
      <c r="J55" s="85">
        <v>0</v>
      </c>
      <c r="K55" s="86">
        <f>F55*G55</f>
        <v>0</v>
      </c>
      <c r="L55" s="86">
        <f>F55*H55</f>
        <v>0</v>
      </c>
      <c r="M55" s="86">
        <f>F55*I55</f>
        <v>0</v>
      </c>
      <c r="N55" s="86">
        <f>F55*J55</f>
        <v>0</v>
      </c>
      <c r="O55" s="87">
        <v>0</v>
      </c>
      <c r="P55" s="87">
        <v>0</v>
      </c>
      <c r="Q55" s="86">
        <f>F55*O55</f>
        <v>0</v>
      </c>
      <c r="R55" s="86">
        <f>F55*P55</f>
        <v>0</v>
      </c>
    </row>
    <row r="56" spans="1:18" s="88" customFormat="1" ht="38.25" hidden="1" outlineLevel="1" x14ac:dyDescent="0.2">
      <c r="A56" s="81">
        <f>IF(COUNTA(C56:D56)=2,SUBTOTAL(103,$F$32:F56),"")</f>
        <v>0</v>
      </c>
      <c r="B56" s="82" t="s">
        <v>64</v>
      </c>
      <c r="C56" s="82" t="s">
        <v>65</v>
      </c>
      <c r="D56" s="83" t="s">
        <v>66</v>
      </c>
      <c r="E56" s="84" t="s">
        <v>57</v>
      </c>
      <c r="F56" s="84"/>
      <c r="G56" s="85">
        <v>1901.92</v>
      </c>
      <c r="H56" s="85">
        <v>1574.34</v>
      </c>
      <c r="I56" s="85">
        <v>45.71</v>
      </c>
      <c r="J56" s="85">
        <v>3.74</v>
      </c>
      <c r="K56" s="86">
        <f>F56*G56</f>
        <v>0</v>
      </c>
      <c r="L56" s="86">
        <f>F56*H56</f>
        <v>0</v>
      </c>
      <c r="M56" s="86">
        <f>F56*I56</f>
        <v>0</v>
      </c>
      <c r="N56" s="86">
        <f>F56*J56</f>
        <v>0</v>
      </c>
      <c r="O56" s="87">
        <v>7.43</v>
      </c>
      <c r="P56" s="87">
        <v>0.02</v>
      </c>
      <c r="Q56" s="86">
        <f>F56*O56</f>
        <v>0</v>
      </c>
      <c r="R56" s="86">
        <f>F56*P56</f>
        <v>0</v>
      </c>
    </row>
    <row r="57" spans="1:18" s="88" customFormat="1" ht="12.75" hidden="1" outlineLevel="1" x14ac:dyDescent="0.2">
      <c r="A57" s="89"/>
      <c r="B57" s="90"/>
      <c r="C57" s="90"/>
      <c r="D57" s="91" t="s">
        <v>58</v>
      </c>
      <c r="E57" s="90"/>
      <c r="F57" s="92"/>
      <c r="G57" s="93">
        <v>1262.96</v>
      </c>
      <c r="H57" s="93"/>
      <c r="I57" s="93"/>
      <c r="J57" s="93"/>
      <c r="K57" s="94">
        <f>F56*G57</f>
        <v>0</v>
      </c>
      <c r="L57" s="86"/>
      <c r="M57" s="86"/>
      <c r="N57" s="86"/>
      <c r="O57" s="95"/>
      <c r="P57" s="95"/>
      <c r="Q57" s="96"/>
      <c r="R57" s="97"/>
    </row>
    <row r="58" spans="1:18" s="88" customFormat="1" ht="12.75" hidden="1" outlineLevel="1" x14ac:dyDescent="0.2">
      <c r="A58" s="89"/>
      <c r="B58" s="90"/>
      <c r="C58" s="90"/>
      <c r="D58" s="91" t="s">
        <v>59</v>
      </c>
      <c r="E58" s="90"/>
      <c r="F58" s="92"/>
      <c r="G58" s="93">
        <v>950</v>
      </c>
      <c r="H58" s="93"/>
      <c r="I58" s="93"/>
      <c r="J58" s="93"/>
      <c r="K58" s="94">
        <f>G58*F56</f>
        <v>0</v>
      </c>
      <c r="L58" s="86"/>
      <c r="M58" s="86"/>
      <c r="N58" s="86"/>
      <c r="O58" s="95"/>
      <c r="P58" s="95"/>
      <c r="Q58" s="96"/>
      <c r="R58" s="97"/>
    </row>
    <row r="59" spans="1:18" s="88" customFormat="1" ht="38.25" hidden="1" outlineLevel="1" x14ac:dyDescent="0.2">
      <c r="A59" s="81">
        <f>IF(COUNTA(C59:D59)=2,SUBTOTAL(103,$F$32:F59),"")</f>
        <v>0</v>
      </c>
      <c r="B59" s="82" t="s">
        <v>67</v>
      </c>
      <c r="C59" s="82" t="s">
        <v>68</v>
      </c>
      <c r="D59" s="83" t="s">
        <v>69</v>
      </c>
      <c r="E59" s="84" t="s">
        <v>63</v>
      </c>
      <c r="F59" s="84"/>
      <c r="G59" s="85">
        <v>209.88</v>
      </c>
      <c r="H59" s="85">
        <v>0</v>
      </c>
      <c r="I59" s="85">
        <v>0</v>
      </c>
      <c r="J59" s="85">
        <v>0</v>
      </c>
      <c r="K59" s="86">
        <f>F59*G59</f>
        <v>0</v>
      </c>
      <c r="L59" s="86">
        <f>F59*H59</f>
        <v>0</v>
      </c>
      <c r="M59" s="86">
        <f>F59*I59</f>
        <v>0</v>
      </c>
      <c r="N59" s="86">
        <f>F59*J59</f>
        <v>0</v>
      </c>
      <c r="O59" s="87">
        <v>0</v>
      </c>
      <c r="P59" s="87">
        <v>0</v>
      </c>
      <c r="Q59" s="86">
        <f>F59*O59</f>
        <v>0</v>
      </c>
      <c r="R59" s="86">
        <f>F59*P59</f>
        <v>0</v>
      </c>
    </row>
    <row r="60" spans="1:18" ht="12.75" hidden="1" outlineLevel="1" x14ac:dyDescent="0.2">
      <c r="A60" s="98"/>
      <c r="B60" s="99"/>
      <c r="C60" s="100"/>
      <c r="D60" s="101" t="s">
        <v>70</v>
      </c>
      <c r="E60" s="102"/>
      <c r="F60" s="103"/>
      <c r="G60" s="103"/>
      <c r="H60" s="103"/>
      <c r="I60" s="103"/>
      <c r="J60" s="103"/>
      <c r="K60" s="104">
        <f>K32+K35+K36+K37+K40+K41+K42+K45+K46+K47+K50+K51+K52+K55+K56+K59</f>
        <v>0</v>
      </c>
      <c r="L60" s="104">
        <f t="shared" ref="L60:R60" si="0">L32+L35+L36+L37+L40+L41+L42+L45+L46+L47+L50+L51+L52+L55+L56+L59</f>
        <v>0</v>
      </c>
      <c r="M60" s="104">
        <f t="shared" si="0"/>
        <v>0</v>
      </c>
      <c r="N60" s="104">
        <f t="shared" si="0"/>
        <v>0</v>
      </c>
      <c r="O60" s="104"/>
      <c r="P60" s="104"/>
      <c r="Q60" s="104">
        <f t="shared" si="0"/>
        <v>0</v>
      </c>
      <c r="R60" s="104">
        <f t="shared" si="0"/>
        <v>0</v>
      </c>
    </row>
    <row r="61" spans="1:18" ht="12.75" hidden="1" outlineLevel="1" x14ac:dyDescent="0.2">
      <c r="A61" s="98"/>
      <c r="B61" s="99"/>
      <c r="C61" s="100"/>
      <c r="D61" s="101" t="s">
        <v>71</v>
      </c>
      <c r="E61" s="102"/>
      <c r="F61" s="103"/>
      <c r="G61" s="103"/>
      <c r="H61" s="103"/>
      <c r="I61" s="103"/>
      <c r="J61" s="103"/>
      <c r="K61" s="104">
        <f>K33+K38+K43+K48+K53+K57</f>
        <v>0</v>
      </c>
      <c r="L61" s="104"/>
      <c r="M61" s="104"/>
      <c r="N61" s="104"/>
      <c r="O61" s="104"/>
      <c r="P61" s="104"/>
      <c r="Q61" s="104"/>
      <c r="R61" s="104"/>
    </row>
    <row r="62" spans="1:18" ht="12.75" hidden="1" outlineLevel="1" x14ac:dyDescent="0.2">
      <c r="A62" s="98"/>
      <c r="B62" s="99"/>
      <c r="C62" s="100"/>
      <c r="D62" s="101" t="s">
        <v>72</v>
      </c>
      <c r="E62" s="102"/>
      <c r="F62" s="103"/>
      <c r="G62" s="103"/>
      <c r="H62" s="103"/>
      <c r="I62" s="103"/>
      <c r="J62" s="103"/>
      <c r="K62" s="104">
        <f>K34+K39+K44+K49+K54+K58</f>
        <v>0</v>
      </c>
      <c r="L62" s="104"/>
      <c r="M62" s="104"/>
      <c r="N62" s="104"/>
      <c r="O62" s="104"/>
      <c r="P62" s="104"/>
      <c r="Q62" s="104"/>
      <c r="R62" s="104"/>
    </row>
    <row r="63" spans="1:18" ht="12.75" hidden="1" outlineLevel="1" x14ac:dyDescent="0.2">
      <c r="A63" s="105"/>
      <c r="B63" s="106"/>
      <c r="C63" s="107"/>
      <c r="D63" s="108" t="s">
        <v>73</v>
      </c>
      <c r="E63" s="109"/>
      <c r="F63" s="110"/>
      <c r="G63" s="110"/>
      <c r="H63" s="110"/>
      <c r="I63" s="110"/>
      <c r="J63" s="110"/>
      <c r="K63" s="111">
        <f>SUM(K60:K62)</f>
        <v>0</v>
      </c>
      <c r="L63" s="110"/>
      <c r="M63" s="110"/>
      <c r="N63" s="110"/>
      <c r="O63" s="110"/>
      <c r="P63" s="110"/>
      <c r="Q63" s="112"/>
      <c r="R63" s="110"/>
    </row>
    <row r="64" spans="1:18" s="114" customFormat="1" ht="15.75" customHeight="1" collapsed="1" x14ac:dyDescent="0.2">
      <c r="A64" s="113" t="s">
        <v>74</v>
      </c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</row>
    <row r="65" spans="1:18" s="116" customFormat="1" ht="12.75" customHeight="1" x14ac:dyDescent="0.25">
      <c r="A65" s="115" t="s">
        <v>75</v>
      </c>
      <c r="B65" s="115"/>
      <c r="C65" s="115"/>
      <c r="D65" s="115"/>
      <c r="E65" s="115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115"/>
    </row>
    <row r="66" spans="1:18" s="88" customFormat="1" ht="38.25" hidden="1" outlineLevel="1" x14ac:dyDescent="0.2">
      <c r="A66" s="81">
        <f>IF(COUNTA(C66:D66)=2,SUBTOTAL(103,$F$32:F66),"")</f>
        <v>0</v>
      </c>
      <c r="B66" s="82" t="s">
        <v>76</v>
      </c>
      <c r="C66" s="82" t="s">
        <v>77</v>
      </c>
      <c r="D66" s="83" t="s">
        <v>78</v>
      </c>
      <c r="E66" s="84" t="s">
        <v>79</v>
      </c>
      <c r="F66" s="84"/>
      <c r="G66" s="85">
        <v>96452.07</v>
      </c>
      <c r="H66" s="85">
        <v>12787.78</v>
      </c>
      <c r="I66" s="85">
        <v>23004.58</v>
      </c>
      <c r="J66" s="85">
        <v>6005.6</v>
      </c>
      <c r="K66" s="86">
        <f>F66*G66</f>
        <v>0</v>
      </c>
      <c r="L66" s="86">
        <f>F66*H66</f>
        <v>0</v>
      </c>
      <c r="M66" s="86">
        <f>F66*I66</f>
        <v>0</v>
      </c>
      <c r="N66" s="86">
        <f>F66*J66</f>
        <v>0</v>
      </c>
      <c r="O66" s="87">
        <v>72.37</v>
      </c>
      <c r="P66" s="87">
        <v>25.13</v>
      </c>
      <c r="Q66" s="86">
        <f>F66*O66</f>
        <v>0</v>
      </c>
      <c r="R66" s="86">
        <f>F66*P66</f>
        <v>0</v>
      </c>
    </row>
    <row r="67" spans="1:18" s="88" customFormat="1" ht="12.75" hidden="1" outlineLevel="1" x14ac:dyDescent="0.2">
      <c r="A67" s="89"/>
      <c r="B67" s="90"/>
      <c r="C67" s="90"/>
      <c r="D67" s="91" t="s">
        <v>80</v>
      </c>
      <c r="E67" s="90"/>
      <c r="F67" s="92"/>
      <c r="G67" s="93">
        <v>21725.37</v>
      </c>
      <c r="H67" s="93"/>
      <c r="I67" s="93"/>
      <c r="J67" s="93"/>
      <c r="K67" s="94">
        <f>F66*G67</f>
        <v>0</v>
      </c>
      <c r="L67" s="86"/>
      <c r="M67" s="86"/>
      <c r="N67" s="86"/>
      <c r="O67" s="95"/>
      <c r="P67" s="95"/>
      <c r="Q67" s="96"/>
      <c r="R67" s="97"/>
    </row>
    <row r="68" spans="1:18" s="88" customFormat="1" ht="12.75" hidden="1" outlineLevel="1" x14ac:dyDescent="0.2">
      <c r="A68" s="89"/>
      <c r="B68" s="90"/>
      <c r="C68" s="90"/>
      <c r="D68" s="91" t="s">
        <v>30</v>
      </c>
      <c r="E68" s="90"/>
      <c r="F68" s="92"/>
      <c r="G68" s="93">
        <v>13737.96</v>
      </c>
      <c r="H68" s="93"/>
      <c r="I68" s="93"/>
      <c r="J68" s="93"/>
      <c r="K68" s="94">
        <f>G68*F66</f>
        <v>0</v>
      </c>
      <c r="L68" s="86"/>
      <c r="M68" s="86"/>
      <c r="N68" s="86"/>
      <c r="O68" s="95"/>
      <c r="P68" s="95"/>
      <c r="Q68" s="96"/>
      <c r="R68" s="97"/>
    </row>
    <row r="69" spans="1:18" s="88" customFormat="1" ht="38.25" hidden="1" outlineLevel="1" x14ac:dyDescent="0.2">
      <c r="A69" s="81">
        <f>IF(COUNTA(C69:D69)=2,SUBTOTAL(103,$F$32:F69),"")</f>
        <v>0</v>
      </c>
      <c r="B69" s="82" t="s">
        <v>81</v>
      </c>
      <c r="C69" s="82" t="s">
        <v>82</v>
      </c>
      <c r="D69" s="83" t="s">
        <v>83</v>
      </c>
      <c r="E69" s="84" t="s">
        <v>84</v>
      </c>
      <c r="F69" s="84"/>
      <c r="G69" s="85">
        <v>2288.16</v>
      </c>
      <c r="H69" s="85">
        <v>0</v>
      </c>
      <c r="I69" s="85">
        <v>0</v>
      </c>
      <c r="J69" s="85">
        <v>0</v>
      </c>
      <c r="K69" s="86">
        <f>F69*G69</f>
        <v>0</v>
      </c>
      <c r="L69" s="86">
        <f>F69*H69</f>
        <v>0</v>
      </c>
      <c r="M69" s="86">
        <f>F69*I69</f>
        <v>0</v>
      </c>
      <c r="N69" s="86">
        <f>F69*J69</f>
        <v>0</v>
      </c>
      <c r="O69" s="87">
        <v>0</v>
      </c>
      <c r="P69" s="87">
        <v>0</v>
      </c>
      <c r="Q69" s="86">
        <f>F69*O69</f>
        <v>0</v>
      </c>
      <c r="R69" s="86">
        <f>F69*P69</f>
        <v>0</v>
      </c>
    </row>
    <row r="70" spans="1:18" s="88" customFormat="1" ht="51" hidden="1" outlineLevel="1" x14ac:dyDescent="0.2">
      <c r="A70" s="81">
        <f>IF(COUNTA(C70:D70)=2,SUBTOTAL(103,$F$32:F70),"")</f>
        <v>0</v>
      </c>
      <c r="B70" s="82" t="s">
        <v>85</v>
      </c>
      <c r="C70" s="82" t="s">
        <v>86</v>
      </c>
      <c r="D70" s="83" t="s">
        <v>87</v>
      </c>
      <c r="E70" s="84" t="s">
        <v>88</v>
      </c>
      <c r="F70" s="84"/>
      <c r="G70" s="85">
        <v>10080.1</v>
      </c>
      <c r="H70" s="85">
        <v>3397.89</v>
      </c>
      <c r="I70" s="85">
        <v>4855.7299999999996</v>
      </c>
      <c r="J70" s="85">
        <v>3479.93</v>
      </c>
      <c r="K70" s="86">
        <f>F70*G70</f>
        <v>0</v>
      </c>
      <c r="L70" s="86">
        <f>F70*H70</f>
        <v>0</v>
      </c>
      <c r="M70" s="86">
        <f>F70*I70</f>
        <v>0</v>
      </c>
      <c r="N70" s="86">
        <f>F70*J70</f>
        <v>0</v>
      </c>
      <c r="O70" s="87">
        <v>17.3</v>
      </c>
      <c r="P70" s="87">
        <v>18.2</v>
      </c>
      <c r="Q70" s="86">
        <f>F70*O70</f>
        <v>0</v>
      </c>
      <c r="R70" s="86">
        <f>F70*P70</f>
        <v>0</v>
      </c>
    </row>
    <row r="71" spans="1:18" s="88" customFormat="1" ht="12.75" hidden="1" outlineLevel="1" x14ac:dyDescent="0.2">
      <c r="A71" s="89"/>
      <c r="B71" s="90"/>
      <c r="C71" s="90"/>
      <c r="D71" s="91" t="s">
        <v>89</v>
      </c>
      <c r="E71" s="90"/>
      <c r="F71" s="92"/>
      <c r="G71" s="93">
        <v>6727.64</v>
      </c>
      <c r="H71" s="93"/>
      <c r="I71" s="93"/>
      <c r="J71" s="93"/>
      <c r="K71" s="94">
        <f>F70*G71</f>
        <v>0</v>
      </c>
      <c r="L71" s="86"/>
      <c r="M71" s="86"/>
      <c r="N71" s="86"/>
      <c r="O71" s="95"/>
      <c r="P71" s="95"/>
      <c r="Q71" s="96"/>
      <c r="R71" s="97"/>
    </row>
    <row r="72" spans="1:18" s="88" customFormat="1" ht="12.75" hidden="1" outlineLevel="1" x14ac:dyDescent="0.2">
      <c r="A72" s="89"/>
      <c r="B72" s="90"/>
      <c r="C72" s="90"/>
      <c r="D72" s="91" t="s">
        <v>59</v>
      </c>
      <c r="E72" s="90"/>
      <c r="F72" s="92"/>
      <c r="G72" s="93">
        <v>4140.45</v>
      </c>
      <c r="H72" s="93"/>
      <c r="I72" s="93"/>
      <c r="J72" s="93"/>
      <c r="K72" s="94">
        <f>G72*F70</f>
        <v>0</v>
      </c>
      <c r="L72" s="86"/>
      <c r="M72" s="86"/>
      <c r="N72" s="86"/>
      <c r="O72" s="95"/>
      <c r="P72" s="95"/>
      <c r="Q72" s="96"/>
      <c r="R72" s="97"/>
    </row>
    <row r="73" spans="1:18" s="88" customFormat="1" ht="76.5" hidden="1" outlineLevel="1" x14ac:dyDescent="0.2">
      <c r="A73" s="81">
        <f>IF(COUNTA(C73:D73)=2,SUBTOTAL(103,$F$32:F73),"")</f>
        <v>0</v>
      </c>
      <c r="B73" s="82" t="s">
        <v>90</v>
      </c>
      <c r="C73" s="82" t="s">
        <v>91</v>
      </c>
      <c r="D73" s="83" t="s">
        <v>92</v>
      </c>
      <c r="E73" s="84" t="s">
        <v>88</v>
      </c>
      <c r="F73" s="84"/>
      <c r="G73" s="85">
        <v>-4459.09</v>
      </c>
      <c r="H73" s="85">
        <v>-1689.13</v>
      </c>
      <c r="I73" s="85">
        <v>-1856.73</v>
      </c>
      <c r="J73" s="85">
        <v>-1576.61</v>
      </c>
      <c r="K73" s="86">
        <f>F73*G73</f>
        <v>0</v>
      </c>
      <c r="L73" s="86">
        <f>F73*H73</f>
        <v>0</v>
      </c>
      <c r="M73" s="86">
        <f>F73*I73</f>
        <v>0</v>
      </c>
      <c r="N73" s="86">
        <f>F73*J73</f>
        <v>0</v>
      </c>
      <c r="O73" s="87">
        <v>-8.6</v>
      </c>
      <c r="P73" s="87">
        <v>-8.1999999999999993</v>
      </c>
      <c r="Q73" s="86">
        <f>F73*O73</f>
        <v>0</v>
      </c>
      <c r="R73" s="86">
        <f>F73*P73</f>
        <v>0</v>
      </c>
    </row>
    <row r="74" spans="1:18" s="88" customFormat="1" ht="12.75" hidden="1" outlineLevel="1" x14ac:dyDescent="0.2">
      <c r="A74" s="89"/>
      <c r="B74" s="90"/>
      <c r="C74" s="90"/>
      <c r="D74" s="91" t="s">
        <v>89</v>
      </c>
      <c r="E74" s="90"/>
      <c r="F74" s="92"/>
      <c r="G74" s="93">
        <v>-3194.43</v>
      </c>
      <c r="H74" s="93"/>
      <c r="I74" s="93"/>
      <c r="J74" s="93"/>
      <c r="K74" s="94">
        <f>F73*G74</f>
        <v>0</v>
      </c>
      <c r="L74" s="86"/>
      <c r="M74" s="86"/>
      <c r="N74" s="86"/>
      <c r="O74" s="95"/>
      <c r="P74" s="95"/>
      <c r="Q74" s="96"/>
      <c r="R74" s="97"/>
    </row>
    <row r="75" spans="1:18" s="88" customFormat="1" ht="12.75" hidden="1" outlineLevel="1" x14ac:dyDescent="0.2">
      <c r="A75" s="89"/>
      <c r="B75" s="90"/>
      <c r="C75" s="90"/>
      <c r="D75" s="91" t="s">
        <v>59</v>
      </c>
      <c r="E75" s="90"/>
      <c r="F75" s="92"/>
      <c r="G75" s="93">
        <v>-1965.98</v>
      </c>
      <c r="H75" s="93"/>
      <c r="I75" s="93"/>
      <c r="J75" s="93"/>
      <c r="K75" s="94">
        <f>G75*F73</f>
        <v>0</v>
      </c>
      <c r="L75" s="86"/>
      <c r="M75" s="86"/>
      <c r="N75" s="86"/>
      <c r="O75" s="95"/>
      <c r="P75" s="95"/>
      <c r="Q75" s="96"/>
      <c r="R75" s="97"/>
    </row>
    <row r="76" spans="1:18" s="88" customFormat="1" ht="38.25" hidden="1" outlineLevel="1" x14ac:dyDescent="0.2">
      <c r="A76" s="81">
        <f>IF(COUNTA(C76:D76)=2,SUBTOTAL(103,$F$32:F76),"")</f>
        <v>0</v>
      </c>
      <c r="B76" s="82" t="s">
        <v>93</v>
      </c>
      <c r="C76" s="82" t="s">
        <v>94</v>
      </c>
      <c r="D76" s="83" t="s">
        <v>95</v>
      </c>
      <c r="E76" s="84" t="s">
        <v>28</v>
      </c>
      <c r="F76" s="84"/>
      <c r="G76" s="85">
        <v>56924.800000000003</v>
      </c>
      <c r="H76" s="85">
        <v>56440.34</v>
      </c>
      <c r="I76" s="85">
        <v>463.12</v>
      </c>
      <c r="J76" s="85">
        <v>128.76</v>
      </c>
      <c r="K76" s="86">
        <f>F76*G76</f>
        <v>0</v>
      </c>
      <c r="L76" s="86">
        <f>F76*H76</f>
        <v>0</v>
      </c>
      <c r="M76" s="86">
        <f>F76*I76</f>
        <v>0</v>
      </c>
      <c r="N76" s="86">
        <f>F76*J76</f>
        <v>0</v>
      </c>
      <c r="O76" s="87">
        <v>315.01</v>
      </c>
      <c r="P76" s="87">
        <v>0.62</v>
      </c>
      <c r="Q76" s="86">
        <f>F76*O76</f>
        <v>0</v>
      </c>
      <c r="R76" s="86">
        <f>F76*P76</f>
        <v>0</v>
      </c>
    </row>
    <row r="77" spans="1:18" s="88" customFormat="1" ht="12.75" hidden="1" outlineLevel="1" x14ac:dyDescent="0.2">
      <c r="A77" s="89"/>
      <c r="B77" s="90"/>
      <c r="C77" s="90"/>
      <c r="D77" s="91" t="s">
        <v>96</v>
      </c>
      <c r="E77" s="90"/>
      <c r="F77" s="92"/>
      <c r="G77" s="93">
        <v>53047.33</v>
      </c>
      <c r="H77" s="93"/>
      <c r="I77" s="93"/>
      <c r="J77" s="93"/>
      <c r="K77" s="94">
        <f>F76*G77</f>
        <v>0</v>
      </c>
      <c r="L77" s="86"/>
      <c r="M77" s="86"/>
      <c r="N77" s="86"/>
      <c r="O77" s="95"/>
      <c r="P77" s="95"/>
      <c r="Q77" s="96"/>
      <c r="R77" s="97"/>
    </row>
    <row r="78" spans="1:18" s="88" customFormat="1" ht="12.75" hidden="1" outlineLevel="1" x14ac:dyDescent="0.2">
      <c r="A78" s="89"/>
      <c r="B78" s="90"/>
      <c r="C78" s="90"/>
      <c r="D78" s="91" t="s">
        <v>97</v>
      </c>
      <c r="E78" s="90"/>
      <c r="F78" s="92"/>
      <c r="G78" s="93">
        <v>31622.13</v>
      </c>
      <c r="H78" s="93"/>
      <c r="I78" s="93"/>
      <c r="J78" s="93"/>
      <c r="K78" s="94">
        <f>G78*F76</f>
        <v>0</v>
      </c>
      <c r="L78" s="86"/>
      <c r="M78" s="86"/>
      <c r="N78" s="86"/>
      <c r="O78" s="95"/>
      <c r="P78" s="95"/>
      <c r="Q78" s="96"/>
      <c r="R78" s="97"/>
    </row>
    <row r="79" spans="1:18" s="88" customFormat="1" ht="38.25" hidden="1" outlineLevel="1" x14ac:dyDescent="0.2">
      <c r="A79" s="81">
        <f>IF(COUNTA(C79:D79)=2,SUBTOTAL(103,$F$32:F79),"")</f>
        <v>0</v>
      </c>
      <c r="B79" s="82" t="s">
        <v>98</v>
      </c>
      <c r="C79" s="82" t="s">
        <v>99</v>
      </c>
      <c r="D79" s="83" t="s">
        <v>100</v>
      </c>
      <c r="E79" s="84" t="s">
        <v>84</v>
      </c>
      <c r="F79" s="84"/>
      <c r="G79" s="85">
        <v>93.65</v>
      </c>
      <c r="H79" s="85">
        <v>0</v>
      </c>
      <c r="I79" s="85">
        <v>0</v>
      </c>
      <c r="J79" s="85">
        <v>0</v>
      </c>
      <c r="K79" s="86">
        <f>F79*G79</f>
        <v>0</v>
      </c>
      <c r="L79" s="86">
        <f>F79*H79</f>
        <v>0</v>
      </c>
      <c r="M79" s="86">
        <f>F79*I79</f>
        <v>0</v>
      </c>
      <c r="N79" s="86">
        <f>F79*J79</f>
        <v>0</v>
      </c>
      <c r="O79" s="87">
        <v>0</v>
      </c>
      <c r="P79" s="87">
        <v>0</v>
      </c>
      <c r="Q79" s="86">
        <f>F79*O79</f>
        <v>0</v>
      </c>
      <c r="R79" s="86">
        <f>F79*P79</f>
        <v>0</v>
      </c>
    </row>
    <row r="80" spans="1:18" s="88" customFormat="1" ht="38.25" collapsed="1" x14ac:dyDescent="0.2">
      <c r="A80" s="81">
        <f>IF(COUNTA(C80:D80)=2,SUBTOTAL(103,$F$32:F80),"")</f>
        <v>1</v>
      </c>
      <c r="B80" s="82" t="s">
        <v>101</v>
      </c>
      <c r="C80" s="82" t="s">
        <v>102</v>
      </c>
      <c r="D80" s="83" t="s">
        <v>103</v>
      </c>
      <c r="E80" s="203" t="s">
        <v>111</v>
      </c>
      <c r="F80" s="84">
        <v>0.73</v>
      </c>
      <c r="G80" s="85">
        <v>12658.73</v>
      </c>
      <c r="H80" s="85">
        <v>7300.88</v>
      </c>
      <c r="I80" s="85">
        <v>4726.99</v>
      </c>
      <c r="J80" s="85">
        <v>1198.7</v>
      </c>
      <c r="K80" s="86">
        <f>F80*G80</f>
        <v>9240.8729000000003</v>
      </c>
      <c r="L80" s="86">
        <f>F80*H80</f>
        <v>5329.6423999999997</v>
      </c>
      <c r="M80" s="86">
        <f>F80*I80</f>
        <v>3450.7026999999998</v>
      </c>
      <c r="N80" s="86">
        <f>F80*J80</f>
        <v>875.05100000000004</v>
      </c>
      <c r="O80" s="87">
        <v>39.130000000000003</v>
      </c>
      <c r="P80" s="87">
        <v>4.91</v>
      </c>
      <c r="Q80" s="86">
        <f>F80*O80</f>
        <v>28.564900000000002</v>
      </c>
      <c r="R80" s="86">
        <f>F80*P80</f>
        <v>3.5842999999999998</v>
      </c>
    </row>
    <row r="81" spans="1:18" s="88" customFormat="1" ht="12.75" x14ac:dyDescent="0.2">
      <c r="A81" s="89"/>
      <c r="B81" s="90"/>
      <c r="C81" s="90"/>
      <c r="D81" s="91" t="s">
        <v>29</v>
      </c>
      <c r="E81" s="90"/>
      <c r="F81" s="92"/>
      <c r="G81" s="93">
        <v>6802.35</v>
      </c>
      <c r="H81" s="93"/>
      <c r="I81" s="93"/>
      <c r="J81" s="93"/>
      <c r="K81" s="94">
        <f>F80*G81</f>
        <v>4965.7155000000002</v>
      </c>
      <c r="L81" s="86"/>
      <c r="M81" s="86"/>
      <c r="N81" s="86"/>
      <c r="O81" s="95"/>
      <c r="P81" s="95"/>
      <c r="Q81" s="96"/>
      <c r="R81" s="97"/>
    </row>
    <row r="82" spans="1:18" s="88" customFormat="1" ht="12.75" x14ac:dyDescent="0.2">
      <c r="A82" s="89"/>
      <c r="B82" s="90"/>
      <c r="C82" s="90"/>
      <c r="D82" s="91" t="s">
        <v>30</v>
      </c>
      <c r="E82" s="90"/>
      <c r="F82" s="92"/>
      <c r="G82" s="93">
        <v>6213.19</v>
      </c>
      <c r="H82" s="93"/>
      <c r="I82" s="93"/>
      <c r="J82" s="93"/>
      <c r="K82" s="94">
        <f>G82*F80</f>
        <v>4535.6286999999993</v>
      </c>
      <c r="L82" s="86"/>
      <c r="M82" s="86"/>
      <c r="N82" s="86"/>
      <c r="O82" s="95"/>
      <c r="P82" s="95"/>
      <c r="Q82" s="96"/>
      <c r="R82" s="97"/>
    </row>
    <row r="83" spans="1:18" s="88" customFormat="1" ht="38.25" x14ac:dyDescent="0.2">
      <c r="A83" s="81">
        <f>IF(COUNTA(C83:D83)=2,SUBTOTAL(103,$F$32:F83),"")</f>
        <v>2</v>
      </c>
      <c r="B83" s="82" t="s">
        <v>104</v>
      </c>
      <c r="C83" s="82" t="s">
        <v>105</v>
      </c>
      <c r="D83" s="83" t="s">
        <v>106</v>
      </c>
      <c r="E83" s="203" t="s">
        <v>107</v>
      </c>
      <c r="F83" s="84">
        <v>0.51</v>
      </c>
      <c r="G83" s="85">
        <v>35268.22</v>
      </c>
      <c r="H83" s="85">
        <v>0</v>
      </c>
      <c r="I83" s="85">
        <v>0</v>
      </c>
      <c r="J83" s="85">
        <v>0</v>
      </c>
      <c r="K83" s="86">
        <f>F83*G83</f>
        <v>17986.7922</v>
      </c>
      <c r="L83" s="86">
        <f>F83*H83</f>
        <v>0</v>
      </c>
      <c r="M83" s="86">
        <f>F83*I83</f>
        <v>0</v>
      </c>
      <c r="N83" s="86">
        <f>F83*J83</f>
        <v>0</v>
      </c>
      <c r="O83" s="87">
        <v>0</v>
      </c>
      <c r="P83" s="87">
        <v>0</v>
      </c>
      <c r="Q83" s="86">
        <f>F83*O83</f>
        <v>0</v>
      </c>
      <c r="R83" s="86">
        <f>F83*P83</f>
        <v>0</v>
      </c>
    </row>
    <row r="84" spans="1:18" s="88" customFormat="1" ht="38.25" x14ac:dyDescent="0.2">
      <c r="A84" s="81">
        <f>IF(COUNTA(C84:D84)=2,SUBTOTAL(103,$F$32:F84),"")</f>
        <v>3</v>
      </c>
      <c r="B84" s="82" t="s">
        <v>108</v>
      </c>
      <c r="C84" s="82" t="s">
        <v>109</v>
      </c>
      <c r="D84" s="83" t="s">
        <v>110</v>
      </c>
      <c r="E84" s="203" t="s">
        <v>111</v>
      </c>
      <c r="F84" s="117">
        <v>0.22</v>
      </c>
      <c r="G84" s="85">
        <v>53130.99</v>
      </c>
      <c r="H84" s="85">
        <v>0</v>
      </c>
      <c r="I84" s="85">
        <v>0</v>
      </c>
      <c r="J84" s="85">
        <v>0</v>
      </c>
      <c r="K84" s="86">
        <f>F84*G84</f>
        <v>11688.817799999999</v>
      </c>
      <c r="L84" s="86">
        <f>F84*H84</f>
        <v>0</v>
      </c>
      <c r="M84" s="86">
        <f>F84*I84</f>
        <v>0</v>
      </c>
      <c r="N84" s="86">
        <f>F84*J84</f>
        <v>0</v>
      </c>
      <c r="O84" s="87">
        <v>0</v>
      </c>
      <c r="P84" s="87">
        <v>0</v>
      </c>
      <c r="Q84" s="86">
        <f>F84*O84</f>
        <v>0</v>
      </c>
      <c r="R84" s="86">
        <f>F84*P84</f>
        <v>0</v>
      </c>
    </row>
    <row r="85" spans="1:18" s="88" customFormat="1" ht="38.25" x14ac:dyDescent="0.2">
      <c r="A85" s="81">
        <f>IF(COUNTA(C85:D85)=2,SUBTOTAL(103,$F$32:F85),"")</f>
        <v>4</v>
      </c>
      <c r="B85" s="82" t="s">
        <v>112</v>
      </c>
      <c r="C85" s="82" t="s">
        <v>113</v>
      </c>
      <c r="D85" s="83" t="s">
        <v>114</v>
      </c>
      <c r="E85" s="203" t="s">
        <v>115</v>
      </c>
      <c r="F85" s="84">
        <v>0.94</v>
      </c>
      <c r="G85" s="85">
        <v>12674.05</v>
      </c>
      <c r="H85" s="85">
        <v>6199.5</v>
      </c>
      <c r="I85" s="85">
        <v>5843.69</v>
      </c>
      <c r="J85" s="85">
        <v>1425.05</v>
      </c>
      <c r="K85" s="86">
        <f>F85*G85</f>
        <v>11913.606999999998</v>
      </c>
      <c r="L85" s="86">
        <f>F85*H85</f>
        <v>5827.53</v>
      </c>
      <c r="M85" s="86">
        <f>F85*I85</f>
        <v>5493.0685999999996</v>
      </c>
      <c r="N85" s="86">
        <f>F85*J85</f>
        <v>1339.5469999999998</v>
      </c>
      <c r="O85" s="87">
        <v>32.369999999999997</v>
      </c>
      <c r="P85" s="87">
        <v>5.83</v>
      </c>
      <c r="Q85" s="86">
        <f>F85*O85</f>
        <v>30.427799999999994</v>
      </c>
      <c r="R85" s="86">
        <f>F85*P85</f>
        <v>5.4802</v>
      </c>
    </row>
    <row r="86" spans="1:18" s="88" customFormat="1" ht="12.75" x14ac:dyDescent="0.2">
      <c r="A86" s="89"/>
      <c r="B86" s="90"/>
      <c r="C86" s="90"/>
      <c r="D86" s="91" t="s">
        <v>29</v>
      </c>
      <c r="E86" s="90"/>
      <c r="F86" s="92"/>
      <c r="G86" s="93">
        <v>6102.05</v>
      </c>
      <c r="H86" s="93"/>
      <c r="I86" s="93"/>
      <c r="J86" s="93"/>
      <c r="K86" s="94">
        <f>F85*G86</f>
        <v>5735.9269999999997</v>
      </c>
      <c r="L86" s="86"/>
      <c r="M86" s="86"/>
      <c r="N86" s="86"/>
      <c r="O86" s="95"/>
      <c r="P86" s="95"/>
      <c r="Q86" s="96"/>
      <c r="R86" s="97"/>
    </row>
    <row r="87" spans="1:18" s="88" customFormat="1" ht="12.75" x14ac:dyDescent="0.2">
      <c r="A87" s="89"/>
      <c r="B87" s="90"/>
      <c r="C87" s="90"/>
      <c r="D87" s="91" t="s">
        <v>30</v>
      </c>
      <c r="E87" s="90"/>
      <c r="F87" s="92"/>
      <c r="G87" s="93">
        <v>5573.55</v>
      </c>
      <c r="H87" s="93"/>
      <c r="I87" s="93"/>
      <c r="J87" s="93"/>
      <c r="K87" s="94">
        <f>G87*F85</f>
        <v>5239.1369999999997</v>
      </c>
      <c r="L87" s="86"/>
      <c r="M87" s="86"/>
      <c r="N87" s="86"/>
      <c r="O87" s="95"/>
      <c r="P87" s="95"/>
      <c r="Q87" s="96"/>
      <c r="R87" s="97"/>
    </row>
    <row r="88" spans="1:18" s="88" customFormat="1" ht="38.25" x14ac:dyDescent="0.2">
      <c r="A88" s="81">
        <f>IF(COUNTA(C88:D88)=2,SUBTOTAL(103,$F$32:F88),"")</f>
        <v>5</v>
      </c>
      <c r="B88" s="82" t="s">
        <v>116</v>
      </c>
      <c r="C88" s="82" t="s">
        <v>117</v>
      </c>
      <c r="D88" s="83" t="s">
        <v>118</v>
      </c>
      <c r="E88" s="203" t="s">
        <v>252</v>
      </c>
      <c r="F88" s="84">
        <v>0.94</v>
      </c>
      <c r="G88" s="85">
        <v>55899.05</v>
      </c>
      <c r="H88" s="85">
        <v>0</v>
      </c>
      <c r="I88" s="85">
        <v>0</v>
      </c>
      <c r="J88" s="85">
        <v>0</v>
      </c>
      <c r="K88" s="86">
        <f>F88*G88</f>
        <v>52545.106999999996</v>
      </c>
      <c r="L88" s="86">
        <f>F88*H88</f>
        <v>0</v>
      </c>
      <c r="M88" s="86">
        <f>F88*I88</f>
        <v>0</v>
      </c>
      <c r="N88" s="86">
        <f>F88*J88</f>
        <v>0</v>
      </c>
      <c r="O88" s="87">
        <v>0</v>
      </c>
      <c r="P88" s="87">
        <v>0</v>
      </c>
      <c r="Q88" s="86">
        <f>F88*O88</f>
        <v>0</v>
      </c>
      <c r="R88" s="86">
        <f>F88*P88</f>
        <v>0</v>
      </c>
    </row>
    <row r="89" spans="1:18" s="88" customFormat="1" ht="56.25" customHeight="1" x14ac:dyDescent="0.2">
      <c r="A89" s="81">
        <f>IF(COUNTA(C89:D89)=2,SUBTOTAL(103,$F$32:F89),"")</f>
        <v>6</v>
      </c>
      <c r="B89" s="82" t="s">
        <v>119</v>
      </c>
      <c r="C89" s="82" t="s">
        <v>120</v>
      </c>
      <c r="D89" s="83" t="s">
        <v>121</v>
      </c>
      <c r="E89" s="203" t="s">
        <v>252</v>
      </c>
      <c r="F89" s="84">
        <v>1.67</v>
      </c>
      <c r="G89" s="85">
        <v>1944.94</v>
      </c>
      <c r="H89" s="85">
        <v>0</v>
      </c>
      <c r="I89" s="85">
        <v>0</v>
      </c>
      <c r="J89" s="85">
        <v>0</v>
      </c>
      <c r="K89" s="86">
        <f>F89*G89</f>
        <v>3248.0497999999998</v>
      </c>
      <c r="L89" s="86">
        <f>F89*H89</f>
        <v>0</v>
      </c>
      <c r="M89" s="86">
        <f>F89*I89</f>
        <v>0</v>
      </c>
      <c r="N89" s="86">
        <f>F89*J89</f>
        <v>0</v>
      </c>
      <c r="O89" s="87">
        <v>0</v>
      </c>
      <c r="P89" s="87">
        <v>0</v>
      </c>
      <c r="Q89" s="86">
        <f>F89*O89</f>
        <v>0</v>
      </c>
      <c r="R89" s="86">
        <f>F89*P89</f>
        <v>0</v>
      </c>
    </row>
    <row r="90" spans="1:18" s="116" customFormat="1" ht="12.75" hidden="1" customHeight="1" outlineLevel="1" x14ac:dyDescent="0.25">
      <c r="A90" s="118" t="s">
        <v>122</v>
      </c>
      <c r="B90" s="118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8"/>
      <c r="Q90" s="118"/>
      <c r="R90" s="118"/>
    </row>
    <row r="91" spans="1:18" s="88" customFormat="1" ht="38.25" hidden="1" outlineLevel="1" x14ac:dyDescent="0.2">
      <c r="A91" s="81">
        <f>IF(COUNTA(C91:D91)=2,SUBTOTAL(103,$F$32:F91),"")</f>
        <v>6</v>
      </c>
      <c r="B91" s="82" t="s">
        <v>123</v>
      </c>
      <c r="C91" s="82" t="s">
        <v>77</v>
      </c>
      <c r="D91" s="83" t="s">
        <v>78</v>
      </c>
      <c r="E91" s="84" t="s">
        <v>79</v>
      </c>
      <c r="F91" s="84"/>
      <c r="G91" s="85">
        <v>96452.07</v>
      </c>
      <c r="H91" s="85">
        <v>12787.78</v>
      </c>
      <c r="I91" s="85">
        <v>23004.58</v>
      </c>
      <c r="J91" s="85">
        <v>6005.6</v>
      </c>
      <c r="K91" s="86">
        <f>F91*G91</f>
        <v>0</v>
      </c>
      <c r="L91" s="86">
        <f>F91*H91</f>
        <v>0</v>
      </c>
      <c r="M91" s="86">
        <f>F91*I91</f>
        <v>0</v>
      </c>
      <c r="N91" s="86">
        <f>F91*J91</f>
        <v>0</v>
      </c>
      <c r="O91" s="87">
        <v>72.37</v>
      </c>
      <c r="P91" s="87">
        <v>25.13</v>
      </c>
      <c r="Q91" s="86">
        <f>F91*O91</f>
        <v>0</v>
      </c>
      <c r="R91" s="86">
        <f>F91*P91</f>
        <v>0</v>
      </c>
    </row>
    <row r="92" spans="1:18" s="88" customFormat="1" ht="12.75" hidden="1" outlineLevel="1" x14ac:dyDescent="0.2">
      <c r="A92" s="89"/>
      <c r="B92" s="90"/>
      <c r="C92" s="90"/>
      <c r="D92" s="91" t="s">
        <v>80</v>
      </c>
      <c r="E92" s="90"/>
      <c r="F92" s="92"/>
      <c r="G92" s="93">
        <v>21725.37</v>
      </c>
      <c r="H92" s="93"/>
      <c r="I92" s="93"/>
      <c r="J92" s="93"/>
      <c r="K92" s="94">
        <f>F91*G92</f>
        <v>0</v>
      </c>
      <c r="L92" s="86"/>
      <c r="M92" s="86"/>
      <c r="N92" s="86"/>
      <c r="O92" s="95"/>
      <c r="P92" s="95"/>
      <c r="Q92" s="96"/>
      <c r="R92" s="97"/>
    </row>
    <row r="93" spans="1:18" s="88" customFormat="1" ht="12.75" hidden="1" outlineLevel="1" x14ac:dyDescent="0.2">
      <c r="A93" s="89"/>
      <c r="B93" s="90"/>
      <c r="C93" s="90"/>
      <c r="D93" s="91" t="s">
        <v>30</v>
      </c>
      <c r="E93" s="90"/>
      <c r="F93" s="92"/>
      <c r="G93" s="93">
        <v>13737.96</v>
      </c>
      <c r="H93" s="93"/>
      <c r="I93" s="93"/>
      <c r="J93" s="93"/>
      <c r="K93" s="94">
        <f>G93*F91</f>
        <v>0</v>
      </c>
      <c r="L93" s="86"/>
      <c r="M93" s="86"/>
      <c r="N93" s="86"/>
      <c r="O93" s="95"/>
      <c r="P93" s="95"/>
      <c r="Q93" s="96"/>
      <c r="R93" s="97"/>
    </row>
    <row r="94" spans="1:18" s="88" customFormat="1" ht="38.25" hidden="1" outlineLevel="1" x14ac:dyDescent="0.2">
      <c r="A94" s="81">
        <f>IF(COUNTA(C94:D94)=2,SUBTOTAL(103,$F$32:F94),"")</f>
        <v>6</v>
      </c>
      <c r="B94" s="82" t="s">
        <v>124</v>
      </c>
      <c r="C94" s="82" t="s">
        <v>82</v>
      </c>
      <c r="D94" s="83" t="s">
        <v>83</v>
      </c>
      <c r="E94" s="84" t="s">
        <v>84</v>
      </c>
      <c r="F94" s="84"/>
      <c r="G94" s="85">
        <v>2288.16</v>
      </c>
      <c r="H94" s="85">
        <v>0</v>
      </c>
      <c r="I94" s="85">
        <v>0</v>
      </c>
      <c r="J94" s="85">
        <v>0</v>
      </c>
      <c r="K94" s="86">
        <f>F94*G94</f>
        <v>0</v>
      </c>
      <c r="L94" s="86">
        <f>F94*H94</f>
        <v>0</v>
      </c>
      <c r="M94" s="86">
        <f>F94*I94</f>
        <v>0</v>
      </c>
      <c r="N94" s="86">
        <f>F94*J94</f>
        <v>0</v>
      </c>
      <c r="O94" s="87">
        <v>0</v>
      </c>
      <c r="P94" s="87">
        <v>0</v>
      </c>
      <c r="Q94" s="86">
        <f>F94*O94</f>
        <v>0</v>
      </c>
      <c r="R94" s="86">
        <f>F94*P94</f>
        <v>0</v>
      </c>
    </row>
    <row r="95" spans="1:18" s="88" customFormat="1" ht="51" hidden="1" outlineLevel="1" x14ac:dyDescent="0.2">
      <c r="A95" s="81">
        <f>IF(COUNTA(C95:D95)=2,SUBTOTAL(103,$F$32:F95),"")</f>
        <v>6</v>
      </c>
      <c r="B95" s="82" t="s">
        <v>125</v>
      </c>
      <c r="C95" s="82" t="s">
        <v>86</v>
      </c>
      <c r="D95" s="83" t="s">
        <v>87</v>
      </c>
      <c r="E95" s="84" t="s">
        <v>88</v>
      </c>
      <c r="F95" s="84"/>
      <c r="G95" s="85">
        <v>10080.1</v>
      </c>
      <c r="H95" s="85">
        <v>3397.89</v>
      </c>
      <c r="I95" s="85">
        <v>4855.7299999999996</v>
      </c>
      <c r="J95" s="85">
        <v>3479.93</v>
      </c>
      <c r="K95" s="86">
        <f>F95*G95</f>
        <v>0</v>
      </c>
      <c r="L95" s="86">
        <f>F95*H95</f>
        <v>0</v>
      </c>
      <c r="M95" s="86">
        <f>F95*I95</f>
        <v>0</v>
      </c>
      <c r="N95" s="86">
        <f>F95*J95</f>
        <v>0</v>
      </c>
      <c r="O95" s="87">
        <v>17.3</v>
      </c>
      <c r="P95" s="87">
        <v>18.2</v>
      </c>
      <c r="Q95" s="86">
        <f>F95*O95</f>
        <v>0</v>
      </c>
      <c r="R95" s="86">
        <f>F95*P95</f>
        <v>0</v>
      </c>
    </row>
    <row r="96" spans="1:18" s="88" customFormat="1" ht="12.75" hidden="1" outlineLevel="1" x14ac:dyDescent="0.2">
      <c r="A96" s="89"/>
      <c r="B96" s="90"/>
      <c r="C96" s="90"/>
      <c r="D96" s="91" t="s">
        <v>89</v>
      </c>
      <c r="E96" s="90"/>
      <c r="F96" s="92"/>
      <c r="G96" s="93">
        <v>6727.64</v>
      </c>
      <c r="H96" s="93"/>
      <c r="I96" s="93"/>
      <c r="J96" s="93"/>
      <c r="K96" s="94">
        <f>F95*G96</f>
        <v>0</v>
      </c>
      <c r="L96" s="86"/>
      <c r="M96" s="86"/>
      <c r="N96" s="86"/>
      <c r="O96" s="95"/>
      <c r="P96" s="95"/>
      <c r="Q96" s="96"/>
      <c r="R96" s="97"/>
    </row>
    <row r="97" spans="1:18" s="88" customFormat="1" ht="12.75" hidden="1" outlineLevel="1" x14ac:dyDescent="0.2">
      <c r="A97" s="89"/>
      <c r="B97" s="90"/>
      <c r="C97" s="90"/>
      <c r="D97" s="91" t="s">
        <v>59</v>
      </c>
      <c r="E97" s="90"/>
      <c r="F97" s="92"/>
      <c r="G97" s="93">
        <v>4140.45</v>
      </c>
      <c r="H97" s="93"/>
      <c r="I97" s="93"/>
      <c r="J97" s="93"/>
      <c r="K97" s="94">
        <f>G97*F95</f>
        <v>0</v>
      </c>
      <c r="L97" s="86"/>
      <c r="M97" s="86"/>
      <c r="N97" s="86"/>
      <c r="O97" s="95"/>
      <c r="P97" s="95"/>
      <c r="Q97" s="96"/>
      <c r="R97" s="97"/>
    </row>
    <row r="98" spans="1:18" s="88" customFormat="1" ht="76.5" hidden="1" outlineLevel="1" x14ac:dyDescent="0.2">
      <c r="A98" s="81">
        <f>IF(COUNTA(C98:D98)=2,SUBTOTAL(103,$F$32:F98),"")</f>
        <v>6</v>
      </c>
      <c r="B98" s="82" t="s">
        <v>126</v>
      </c>
      <c r="C98" s="82" t="s">
        <v>91</v>
      </c>
      <c r="D98" s="83" t="s">
        <v>92</v>
      </c>
      <c r="E98" s="84" t="s">
        <v>88</v>
      </c>
      <c r="F98" s="84"/>
      <c r="G98" s="85">
        <v>-4459.09</v>
      </c>
      <c r="H98" s="85">
        <v>-1689.13</v>
      </c>
      <c r="I98" s="85">
        <v>-1856.73</v>
      </c>
      <c r="J98" s="85">
        <v>-1576.61</v>
      </c>
      <c r="K98" s="86">
        <f>F98*G98</f>
        <v>0</v>
      </c>
      <c r="L98" s="86">
        <f>F98*H98</f>
        <v>0</v>
      </c>
      <c r="M98" s="86">
        <f>F98*I98</f>
        <v>0</v>
      </c>
      <c r="N98" s="86">
        <f>F98*J98</f>
        <v>0</v>
      </c>
      <c r="O98" s="87">
        <v>-8.6</v>
      </c>
      <c r="P98" s="87">
        <v>-8.1999999999999993</v>
      </c>
      <c r="Q98" s="86">
        <f>F98*O98</f>
        <v>0</v>
      </c>
      <c r="R98" s="86">
        <f>F98*P98</f>
        <v>0</v>
      </c>
    </row>
    <row r="99" spans="1:18" s="88" customFormat="1" ht="12.75" hidden="1" outlineLevel="1" x14ac:dyDescent="0.2">
      <c r="A99" s="89"/>
      <c r="B99" s="90"/>
      <c r="C99" s="90"/>
      <c r="D99" s="91" t="s">
        <v>89</v>
      </c>
      <c r="E99" s="90"/>
      <c r="F99" s="92"/>
      <c r="G99" s="93">
        <v>-3194.43</v>
      </c>
      <c r="H99" s="93"/>
      <c r="I99" s="93"/>
      <c r="J99" s="93"/>
      <c r="K99" s="94">
        <f>F98*G99</f>
        <v>0</v>
      </c>
      <c r="L99" s="86"/>
      <c r="M99" s="86"/>
      <c r="N99" s="86"/>
      <c r="O99" s="95"/>
      <c r="P99" s="95"/>
      <c r="Q99" s="96"/>
      <c r="R99" s="97"/>
    </row>
    <row r="100" spans="1:18" s="88" customFormat="1" ht="12.75" hidden="1" outlineLevel="1" x14ac:dyDescent="0.2">
      <c r="A100" s="89"/>
      <c r="B100" s="90"/>
      <c r="C100" s="90"/>
      <c r="D100" s="91" t="s">
        <v>59</v>
      </c>
      <c r="E100" s="90"/>
      <c r="F100" s="92"/>
      <c r="G100" s="93">
        <v>-1965.98</v>
      </c>
      <c r="H100" s="93"/>
      <c r="I100" s="93"/>
      <c r="J100" s="93"/>
      <c r="K100" s="94">
        <f>G100*F98</f>
        <v>0</v>
      </c>
      <c r="L100" s="86"/>
      <c r="M100" s="86"/>
      <c r="N100" s="86"/>
      <c r="O100" s="95"/>
      <c r="P100" s="95"/>
      <c r="Q100" s="96"/>
      <c r="R100" s="97"/>
    </row>
    <row r="101" spans="1:18" s="88" customFormat="1" ht="38.25" hidden="1" outlineLevel="1" x14ac:dyDescent="0.2">
      <c r="A101" s="81">
        <f>IF(COUNTA(C101:D101)=2,SUBTOTAL(103,$F$32:F101),"")</f>
        <v>6</v>
      </c>
      <c r="B101" s="82" t="s">
        <v>127</v>
      </c>
      <c r="C101" s="82" t="s">
        <v>94</v>
      </c>
      <c r="D101" s="83" t="s">
        <v>95</v>
      </c>
      <c r="E101" s="84" t="s">
        <v>28</v>
      </c>
      <c r="F101" s="84"/>
      <c r="G101" s="85">
        <v>56924.800000000003</v>
      </c>
      <c r="H101" s="85">
        <v>56440.34</v>
      </c>
      <c r="I101" s="85">
        <v>463.12</v>
      </c>
      <c r="J101" s="85">
        <v>128.76</v>
      </c>
      <c r="K101" s="86">
        <f>F101*G101</f>
        <v>0</v>
      </c>
      <c r="L101" s="86">
        <f>F101*H101</f>
        <v>0</v>
      </c>
      <c r="M101" s="86">
        <f>F101*I101</f>
        <v>0</v>
      </c>
      <c r="N101" s="86">
        <f>F101*J101</f>
        <v>0</v>
      </c>
      <c r="O101" s="87">
        <v>315.01</v>
      </c>
      <c r="P101" s="87">
        <v>0.62</v>
      </c>
      <c r="Q101" s="86">
        <f>F101*O101</f>
        <v>0</v>
      </c>
      <c r="R101" s="86">
        <f>F101*P101</f>
        <v>0</v>
      </c>
    </row>
    <row r="102" spans="1:18" s="88" customFormat="1" ht="12.75" hidden="1" outlineLevel="1" x14ac:dyDescent="0.2">
      <c r="A102" s="89"/>
      <c r="B102" s="90"/>
      <c r="C102" s="90"/>
      <c r="D102" s="91" t="s">
        <v>96</v>
      </c>
      <c r="E102" s="90"/>
      <c r="F102" s="92"/>
      <c r="G102" s="93">
        <v>53047.33</v>
      </c>
      <c r="H102" s="93"/>
      <c r="I102" s="93"/>
      <c r="J102" s="93"/>
      <c r="K102" s="94">
        <f>F101*G102</f>
        <v>0</v>
      </c>
      <c r="L102" s="86"/>
      <c r="M102" s="86"/>
      <c r="N102" s="86"/>
      <c r="O102" s="95"/>
      <c r="P102" s="95"/>
      <c r="Q102" s="96"/>
      <c r="R102" s="97"/>
    </row>
    <row r="103" spans="1:18" s="88" customFormat="1" ht="12.75" hidden="1" outlineLevel="1" x14ac:dyDescent="0.2">
      <c r="A103" s="89"/>
      <c r="B103" s="90"/>
      <c r="C103" s="90"/>
      <c r="D103" s="91" t="s">
        <v>97</v>
      </c>
      <c r="E103" s="90"/>
      <c r="F103" s="92"/>
      <c r="G103" s="93">
        <v>31622.13</v>
      </c>
      <c r="H103" s="93"/>
      <c r="I103" s="93"/>
      <c r="J103" s="93"/>
      <c r="K103" s="94">
        <f>G103*F101</f>
        <v>0</v>
      </c>
      <c r="L103" s="86"/>
      <c r="M103" s="86"/>
      <c r="N103" s="86"/>
      <c r="O103" s="95"/>
      <c r="P103" s="95"/>
      <c r="Q103" s="96"/>
      <c r="R103" s="97"/>
    </row>
    <row r="104" spans="1:18" s="88" customFormat="1" ht="38.25" hidden="1" outlineLevel="1" x14ac:dyDescent="0.2">
      <c r="A104" s="81">
        <f>IF(COUNTA(C104:D104)=2,SUBTOTAL(103,$F$32:F104),"")</f>
        <v>6</v>
      </c>
      <c r="B104" s="82" t="s">
        <v>128</v>
      </c>
      <c r="C104" s="82" t="s">
        <v>99</v>
      </c>
      <c r="D104" s="83" t="s">
        <v>100</v>
      </c>
      <c r="E104" s="84" t="s">
        <v>84</v>
      </c>
      <c r="F104" s="84"/>
      <c r="G104" s="85">
        <v>93.65</v>
      </c>
      <c r="H104" s="85">
        <v>0</v>
      </c>
      <c r="I104" s="85">
        <v>0</v>
      </c>
      <c r="J104" s="85">
        <v>0</v>
      </c>
      <c r="K104" s="86">
        <f>F104*G104</f>
        <v>0</v>
      </c>
      <c r="L104" s="86">
        <f>F104*H104</f>
        <v>0</v>
      </c>
      <c r="M104" s="86">
        <f>F104*I104</f>
        <v>0</v>
      </c>
      <c r="N104" s="86">
        <f>F104*J104</f>
        <v>0</v>
      </c>
      <c r="O104" s="87">
        <v>0</v>
      </c>
      <c r="P104" s="87">
        <v>0</v>
      </c>
      <c r="Q104" s="86">
        <f>F104*O104</f>
        <v>0</v>
      </c>
      <c r="R104" s="86">
        <f>F104*P104</f>
        <v>0</v>
      </c>
    </row>
    <row r="105" spans="1:18" s="88" customFormat="1" ht="38.25" hidden="1" outlineLevel="1" x14ac:dyDescent="0.2">
      <c r="A105" s="81">
        <f>IF(COUNTA(C105:D105)=2,SUBTOTAL(103,$F$32:F105),"")</f>
        <v>6</v>
      </c>
      <c r="B105" s="82" t="s">
        <v>129</v>
      </c>
      <c r="C105" s="82" t="s">
        <v>102</v>
      </c>
      <c r="D105" s="83" t="s">
        <v>103</v>
      </c>
      <c r="E105" s="84" t="s">
        <v>28</v>
      </c>
      <c r="F105" s="84"/>
      <c r="G105" s="85">
        <v>12658.73</v>
      </c>
      <c r="H105" s="85">
        <v>7300.88</v>
      </c>
      <c r="I105" s="85">
        <v>4726.99</v>
      </c>
      <c r="J105" s="85">
        <v>1198.7</v>
      </c>
      <c r="K105" s="86">
        <f>F105*G105</f>
        <v>0</v>
      </c>
      <c r="L105" s="86">
        <f>F105*H105</f>
        <v>0</v>
      </c>
      <c r="M105" s="86">
        <f>F105*I105</f>
        <v>0</v>
      </c>
      <c r="N105" s="86">
        <f>F105*J105</f>
        <v>0</v>
      </c>
      <c r="O105" s="87">
        <v>39.130000000000003</v>
      </c>
      <c r="P105" s="87">
        <v>4.91</v>
      </c>
      <c r="Q105" s="86">
        <f>F105*O105</f>
        <v>0</v>
      </c>
      <c r="R105" s="86">
        <f>F105*P105</f>
        <v>0</v>
      </c>
    </row>
    <row r="106" spans="1:18" s="88" customFormat="1" ht="12.75" hidden="1" outlineLevel="1" x14ac:dyDescent="0.2">
      <c r="A106" s="89"/>
      <c r="B106" s="90"/>
      <c r="C106" s="90"/>
      <c r="D106" s="91" t="s">
        <v>29</v>
      </c>
      <c r="E106" s="90"/>
      <c r="F106" s="92"/>
      <c r="G106" s="93">
        <v>6802.35</v>
      </c>
      <c r="H106" s="93"/>
      <c r="I106" s="93"/>
      <c r="J106" s="93"/>
      <c r="K106" s="94">
        <f>F105*G106</f>
        <v>0</v>
      </c>
      <c r="L106" s="86"/>
      <c r="M106" s="86"/>
      <c r="N106" s="86"/>
      <c r="O106" s="95"/>
      <c r="P106" s="95"/>
      <c r="Q106" s="96"/>
      <c r="R106" s="97"/>
    </row>
    <row r="107" spans="1:18" s="88" customFormat="1" ht="12.75" hidden="1" outlineLevel="1" x14ac:dyDescent="0.2">
      <c r="A107" s="89"/>
      <c r="B107" s="90"/>
      <c r="C107" s="90"/>
      <c r="D107" s="91" t="s">
        <v>30</v>
      </c>
      <c r="E107" s="90"/>
      <c r="F107" s="92"/>
      <c r="G107" s="93">
        <v>6213.19</v>
      </c>
      <c r="H107" s="93"/>
      <c r="I107" s="93"/>
      <c r="J107" s="93"/>
      <c r="K107" s="94">
        <f>G107*F105</f>
        <v>0</v>
      </c>
      <c r="L107" s="86"/>
      <c r="M107" s="86"/>
      <c r="N107" s="86"/>
      <c r="O107" s="95"/>
      <c r="P107" s="95"/>
      <c r="Q107" s="96"/>
      <c r="R107" s="97"/>
    </row>
    <row r="108" spans="1:18" s="88" customFormat="1" ht="38.25" hidden="1" outlineLevel="1" x14ac:dyDescent="0.2">
      <c r="A108" s="81">
        <f>IF(COUNTA(C108:D108)=2,SUBTOTAL(103,$F$32:F108),"")</f>
        <v>6</v>
      </c>
      <c r="B108" s="82" t="s">
        <v>130</v>
      </c>
      <c r="C108" s="82" t="s">
        <v>105</v>
      </c>
      <c r="D108" s="83" t="s">
        <v>106</v>
      </c>
      <c r="E108" s="84" t="s">
        <v>28</v>
      </c>
      <c r="F108" s="84"/>
      <c r="G108" s="85">
        <v>35268.22</v>
      </c>
      <c r="H108" s="85">
        <v>0</v>
      </c>
      <c r="I108" s="85">
        <v>0</v>
      </c>
      <c r="J108" s="85">
        <v>0</v>
      </c>
      <c r="K108" s="86">
        <f>F108*G108</f>
        <v>0</v>
      </c>
      <c r="L108" s="86">
        <f>F108*H108</f>
        <v>0</v>
      </c>
      <c r="M108" s="86">
        <f>F108*I108</f>
        <v>0</v>
      </c>
      <c r="N108" s="86">
        <f>F108*J108</f>
        <v>0</v>
      </c>
      <c r="O108" s="87">
        <v>0</v>
      </c>
      <c r="P108" s="87">
        <v>0</v>
      </c>
      <c r="Q108" s="86">
        <f>F108*O108</f>
        <v>0</v>
      </c>
      <c r="R108" s="86">
        <f>F108*P108</f>
        <v>0</v>
      </c>
    </row>
    <row r="109" spans="1:18" s="88" customFormat="1" ht="38.25" hidden="1" outlineLevel="1" x14ac:dyDescent="0.2">
      <c r="A109" s="81">
        <f>IF(COUNTA(C109:D109)=2,SUBTOTAL(103,$F$32:F109),"")</f>
        <v>6</v>
      </c>
      <c r="B109" s="82" t="s">
        <v>131</v>
      </c>
      <c r="C109" s="82" t="s">
        <v>109</v>
      </c>
      <c r="D109" s="83" t="s">
        <v>110</v>
      </c>
      <c r="E109" s="84" t="s">
        <v>28</v>
      </c>
      <c r="F109" s="84"/>
      <c r="G109" s="85">
        <v>53130.99</v>
      </c>
      <c r="H109" s="85">
        <v>0</v>
      </c>
      <c r="I109" s="85">
        <v>0</v>
      </c>
      <c r="J109" s="85">
        <v>0</v>
      </c>
      <c r="K109" s="86">
        <f>F109*G109</f>
        <v>0</v>
      </c>
      <c r="L109" s="86">
        <f>F109*H109</f>
        <v>0</v>
      </c>
      <c r="M109" s="86">
        <f>F109*I109</f>
        <v>0</v>
      </c>
      <c r="N109" s="86">
        <f>F109*J109</f>
        <v>0</v>
      </c>
      <c r="O109" s="87">
        <v>0</v>
      </c>
      <c r="P109" s="87">
        <v>0</v>
      </c>
      <c r="Q109" s="86">
        <f>F109*O109</f>
        <v>0</v>
      </c>
      <c r="R109" s="86">
        <f>F109*P109</f>
        <v>0</v>
      </c>
    </row>
    <row r="110" spans="1:18" s="88" customFormat="1" ht="38.25" hidden="1" outlineLevel="1" x14ac:dyDescent="0.2">
      <c r="A110" s="81">
        <f>IF(COUNTA(C110:D110)=2,SUBTOTAL(103,$F$32:F110),"")</f>
        <v>6</v>
      </c>
      <c r="B110" s="82" t="s">
        <v>132</v>
      </c>
      <c r="C110" s="82" t="s">
        <v>113</v>
      </c>
      <c r="D110" s="83" t="s">
        <v>114</v>
      </c>
      <c r="E110" s="84" t="s">
        <v>28</v>
      </c>
      <c r="F110" s="84"/>
      <c r="G110" s="85">
        <v>12674.05</v>
      </c>
      <c r="H110" s="85">
        <v>6199.5</v>
      </c>
      <c r="I110" s="85">
        <v>5843.69</v>
      </c>
      <c r="J110" s="85">
        <v>1425.05</v>
      </c>
      <c r="K110" s="86">
        <f>F110*G110</f>
        <v>0</v>
      </c>
      <c r="L110" s="86">
        <f>F110*H110</f>
        <v>0</v>
      </c>
      <c r="M110" s="86">
        <f>F110*I110</f>
        <v>0</v>
      </c>
      <c r="N110" s="86">
        <f>F110*J110</f>
        <v>0</v>
      </c>
      <c r="O110" s="87">
        <v>32.369999999999997</v>
      </c>
      <c r="P110" s="87">
        <v>5.83</v>
      </c>
      <c r="Q110" s="86">
        <f>F110*O110</f>
        <v>0</v>
      </c>
      <c r="R110" s="86">
        <f>F110*P110</f>
        <v>0</v>
      </c>
    </row>
    <row r="111" spans="1:18" s="88" customFormat="1" ht="12.75" hidden="1" outlineLevel="1" x14ac:dyDescent="0.2">
      <c r="A111" s="89"/>
      <c r="B111" s="90"/>
      <c r="C111" s="90"/>
      <c r="D111" s="91" t="s">
        <v>29</v>
      </c>
      <c r="E111" s="90"/>
      <c r="F111" s="92"/>
      <c r="G111" s="93">
        <v>6102.05</v>
      </c>
      <c r="H111" s="93"/>
      <c r="I111" s="93"/>
      <c r="J111" s="93"/>
      <c r="K111" s="94">
        <f>F110*G111</f>
        <v>0</v>
      </c>
      <c r="L111" s="86"/>
      <c r="M111" s="86"/>
      <c r="N111" s="86"/>
      <c r="O111" s="95"/>
      <c r="P111" s="95"/>
      <c r="Q111" s="96"/>
      <c r="R111" s="97"/>
    </row>
    <row r="112" spans="1:18" s="88" customFormat="1" ht="12.75" hidden="1" outlineLevel="1" x14ac:dyDescent="0.2">
      <c r="A112" s="89"/>
      <c r="B112" s="90"/>
      <c r="C112" s="90"/>
      <c r="D112" s="91" t="s">
        <v>30</v>
      </c>
      <c r="E112" s="90"/>
      <c r="F112" s="92"/>
      <c r="G112" s="93">
        <v>5573.55</v>
      </c>
      <c r="H112" s="93"/>
      <c r="I112" s="93"/>
      <c r="J112" s="93"/>
      <c r="K112" s="94">
        <f>G112*F110</f>
        <v>0</v>
      </c>
      <c r="L112" s="86"/>
      <c r="M112" s="86"/>
      <c r="N112" s="86"/>
      <c r="O112" s="95"/>
      <c r="P112" s="95"/>
      <c r="Q112" s="96"/>
      <c r="R112" s="97"/>
    </row>
    <row r="113" spans="1:18" s="88" customFormat="1" ht="38.25" hidden="1" outlineLevel="1" x14ac:dyDescent="0.2">
      <c r="A113" s="81">
        <f>IF(COUNTA(C113:D113)=2,SUBTOTAL(103,$F$32:F113),"")</f>
        <v>6</v>
      </c>
      <c r="B113" s="82" t="s">
        <v>133</v>
      </c>
      <c r="C113" s="82" t="s">
        <v>117</v>
      </c>
      <c r="D113" s="83" t="s">
        <v>118</v>
      </c>
      <c r="E113" s="84" t="s">
        <v>28</v>
      </c>
      <c r="F113" s="84"/>
      <c r="G113" s="85">
        <v>55899.05</v>
      </c>
      <c r="H113" s="85">
        <v>0</v>
      </c>
      <c r="I113" s="85">
        <v>0</v>
      </c>
      <c r="J113" s="85">
        <v>0</v>
      </c>
      <c r="K113" s="86">
        <f>F113*G113</f>
        <v>0</v>
      </c>
      <c r="L113" s="86">
        <f>F113*H113</f>
        <v>0</v>
      </c>
      <c r="M113" s="86">
        <f>F113*I113</f>
        <v>0</v>
      </c>
      <c r="N113" s="86">
        <f>F113*J113</f>
        <v>0</v>
      </c>
      <c r="O113" s="87">
        <v>0</v>
      </c>
      <c r="P113" s="87">
        <v>0</v>
      </c>
      <c r="Q113" s="86">
        <f>F113*O113</f>
        <v>0</v>
      </c>
      <c r="R113" s="86">
        <f>F113*P113</f>
        <v>0</v>
      </c>
    </row>
    <row r="114" spans="1:18" s="88" customFormat="1" ht="51" hidden="1" outlineLevel="1" x14ac:dyDescent="0.2">
      <c r="A114" s="81">
        <f>IF(COUNTA(C114:D114)=2,SUBTOTAL(103,$F$32:F114),"")</f>
        <v>6</v>
      </c>
      <c r="B114" s="82" t="s">
        <v>134</v>
      </c>
      <c r="C114" s="82" t="s">
        <v>120</v>
      </c>
      <c r="D114" s="83" t="s">
        <v>121</v>
      </c>
      <c r="E114" s="84" t="s">
        <v>28</v>
      </c>
      <c r="F114" s="84"/>
      <c r="G114" s="85">
        <v>1944.94</v>
      </c>
      <c r="H114" s="85">
        <v>0</v>
      </c>
      <c r="I114" s="85">
        <v>0</v>
      </c>
      <c r="J114" s="85">
        <v>0</v>
      </c>
      <c r="K114" s="86">
        <f>F114*G114</f>
        <v>0</v>
      </c>
      <c r="L114" s="86">
        <f>F114*H114</f>
        <v>0</v>
      </c>
      <c r="M114" s="86">
        <f>F114*I114</f>
        <v>0</v>
      </c>
      <c r="N114" s="86">
        <f>F114*J114</f>
        <v>0</v>
      </c>
      <c r="O114" s="87">
        <v>0</v>
      </c>
      <c r="P114" s="87">
        <v>0</v>
      </c>
      <c r="Q114" s="86">
        <f>F114*O114</f>
        <v>0</v>
      </c>
      <c r="R114" s="86">
        <f>F114*P114</f>
        <v>0</v>
      </c>
    </row>
    <row r="115" spans="1:18" s="116" customFormat="1" ht="12.75" hidden="1" customHeight="1" outlineLevel="1" x14ac:dyDescent="0.25">
      <c r="A115" s="118" t="s">
        <v>135</v>
      </c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</row>
    <row r="116" spans="1:18" s="88" customFormat="1" ht="38.25" hidden="1" outlineLevel="1" x14ac:dyDescent="0.2">
      <c r="A116" s="81">
        <f>IF(COUNTA(C116:D116)=2,SUBTOTAL(103,$F$32:F116),"")</f>
        <v>6</v>
      </c>
      <c r="B116" s="82" t="s">
        <v>136</v>
      </c>
      <c r="C116" s="82" t="s">
        <v>77</v>
      </c>
      <c r="D116" s="83" t="s">
        <v>78</v>
      </c>
      <c r="E116" s="84" t="s">
        <v>79</v>
      </c>
      <c r="F116" s="84"/>
      <c r="G116" s="85">
        <v>96452.07</v>
      </c>
      <c r="H116" s="85">
        <v>12787.78</v>
      </c>
      <c r="I116" s="85">
        <v>23004.58</v>
      </c>
      <c r="J116" s="85">
        <v>6005.6</v>
      </c>
      <c r="K116" s="86">
        <f>F116*G116</f>
        <v>0</v>
      </c>
      <c r="L116" s="86">
        <f>F116*H116</f>
        <v>0</v>
      </c>
      <c r="M116" s="86">
        <f>F116*I116</f>
        <v>0</v>
      </c>
      <c r="N116" s="86">
        <f>F116*J116</f>
        <v>0</v>
      </c>
      <c r="O116" s="87">
        <v>72.37</v>
      </c>
      <c r="P116" s="87">
        <v>25.13</v>
      </c>
      <c r="Q116" s="86">
        <f>F116*O116</f>
        <v>0</v>
      </c>
      <c r="R116" s="86">
        <f>F116*P116</f>
        <v>0</v>
      </c>
    </row>
    <row r="117" spans="1:18" s="88" customFormat="1" ht="12.75" hidden="1" outlineLevel="1" x14ac:dyDescent="0.2">
      <c r="A117" s="89"/>
      <c r="B117" s="90"/>
      <c r="C117" s="90"/>
      <c r="D117" s="91" t="s">
        <v>80</v>
      </c>
      <c r="E117" s="90"/>
      <c r="F117" s="92"/>
      <c r="G117" s="93">
        <v>21725.37</v>
      </c>
      <c r="H117" s="93"/>
      <c r="I117" s="93"/>
      <c r="J117" s="93"/>
      <c r="K117" s="94">
        <f>F116*G117</f>
        <v>0</v>
      </c>
      <c r="L117" s="86"/>
      <c r="M117" s="86"/>
      <c r="N117" s="86"/>
      <c r="O117" s="95"/>
      <c r="P117" s="95"/>
      <c r="Q117" s="96"/>
      <c r="R117" s="97"/>
    </row>
    <row r="118" spans="1:18" s="88" customFormat="1" ht="12.75" hidden="1" outlineLevel="1" x14ac:dyDescent="0.2">
      <c r="A118" s="89"/>
      <c r="B118" s="90"/>
      <c r="C118" s="90"/>
      <c r="D118" s="91" t="s">
        <v>30</v>
      </c>
      <c r="E118" s="90"/>
      <c r="F118" s="92"/>
      <c r="G118" s="93">
        <v>13737.96</v>
      </c>
      <c r="H118" s="93"/>
      <c r="I118" s="93"/>
      <c r="J118" s="93"/>
      <c r="K118" s="94">
        <f>G118*F116</f>
        <v>0</v>
      </c>
      <c r="L118" s="86"/>
      <c r="M118" s="86"/>
      <c r="N118" s="86"/>
      <c r="O118" s="95"/>
      <c r="P118" s="95"/>
      <c r="Q118" s="96"/>
      <c r="R118" s="97"/>
    </row>
    <row r="119" spans="1:18" s="88" customFormat="1" ht="38.25" hidden="1" outlineLevel="1" x14ac:dyDescent="0.2">
      <c r="A119" s="81">
        <f>IF(COUNTA(C119:D119)=2,SUBTOTAL(103,$F$32:F119),"")</f>
        <v>6</v>
      </c>
      <c r="B119" s="82" t="s">
        <v>137</v>
      </c>
      <c r="C119" s="82" t="s">
        <v>82</v>
      </c>
      <c r="D119" s="83" t="s">
        <v>83</v>
      </c>
      <c r="E119" s="84" t="s">
        <v>84</v>
      </c>
      <c r="F119" s="84"/>
      <c r="G119" s="85">
        <v>2288.16</v>
      </c>
      <c r="H119" s="85">
        <v>0</v>
      </c>
      <c r="I119" s="85">
        <v>0</v>
      </c>
      <c r="J119" s="85">
        <v>0</v>
      </c>
      <c r="K119" s="86">
        <f>F119*G119</f>
        <v>0</v>
      </c>
      <c r="L119" s="86">
        <f>F119*H119</f>
        <v>0</v>
      </c>
      <c r="M119" s="86">
        <f>F119*I119</f>
        <v>0</v>
      </c>
      <c r="N119" s="86">
        <f>F119*J119</f>
        <v>0</v>
      </c>
      <c r="O119" s="87">
        <v>0</v>
      </c>
      <c r="P119" s="87">
        <v>0</v>
      </c>
      <c r="Q119" s="86">
        <f>F119*O119</f>
        <v>0</v>
      </c>
      <c r="R119" s="86">
        <f>F119*P119</f>
        <v>0</v>
      </c>
    </row>
    <row r="120" spans="1:18" s="88" customFormat="1" ht="51" hidden="1" outlineLevel="1" x14ac:dyDescent="0.2">
      <c r="A120" s="81">
        <f>IF(COUNTA(C120:D120)=2,SUBTOTAL(103,$F$32:F120),"")</f>
        <v>6</v>
      </c>
      <c r="B120" s="82" t="s">
        <v>138</v>
      </c>
      <c r="C120" s="82" t="s">
        <v>86</v>
      </c>
      <c r="D120" s="83" t="s">
        <v>87</v>
      </c>
      <c r="E120" s="84" t="s">
        <v>88</v>
      </c>
      <c r="F120" s="84"/>
      <c r="G120" s="85">
        <v>10080.1</v>
      </c>
      <c r="H120" s="85">
        <v>3397.89</v>
      </c>
      <c r="I120" s="85">
        <v>4855.7299999999996</v>
      </c>
      <c r="J120" s="85">
        <v>3479.93</v>
      </c>
      <c r="K120" s="86">
        <f>F120*G120</f>
        <v>0</v>
      </c>
      <c r="L120" s="86">
        <f>F120*H120</f>
        <v>0</v>
      </c>
      <c r="M120" s="86">
        <f>F120*I120</f>
        <v>0</v>
      </c>
      <c r="N120" s="86">
        <f>F120*J120</f>
        <v>0</v>
      </c>
      <c r="O120" s="87">
        <v>17.3</v>
      </c>
      <c r="P120" s="87">
        <v>18.2</v>
      </c>
      <c r="Q120" s="86">
        <f>F120*O120</f>
        <v>0</v>
      </c>
      <c r="R120" s="86">
        <f>F120*P120</f>
        <v>0</v>
      </c>
    </row>
    <row r="121" spans="1:18" s="88" customFormat="1" ht="12.75" hidden="1" outlineLevel="1" x14ac:dyDescent="0.2">
      <c r="A121" s="89"/>
      <c r="B121" s="90"/>
      <c r="C121" s="90"/>
      <c r="D121" s="91" t="s">
        <v>89</v>
      </c>
      <c r="E121" s="90"/>
      <c r="F121" s="92"/>
      <c r="G121" s="93">
        <v>6727.64</v>
      </c>
      <c r="H121" s="93"/>
      <c r="I121" s="93"/>
      <c r="J121" s="93"/>
      <c r="K121" s="94">
        <f>F120*G121</f>
        <v>0</v>
      </c>
      <c r="L121" s="86"/>
      <c r="M121" s="86"/>
      <c r="N121" s="86"/>
      <c r="O121" s="95"/>
      <c r="P121" s="95"/>
      <c r="Q121" s="96"/>
      <c r="R121" s="97"/>
    </row>
    <row r="122" spans="1:18" s="88" customFormat="1" ht="12.75" hidden="1" outlineLevel="1" x14ac:dyDescent="0.2">
      <c r="A122" s="89"/>
      <c r="B122" s="90"/>
      <c r="C122" s="90"/>
      <c r="D122" s="91" t="s">
        <v>59</v>
      </c>
      <c r="E122" s="90"/>
      <c r="F122" s="92"/>
      <c r="G122" s="93">
        <v>4140.45</v>
      </c>
      <c r="H122" s="93"/>
      <c r="I122" s="93"/>
      <c r="J122" s="93"/>
      <c r="K122" s="94">
        <f>G122*F120</f>
        <v>0</v>
      </c>
      <c r="L122" s="86"/>
      <c r="M122" s="86"/>
      <c r="N122" s="86"/>
      <c r="O122" s="95"/>
      <c r="P122" s="95"/>
      <c r="Q122" s="96"/>
      <c r="R122" s="97"/>
    </row>
    <row r="123" spans="1:18" s="88" customFormat="1" ht="76.5" hidden="1" outlineLevel="1" x14ac:dyDescent="0.2">
      <c r="A123" s="81">
        <f>IF(COUNTA(C123:D123)=2,SUBTOTAL(103,$F$32:F123),"")</f>
        <v>6</v>
      </c>
      <c r="B123" s="82" t="s">
        <v>139</v>
      </c>
      <c r="C123" s="82" t="s">
        <v>91</v>
      </c>
      <c r="D123" s="83" t="s">
        <v>92</v>
      </c>
      <c r="E123" s="84" t="s">
        <v>88</v>
      </c>
      <c r="F123" s="84"/>
      <c r="G123" s="85">
        <v>-4459.09</v>
      </c>
      <c r="H123" s="85">
        <v>-1689.13</v>
      </c>
      <c r="I123" s="85">
        <v>-1856.73</v>
      </c>
      <c r="J123" s="85">
        <v>-1576.61</v>
      </c>
      <c r="K123" s="86">
        <f>F123*G123</f>
        <v>0</v>
      </c>
      <c r="L123" s="86">
        <f>F123*H123</f>
        <v>0</v>
      </c>
      <c r="M123" s="86">
        <f>F123*I123</f>
        <v>0</v>
      </c>
      <c r="N123" s="86">
        <f>F123*J123</f>
        <v>0</v>
      </c>
      <c r="O123" s="87">
        <v>-8.6</v>
      </c>
      <c r="P123" s="87">
        <v>-8.1999999999999993</v>
      </c>
      <c r="Q123" s="86">
        <f>F123*O123</f>
        <v>0</v>
      </c>
      <c r="R123" s="86">
        <f>F123*P123</f>
        <v>0</v>
      </c>
    </row>
    <row r="124" spans="1:18" s="88" customFormat="1" ht="12.75" hidden="1" outlineLevel="1" x14ac:dyDescent="0.2">
      <c r="A124" s="89"/>
      <c r="B124" s="90"/>
      <c r="C124" s="90"/>
      <c r="D124" s="91" t="s">
        <v>89</v>
      </c>
      <c r="E124" s="90"/>
      <c r="F124" s="92"/>
      <c r="G124" s="93">
        <v>-3194.43</v>
      </c>
      <c r="H124" s="93"/>
      <c r="I124" s="93"/>
      <c r="J124" s="93"/>
      <c r="K124" s="94">
        <f>F123*G124</f>
        <v>0</v>
      </c>
      <c r="L124" s="86"/>
      <c r="M124" s="86"/>
      <c r="N124" s="86"/>
      <c r="O124" s="95"/>
      <c r="P124" s="95"/>
      <c r="Q124" s="96"/>
      <c r="R124" s="97"/>
    </row>
    <row r="125" spans="1:18" s="88" customFormat="1" ht="12.75" hidden="1" outlineLevel="1" x14ac:dyDescent="0.2">
      <c r="A125" s="89"/>
      <c r="B125" s="90"/>
      <c r="C125" s="90"/>
      <c r="D125" s="91" t="s">
        <v>59</v>
      </c>
      <c r="E125" s="90"/>
      <c r="F125" s="92"/>
      <c r="G125" s="93">
        <v>-1965.98</v>
      </c>
      <c r="H125" s="93"/>
      <c r="I125" s="93"/>
      <c r="J125" s="93"/>
      <c r="K125" s="94">
        <f>G125*F123</f>
        <v>0</v>
      </c>
      <c r="L125" s="86"/>
      <c r="M125" s="86"/>
      <c r="N125" s="86"/>
      <c r="O125" s="95"/>
      <c r="P125" s="95"/>
      <c r="Q125" s="96"/>
      <c r="R125" s="97"/>
    </row>
    <row r="126" spans="1:18" s="88" customFormat="1" ht="38.25" hidden="1" outlineLevel="1" x14ac:dyDescent="0.2">
      <c r="A126" s="81">
        <f>IF(COUNTA(C126:D126)=2,SUBTOTAL(103,$F$32:F126),"")</f>
        <v>6</v>
      </c>
      <c r="B126" s="82" t="s">
        <v>140</v>
      </c>
      <c r="C126" s="82" t="s">
        <v>94</v>
      </c>
      <c r="D126" s="83" t="s">
        <v>95</v>
      </c>
      <c r="E126" s="84" t="s">
        <v>28</v>
      </c>
      <c r="F126" s="84"/>
      <c r="G126" s="85">
        <v>56924.800000000003</v>
      </c>
      <c r="H126" s="85">
        <v>56440.34</v>
      </c>
      <c r="I126" s="85">
        <v>463.12</v>
      </c>
      <c r="J126" s="85">
        <v>128.76</v>
      </c>
      <c r="K126" s="86">
        <f>F126*G126</f>
        <v>0</v>
      </c>
      <c r="L126" s="86">
        <f>F126*H126</f>
        <v>0</v>
      </c>
      <c r="M126" s="86">
        <f>F126*I126</f>
        <v>0</v>
      </c>
      <c r="N126" s="86">
        <f>F126*J126</f>
        <v>0</v>
      </c>
      <c r="O126" s="87">
        <v>315.01</v>
      </c>
      <c r="P126" s="87">
        <v>0.62</v>
      </c>
      <c r="Q126" s="86">
        <f>F126*O126</f>
        <v>0</v>
      </c>
      <c r="R126" s="86">
        <f>F126*P126</f>
        <v>0</v>
      </c>
    </row>
    <row r="127" spans="1:18" s="88" customFormat="1" ht="12.75" hidden="1" outlineLevel="1" x14ac:dyDescent="0.2">
      <c r="A127" s="89"/>
      <c r="B127" s="90"/>
      <c r="C127" s="90"/>
      <c r="D127" s="91" t="s">
        <v>96</v>
      </c>
      <c r="E127" s="90"/>
      <c r="F127" s="92"/>
      <c r="G127" s="93">
        <v>53047.33</v>
      </c>
      <c r="H127" s="93"/>
      <c r="I127" s="93"/>
      <c r="J127" s="93"/>
      <c r="K127" s="94">
        <f>F126*G127</f>
        <v>0</v>
      </c>
      <c r="L127" s="86"/>
      <c r="M127" s="86"/>
      <c r="N127" s="86"/>
      <c r="O127" s="95"/>
      <c r="P127" s="95"/>
      <c r="Q127" s="96"/>
      <c r="R127" s="97"/>
    </row>
    <row r="128" spans="1:18" s="88" customFormat="1" ht="12.75" hidden="1" outlineLevel="1" x14ac:dyDescent="0.2">
      <c r="A128" s="89"/>
      <c r="B128" s="90"/>
      <c r="C128" s="90"/>
      <c r="D128" s="91" t="s">
        <v>97</v>
      </c>
      <c r="E128" s="90"/>
      <c r="F128" s="92"/>
      <c r="G128" s="93">
        <v>31622.13</v>
      </c>
      <c r="H128" s="93"/>
      <c r="I128" s="93"/>
      <c r="J128" s="93"/>
      <c r="K128" s="94">
        <f>G128*F126</f>
        <v>0</v>
      </c>
      <c r="L128" s="86"/>
      <c r="M128" s="86"/>
      <c r="N128" s="86"/>
      <c r="O128" s="95"/>
      <c r="P128" s="95"/>
      <c r="Q128" s="96"/>
      <c r="R128" s="97"/>
    </row>
    <row r="129" spans="1:18" s="88" customFormat="1" ht="38.25" hidden="1" outlineLevel="1" x14ac:dyDescent="0.2">
      <c r="A129" s="81">
        <f>IF(COUNTA(C129:D129)=2,SUBTOTAL(103,$F$32:F129),"")</f>
        <v>6</v>
      </c>
      <c r="B129" s="82" t="s">
        <v>141</v>
      </c>
      <c r="C129" s="82" t="s">
        <v>99</v>
      </c>
      <c r="D129" s="83" t="s">
        <v>100</v>
      </c>
      <c r="E129" s="84" t="s">
        <v>84</v>
      </c>
      <c r="F129" s="84"/>
      <c r="G129" s="85">
        <v>93.65</v>
      </c>
      <c r="H129" s="85">
        <v>0</v>
      </c>
      <c r="I129" s="85">
        <v>0</v>
      </c>
      <c r="J129" s="85">
        <v>0</v>
      </c>
      <c r="K129" s="86">
        <f>F129*G129</f>
        <v>0</v>
      </c>
      <c r="L129" s="86">
        <f>F129*H129</f>
        <v>0</v>
      </c>
      <c r="M129" s="86">
        <f>F129*I129</f>
        <v>0</v>
      </c>
      <c r="N129" s="86">
        <f>F129*J129</f>
        <v>0</v>
      </c>
      <c r="O129" s="87">
        <v>0</v>
      </c>
      <c r="P129" s="87">
        <v>0</v>
      </c>
      <c r="Q129" s="86">
        <f>F129*O129</f>
        <v>0</v>
      </c>
      <c r="R129" s="86">
        <f>F129*P129</f>
        <v>0</v>
      </c>
    </row>
    <row r="130" spans="1:18" s="88" customFormat="1" ht="38.25" hidden="1" outlineLevel="1" x14ac:dyDescent="0.2">
      <c r="A130" s="81">
        <f>IF(COUNTA(C130:D130)=2,SUBTOTAL(103,$F$32:F130),"")</f>
        <v>6</v>
      </c>
      <c r="B130" s="82" t="s">
        <v>142</v>
      </c>
      <c r="C130" s="82" t="s">
        <v>102</v>
      </c>
      <c r="D130" s="83" t="s">
        <v>103</v>
      </c>
      <c r="E130" s="84" t="s">
        <v>28</v>
      </c>
      <c r="F130" s="84"/>
      <c r="G130" s="85">
        <v>12658.73</v>
      </c>
      <c r="H130" s="85">
        <v>7300.88</v>
      </c>
      <c r="I130" s="85">
        <v>4726.99</v>
      </c>
      <c r="J130" s="85">
        <v>1198.7</v>
      </c>
      <c r="K130" s="86">
        <f>F130*G130</f>
        <v>0</v>
      </c>
      <c r="L130" s="86">
        <f>F130*H130</f>
        <v>0</v>
      </c>
      <c r="M130" s="86">
        <f>F130*I130</f>
        <v>0</v>
      </c>
      <c r="N130" s="86">
        <f>F130*J130</f>
        <v>0</v>
      </c>
      <c r="O130" s="87">
        <v>39.130000000000003</v>
      </c>
      <c r="P130" s="87">
        <v>4.91</v>
      </c>
      <c r="Q130" s="86">
        <f>F130*O130</f>
        <v>0</v>
      </c>
      <c r="R130" s="86">
        <f>F130*P130</f>
        <v>0</v>
      </c>
    </row>
    <row r="131" spans="1:18" s="88" customFormat="1" ht="12.75" hidden="1" outlineLevel="1" x14ac:dyDescent="0.2">
      <c r="A131" s="89"/>
      <c r="B131" s="90"/>
      <c r="C131" s="90"/>
      <c r="D131" s="91" t="s">
        <v>29</v>
      </c>
      <c r="E131" s="90"/>
      <c r="F131" s="92"/>
      <c r="G131" s="93">
        <v>6802.35</v>
      </c>
      <c r="H131" s="93"/>
      <c r="I131" s="93"/>
      <c r="J131" s="93"/>
      <c r="K131" s="94">
        <f>F130*G131</f>
        <v>0</v>
      </c>
      <c r="L131" s="86"/>
      <c r="M131" s="86"/>
      <c r="N131" s="86"/>
      <c r="O131" s="95"/>
      <c r="P131" s="95"/>
      <c r="Q131" s="96"/>
      <c r="R131" s="97"/>
    </row>
    <row r="132" spans="1:18" s="88" customFormat="1" ht="12.75" hidden="1" outlineLevel="1" x14ac:dyDescent="0.2">
      <c r="A132" s="89"/>
      <c r="B132" s="90"/>
      <c r="C132" s="90"/>
      <c r="D132" s="91" t="s">
        <v>30</v>
      </c>
      <c r="E132" s="90"/>
      <c r="F132" s="92"/>
      <c r="G132" s="93">
        <v>6213.19</v>
      </c>
      <c r="H132" s="93"/>
      <c r="I132" s="93"/>
      <c r="J132" s="93"/>
      <c r="K132" s="94">
        <f>G132*F130</f>
        <v>0</v>
      </c>
      <c r="L132" s="86"/>
      <c r="M132" s="86"/>
      <c r="N132" s="86"/>
      <c r="O132" s="95"/>
      <c r="P132" s="95"/>
      <c r="Q132" s="96"/>
      <c r="R132" s="97"/>
    </row>
    <row r="133" spans="1:18" s="88" customFormat="1" ht="38.25" hidden="1" outlineLevel="1" x14ac:dyDescent="0.2">
      <c r="A133" s="81">
        <f>IF(COUNTA(C133:D133)=2,SUBTOTAL(103,$F$32:F133),"")</f>
        <v>6</v>
      </c>
      <c r="B133" s="82" t="s">
        <v>143</v>
      </c>
      <c r="C133" s="82" t="s">
        <v>105</v>
      </c>
      <c r="D133" s="83" t="s">
        <v>106</v>
      </c>
      <c r="E133" s="84" t="s">
        <v>28</v>
      </c>
      <c r="F133" s="84"/>
      <c r="G133" s="85">
        <v>35268.22</v>
      </c>
      <c r="H133" s="85">
        <v>0</v>
      </c>
      <c r="I133" s="85">
        <v>0</v>
      </c>
      <c r="J133" s="85">
        <v>0</v>
      </c>
      <c r="K133" s="86">
        <f>F133*G133</f>
        <v>0</v>
      </c>
      <c r="L133" s="86">
        <f>F133*H133</f>
        <v>0</v>
      </c>
      <c r="M133" s="86">
        <f>F133*I133</f>
        <v>0</v>
      </c>
      <c r="N133" s="86">
        <f>F133*J133</f>
        <v>0</v>
      </c>
      <c r="O133" s="87">
        <v>0</v>
      </c>
      <c r="P133" s="87">
        <v>0</v>
      </c>
      <c r="Q133" s="86">
        <f>F133*O133</f>
        <v>0</v>
      </c>
      <c r="R133" s="86">
        <f>F133*P133</f>
        <v>0</v>
      </c>
    </row>
    <row r="134" spans="1:18" s="88" customFormat="1" ht="38.25" hidden="1" outlineLevel="1" x14ac:dyDescent="0.2">
      <c r="A134" s="81">
        <f>IF(COUNTA(C134:D134)=2,SUBTOTAL(103,$F$32:F134),"")</f>
        <v>6</v>
      </c>
      <c r="B134" s="82" t="s">
        <v>144</v>
      </c>
      <c r="C134" s="82" t="s">
        <v>109</v>
      </c>
      <c r="D134" s="83" t="s">
        <v>110</v>
      </c>
      <c r="E134" s="84" t="s">
        <v>28</v>
      </c>
      <c r="F134" s="84"/>
      <c r="G134" s="85">
        <v>53130.99</v>
      </c>
      <c r="H134" s="85">
        <v>0</v>
      </c>
      <c r="I134" s="85">
        <v>0</v>
      </c>
      <c r="J134" s="85">
        <v>0</v>
      </c>
      <c r="K134" s="86">
        <f>F134*G134</f>
        <v>0</v>
      </c>
      <c r="L134" s="86">
        <f>F134*H134</f>
        <v>0</v>
      </c>
      <c r="M134" s="86">
        <f>F134*I134</f>
        <v>0</v>
      </c>
      <c r="N134" s="86">
        <f>F134*J134</f>
        <v>0</v>
      </c>
      <c r="O134" s="87">
        <v>0</v>
      </c>
      <c r="P134" s="87">
        <v>0</v>
      </c>
      <c r="Q134" s="86">
        <f>F134*O134</f>
        <v>0</v>
      </c>
      <c r="R134" s="86">
        <f>F134*P134</f>
        <v>0</v>
      </c>
    </row>
    <row r="135" spans="1:18" s="88" customFormat="1" ht="38.25" hidden="1" outlineLevel="1" x14ac:dyDescent="0.2">
      <c r="A135" s="81">
        <f>IF(COUNTA(C135:D135)=2,SUBTOTAL(103,$F$32:F135),"")</f>
        <v>6</v>
      </c>
      <c r="B135" s="82" t="s">
        <v>145</v>
      </c>
      <c r="C135" s="82" t="s">
        <v>113</v>
      </c>
      <c r="D135" s="83" t="s">
        <v>114</v>
      </c>
      <c r="E135" s="84" t="s">
        <v>28</v>
      </c>
      <c r="F135" s="84"/>
      <c r="G135" s="85">
        <v>12674.05</v>
      </c>
      <c r="H135" s="85">
        <v>6199.5</v>
      </c>
      <c r="I135" s="85">
        <v>5843.69</v>
      </c>
      <c r="J135" s="85">
        <v>1425.05</v>
      </c>
      <c r="K135" s="86">
        <f>F135*G135</f>
        <v>0</v>
      </c>
      <c r="L135" s="86">
        <f>F135*H135</f>
        <v>0</v>
      </c>
      <c r="M135" s="86">
        <f>F135*I135</f>
        <v>0</v>
      </c>
      <c r="N135" s="86">
        <f>F135*J135</f>
        <v>0</v>
      </c>
      <c r="O135" s="87">
        <v>32.369999999999997</v>
      </c>
      <c r="P135" s="87">
        <v>5.83</v>
      </c>
      <c r="Q135" s="86">
        <f>F135*O135</f>
        <v>0</v>
      </c>
      <c r="R135" s="86">
        <f>F135*P135</f>
        <v>0</v>
      </c>
    </row>
    <row r="136" spans="1:18" s="88" customFormat="1" ht="12.75" hidden="1" outlineLevel="1" x14ac:dyDescent="0.2">
      <c r="A136" s="89"/>
      <c r="B136" s="90"/>
      <c r="C136" s="90"/>
      <c r="D136" s="91" t="s">
        <v>29</v>
      </c>
      <c r="E136" s="90"/>
      <c r="F136" s="92"/>
      <c r="G136" s="93">
        <v>6102.05</v>
      </c>
      <c r="H136" s="93"/>
      <c r="I136" s="93"/>
      <c r="J136" s="93"/>
      <c r="K136" s="94">
        <f>F135*G136</f>
        <v>0</v>
      </c>
      <c r="L136" s="86"/>
      <c r="M136" s="86"/>
      <c r="N136" s="86"/>
      <c r="O136" s="95"/>
      <c r="P136" s="95"/>
      <c r="Q136" s="96"/>
      <c r="R136" s="97"/>
    </row>
    <row r="137" spans="1:18" s="88" customFormat="1" ht="12.75" hidden="1" outlineLevel="1" x14ac:dyDescent="0.2">
      <c r="A137" s="89"/>
      <c r="B137" s="90"/>
      <c r="C137" s="90"/>
      <c r="D137" s="91" t="s">
        <v>30</v>
      </c>
      <c r="E137" s="90"/>
      <c r="F137" s="92"/>
      <c r="G137" s="93">
        <v>5573.55</v>
      </c>
      <c r="H137" s="93"/>
      <c r="I137" s="93"/>
      <c r="J137" s="93"/>
      <c r="K137" s="94">
        <f>G137*F135</f>
        <v>0</v>
      </c>
      <c r="L137" s="86"/>
      <c r="M137" s="86"/>
      <c r="N137" s="86"/>
      <c r="O137" s="95"/>
      <c r="P137" s="95"/>
      <c r="Q137" s="96"/>
      <c r="R137" s="97"/>
    </row>
    <row r="138" spans="1:18" s="88" customFormat="1" ht="38.25" hidden="1" outlineLevel="1" x14ac:dyDescent="0.2">
      <c r="A138" s="81">
        <f>IF(COUNTA(C138:D138)=2,SUBTOTAL(103,$F$32:F138),"")</f>
        <v>6</v>
      </c>
      <c r="B138" s="82" t="s">
        <v>146</v>
      </c>
      <c r="C138" s="82" t="s">
        <v>117</v>
      </c>
      <c r="D138" s="83" t="s">
        <v>118</v>
      </c>
      <c r="E138" s="84" t="s">
        <v>28</v>
      </c>
      <c r="F138" s="84"/>
      <c r="G138" s="85">
        <v>55899.05</v>
      </c>
      <c r="H138" s="85">
        <v>0</v>
      </c>
      <c r="I138" s="85">
        <v>0</v>
      </c>
      <c r="J138" s="85">
        <v>0</v>
      </c>
      <c r="K138" s="86">
        <f>F138*G138</f>
        <v>0</v>
      </c>
      <c r="L138" s="86">
        <f>F138*H138</f>
        <v>0</v>
      </c>
      <c r="M138" s="86">
        <f>F138*I138</f>
        <v>0</v>
      </c>
      <c r="N138" s="86">
        <f>F138*J138</f>
        <v>0</v>
      </c>
      <c r="O138" s="87">
        <v>0</v>
      </c>
      <c r="P138" s="87">
        <v>0</v>
      </c>
      <c r="Q138" s="86">
        <f>F138*O138</f>
        <v>0</v>
      </c>
      <c r="R138" s="86">
        <f>F138*P138</f>
        <v>0</v>
      </c>
    </row>
    <row r="139" spans="1:18" s="88" customFormat="1" ht="51" hidden="1" outlineLevel="1" x14ac:dyDescent="0.2">
      <c r="A139" s="81">
        <f>IF(COUNTA(C139:D139)=2,SUBTOTAL(103,$F$32:F139),"")</f>
        <v>6</v>
      </c>
      <c r="B139" s="82" t="s">
        <v>147</v>
      </c>
      <c r="C139" s="82" t="s">
        <v>120</v>
      </c>
      <c r="D139" s="83" t="s">
        <v>121</v>
      </c>
      <c r="E139" s="84" t="s">
        <v>28</v>
      </c>
      <c r="F139" s="84"/>
      <c r="G139" s="85">
        <v>1944.94</v>
      </c>
      <c r="H139" s="85">
        <v>0</v>
      </c>
      <c r="I139" s="85">
        <v>0</v>
      </c>
      <c r="J139" s="85">
        <v>0</v>
      </c>
      <c r="K139" s="86">
        <f>F139*G139</f>
        <v>0</v>
      </c>
      <c r="L139" s="86">
        <f>F139*H139</f>
        <v>0</v>
      </c>
      <c r="M139" s="86">
        <f>F139*I139</f>
        <v>0</v>
      </c>
      <c r="N139" s="86">
        <f>F139*J139</f>
        <v>0</v>
      </c>
      <c r="O139" s="87">
        <v>0</v>
      </c>
      <c r="P139" s="87">
        <v>0</v>
      </c>
      <c r="Q139" s="86">
        <f>F139*O139</f>
        <v>0</v>
      </c>
      <c r="R139" s="86">
        <f>F139*P139</f>
        <v>0</v>
      </c>
    </row>
    <row r="140" spans="1:18" s="116" customFormat="1" ht="12.75" hidden="1" customHeight="1" outlineLevel="1" x14ac:dyDescent="0.25">
      <c r="A140" s="118" t="s">
        <v>148</v>
      </c>
      <c r="B140" s="118"/>
      <c r="C140" s="118"/>
      <c r="D140" s="118"/>
      <c r="E140" s="118"/>
      <c r="F140" s="118"/>
      <c r="G140" s="118"/>
      <c r="H140" s="118"/>
      <c r="I140" s="118"/>
      <c r="J140" s="118"/>
      <c r="K140" s="118"/>
      <c r="L140" s="118"/>
      <c r="M140" s="118"/>
      <c r="N140" s="118"/>
      <c r="O140" s="118"/>
      <c r="P140" s="118"/>
      <c r="Q140" s="118"/>
      <c r="R140" s="118"/>
    </row>
    <row r="141" spans="1:18" s="88" customFormat="1" ht="89.25" hidden="1" outlineLevel="1" x14ac:dyDescent="0.2">
      <c r="A141" s="81">
        <f>IF(COUNTA(C141:D141)=2,SUBTOTAL(103,$F$32:F141),"")</f>
        <v>6</v>
      </c>
      <c r="B141" s="82" t="s">
        <v>149</v>
      </c>
      <c r="C141" s="82" t="s">
        <v>43</v>
      </c>
      <c r="D141" s="83" t="s">
        <v>150</v>
      </c>
      <c r="E141" s="84" t="s">
        <v>28</v>
      </c>
      <c r="F141" s="84"/>
      <c r="G141" s="85">
        <v>8401.64</v>
      </c>
      <c r="H141" s="85">
        <v>3152.81</v>
      </c>
      <c r="I141" s="85">
        <v>4657.68</v>
      </c>
      <c r="J141" s="85">
        <v>492.07</v>
      </c>
      <c r="K141" s="86">
        <f>F141*G141</f>
        <v>0</v>
      </c>
      <c r="L141" s="86">
        <f>F141*H141</f>
        <v>0</v>
      </c>
      <c r="M141" s="86">
        <f>F141*I141</f>
        <v>0</v>
      </c>
      <c r="N141" s="86">
        <f>F141*J141</f>
        <v>0</v>
      </c>
      <c r="O141" s="87">
        <v>17.84</v>
      </c>
      <c r="P141" s="87">
        <v>1.98</v>
      </c>
      <c r="Q141" s="86">
        <f>F141*O141</f>
        <v>0</v>
      </c>
      <c r="R141" s="86">
        <f>F141*P141</f>
        <v>0</v>
      </c>
    </row>
    <row r="142" spans="1:18" s="88" customFormat="1" ht="12.75" hidden="1" outlineLevel="1" x14ac:dyDescent="0.2">
      <c r="A142" s="89"/>
      <c r="B142" s="90"/>
      <c r="C142" s="90"/>
      <c r="D142" s="91" t="s">
        <v>29</v>
      </c>
      <c r="E142" s="90"/>
      <c r="F142" s="92"/>
      <c r="G142" s="93">
        <v>2917.05</v>
      </c>
      <c r="H142" s="93"/>
      <c r="I142" s="93"/>
      <c r="J142" s="93"/>
      <c r="K142" s="94">
        <f>F141*G142</f>
        <v>0</v>
      </c>
      <c r="L142" s="86"/>
      <c r="M142" s="86"/>
      <c r="N142" s="86"/>
      <c r="O142" s="95"/>
      <c r="P142" s="95"/>
      <c r="Q142" s="96"/>
      <c r="R142" s="97"/>
    </row>
    <row r="143" spans="1:18" s="88" customFormat="1" ht="12.75" hidden="1" outlineLevel="1" x14ac:dyDescent="0.2">
      <c r="A143" s="89"/>
      <c r="B143" s="90"/>
      <c r="C143" s="90"/>
      <c r="D143" s="91" t="s">
        <v>30</v>
      </c>
      <c r="E143" s="90"/>
      <c r="F143" s="92"/>
      <c r="G143" s="93">
        <v>2664.4</v>
      </c>
      <c r="H143" s="93"/>
      <c r="I143" s="93"/>
      <c r="J143" s="93"/>
      <c r="K143" s="94">
        <f>G143*F141</f>
        <v>0</v>
      </c>
      <c r="L143" s="86"/>
      <c r="M143" s="86"/>
      <c r="N143" s="86"/>
      <c r="O143" s="95"/>
      <c r="P143" s="95"/>
      <c r="Q143" s="96"/>
      <c r="R143" s="97"/>
    </row>
    <row r="144" spans="1:18" s="88" customFormat="1" ht="38.25" hidden="1" outlineLevel="1" x14ac:dyDescent="0.2">
      <c r="A144" s="81">
        <f>IF(COUNTA(C144:D144)=2,SUBTOTAL(103,$F$32:F144),"")</f>
        <v>6</v>
      </c>
      <c r="B144" s="82" t="s">
        <v>151</v>
      </c>
      <c r="C144" s="82" t="s">
        <v>46</v>
      </c>
      <c r="D144" s="83" t="s">
        <v>152</v>
      </c>
      <c r="E144" s="84" t="s">
        <v>28</v>
      </c>
      <c r="F144" s="84"/>
      <c r="G144" s="85">
        <v>40524.92</v>
      </c>
      <c r="H144" s="85">
        <v>0</v>
      </c>
      <c r="I144" s="85">
        <v>0</v>
      </c>
      <c r="J144" s="85">
        <v>0</v>
      </c>
      <c r="K144" s="86">
        <f>F144*G144</f>
        <v>0</v>
      </c>
      <c r="L144" s="86">
        <f>F144*H144</f>
        <v>0</v>
      </c>
      <c r="M144" s="86">
        <f>F144*I144</f>
        <v>0</v>
      </c>
      <c r="N144" s="86">
        <f>F144*J144</f>
        <v>0</v>
      </c>
      <c r="O144" s="87">
        <v>0</v>
      </c>
      <c r="P144" s="87">
        <v>0</v>
      </c>
      <c r="Q144" s="86">
        <f>F144*O144</f>
        <v>0</v>
      </c>
      <c r="R144" s="86">
        <f>F144*P144</f>
        <v>0</v>
      </c>
    </row>
    <row r="145" spans="1:18" s="88" customFormat="1" ht="38.25" hidden="1" outlineLevel="1" x14ac:dyDescent="0.2">
      <c r="A145" s="81">
        <f>IF(COUNTA(C145:D145)=2,SUBTOTAL(103,$F$32:F145),"")</f>
        <v>6</v>
      </c>
      <c r="B145" s="82" t="s">
        <v>153</v>
      </c>
      <c r="C145" s="82" t="s">
        <v>35</v>
      </c>
      <c r="D145" s="83" t="s">
        <v>36</v>
      </c>
      <c r="E145" s="84" t="s">
        <v>28</v>
      </c>
      <c r="F145" s="84"/>
      <c r="G145" s="85">
        <v>4671.0600000000004</v>
      </c>
      <c r="H145" s="85">
        <v>0</v>
      </c>
      <c r="I145" s="85">
        <v>0</v>
      </c>
      <c r="J145" s="85">
        <v>0</v>
      </c>
      <c r="K145" s="86">
        <f>F145*G145</f>
        <v>0</v>
      </c>
      <c r="L145" s="86">
        <f>F145*H145</f>
        <v>0</v>
      </c>
      <c r="M145" s="86">
        <f>F145*I145</f>
        <v>0</v>
      </c>
      <c r="N145" s="86">
        <f>F145*J145</f>
        <v>0</v>
      </c>
      <c r="O145" s="87">
        <v>0</v>
      </c>
      <c r="P145" s="87">
        <v>0</v>
      </c>
      <c r="Q145" s="86">
        <f>F145*O145</f>
        <v>0</v>
      </c>
      <c r="R145" s="86">
        <f>F145*P145</f>
        <v>0</v>
      </c>
    </row>
    <row r="146" spans="1:18" s="88" customFormat="1" ht="76.5" hidden="1" outlineLevel="1" x14ac:dyDescent="0.2">
      <c r="A146" s="81">
        <f>IF(COUNTA(C146:D146)=2,SUBTOTAL(103,$F$32:F146),"")</f>
        <v>6</v>
      </c>
      <c r="B146" s="82" t="s">
        <v>154</v>
      </c>
      <c r="C146" s="82" t="s">
        <v>26</v>
      </c>
      <c r="D146" s="83" t="s">
        <v>155</v>
      </c>
      <c r="E146" s="84" t="s">
        <v>28</v>
      </c>
      <c r="F146" s="84"/>
      <c r="G146" s="85">
        <v>4813.3</v>
      </c>
      <c r="H146" s="85">
        <v>2109.77</v>
      </c>
      <c r="I146" s="85">
        <v>2400.4</v>
      </c>
      <c r="J146" s="85">
        <v>570.30999999999995</v>
      </c>
      <c r="K146" s="86">
        <f>F146*G146</f>
        <v>0</v>
      </c>
      <c r="L146" s="86">
        <f>F146*H146</f>
        <v>0</v>
      </c>
      <c r="M146" s="86">
        <f>F146*I146</f>
        <v>0</v>
      </c>
      <c r="N146" s="86">
        <f>F146*J146</f>
        <v>0</v>
      </c>
      <c r="O146" s="87">
        <v>11.31</v>
      </c>
      <c r="P146" s="87">
        <v>2.4</v>
      </c>
      <c r="Q146" s="86">
        <f>F146*O146</f>
        <v>0</v>
      </c>
      <c r="R146" s="86">
        <f>F146*P146</f>
        <v>0</v>
      </c>
    </row>
    <row r="147" spans="1:18" s="88" customFormat="1" ht="12.75" hidden="1" outlineLevel="1" x14ac:dyDescent="0.2">
      <c r="A147" s="89"/>
      <c r="B147" s="90"/>
      <c r="C147" s="90"/>
      <c r="D147" s="91" t="s">
        <v>29</v>
      </c>
      <c r="E147" s="90"/>
      <c r="F147" s="92"/>
      <c r="G147" s="93">
        <v>2144.91</v>
      </c>
      <c r="H147" s="93"/>
      <c r="I147" s="93"/>
      <c r="J147" s="93"/>
      <c r="K147" s="94">
        <f>F146*G147</f>
        <v>0</v>
      </c>
      <c r="L147" s="86"/>
      <c r="M147" s="86"/>
      <c r="N147" s="86"/>
      <c r="O147" s="95"/>
      <c r="P147" s="95"/>
      <c r="Q147" s="96"/>
      <c r="R147" s="97"/>
    </row>
    <row r="148" spans="1:18" s="88" customFormat="1" ht="12.75" hidden="1" outlineLevel="1" x14ac:dyDescent="0.2">
      <c r="A148" s="89"/>
      <c r="B148" s="90"/>
      <c r="C148" s="90"/>
      <c r="D148" s="91" t="s">
        <v>30</v>
      </c>
      <c r="E148" s="90"/>
      <c r="F148" s="92"/>
      <c r="G148" s="93">
        <v>1959.14</v>
      </c>
      <c r="H148" s="93"/>
      <c r="I148" s="93"/>
      <c r="J148" s="93"/>
      <c r="K148" s="94">
        <f>G148*F146</f>
        <v>0</v>
      </c>
      <c r="L148" s="86"/>
      <c r="M148" s="86"/>
      <c r="N148" s="86"/>
      <c r="O148" s="95"/>
      <c r="P148" s="95"/>
      <c r="Q148" s="96"/>
      <c r="R148" s="97"/>
    </row>
    <row r="149" spans="1:18" s="88" customFormat="1" ht="38.25" hidden="1" outlineLevel="1" x14ac:dyDescent="0.2">
      <c r="A149" s="81">
        <f>IF(COUNTA(C149:D149)=2,SUBTOTAL(103,$F$32:F149),"")</f>
        <v>6</v>
      </c>
      <c r="B149" s="82" t="s">
        <v>156</v>
      </c>
      <c r="C149" s="82" t="s">
        <v>32</v>
      </c>
      <c r="D149" s="83" t="s">
        <v>157</v>
      </c>
      <c r="E149" s="84" t="s">
        <v>28</v>
      </c>
      <c r="F149" s="84"/>
      <c r="G149" s="85">
        <v>57991.22</v>
      </c>
      <c r="H149" s="85">
        <v>0</v>
      </c>
      <c r="I149" s="85">
        <v>0</v>
      </c>
      <c r="J149" s="85">
        <v>0</v>
      </c>
      <c r="K149" s="86">
        <f>F149*G149</f>
        <v>0</v>
      </c>
      <c r="L149" s="86">
        <f>F149*H149</f>
        <v>0</v>
      </c>
      <c r="M149" s="86">
        <f>F149*I149</f>
        <v>0</v>
      </c>
      <c r="N149" s="86">
        <f>F149*J149</f>
        <v>0</v>
      </c>
      <c r="O149" s="87">
        <v>0</v>
      </c>
      <c r="P149" s="87">
        <v>0</v>
      </c>
      <c r="Q149" s="86">
        <f>F149*O149</f>
        <v>0</v>
      </c>
      <c r="R149" s="86">
        <f>F149*P149</f>
        <v>0</v>
      </c>
    </row>
    <row r="150" spans="1:18" s="88" customFormat="1" ht="38.25" hidden="1" outlineLevel="1" x14ac:dyDescent="0.2">
      <c r="A150" s="81">
        <f>IF(COUNTA(C150:D150)=2,SUBTOTAL(103,$F$32:F150),"")</f>
        <v>6</v>
      </c>
      <c r="B150" s="82" t="s">
        <v>158</v>
      </c>
      <c r="C150" s="82" t="s">
        <v>35</v>
      </c>
      <c r="D150" s="83" t="s">
        <v>36</v>
      </c>
      <c r="E150" s="84" t="s">
        <v>28</v>
      </c>
      <c r="F150" s="84"/>
      <c r="G150" s="85">
        <v>4671.0600000000004</v>
      </c>
      <c r="H150" s="85">
        <v>0</v>
      </c>
      <c r="I150" s="85">
        <v>0</v>
      </c>
      <c r="J150" s="85">
        <v>0</v>
      </c>
      <c r="K150" s="86">
        <f>F150*G150</f>
        <v>0</v>
      </c>
      <c r="L150" s="86">
        <f>F150*H150</f>
        <v>0</v>
      </c>
      <c r="M150" s="86">
        <f>F150*I150</f>
        <v>0</v>
      </c>
      <c r="N150" s="86">
        <f>F150*J150</f>
        <v>0</v>
      </c>
      <c r="O150" s="87">
        <v>0</v>
      </c>
      <c r="P150" s="87">
        <v>0</v>
      </c>
      <c r="Q150" s="86">
        <f>F150*O150</f>
        <v>0</v>
      </c>
      <c r="R150" s="86">
        <f>F150*P150</f>
        <v>0</v>
      </c>
    </row>
    <row r="151" spans="1:18" s="88" customFormat="1" ht="76.5" hidden="1" outlineLevel="1" x14ac:dyDescent="0.2">
      <c r="A151" s="81">
        <f>IF(COUNTA(C151:D151)=2,SUBTOTAL(103,$F$32:F151),"")</f>
        <v>6</v>
      </c>
      <c r="B151" s="82" t="s">
        <v>159</v>
      </c>
      <c r="C151" s="82" t="s">
        <v>26</v>
      </c>
      <c r="D151" s="83" t="s">
        <v>160</v>
      </c>
      <c r="E151" s="84" t="s">
        <v>28</v>
      </c>
      <c r="F151" s="84"/>
      <c r="G151" s="85">
        <v>4813.3</v>
      </c>
      <c r="H151" s="85">
        <v>2109.77</v>
      </c>
      <c r="I151" s="85">
        <v>2400.4</v>
      </c>
      <c r="J151" s="85">
        <v>570.30999999999995</v>
      </c>
      <c r="K151" s="86">
        <f>F151*G151</f>
        <v>0</v>
      </c>
      <c r="L151" s="86">
        <f>F151*H151</f>
        <v>0</v>
      </c>
      <c r="M151" s="86">
        <f>F151*I151</f>
        <v>0</v>
      </c>
      <c r="N151" s="86">
        <f>F151*J151</f>
        <v>0</v>
      </c>
      <c r="O151" s="87">
        <v>11.31</v>
      </c>
      <c r="P151" s="87">
        <v>2.4</v>
      </c>
      <c r="Q151" s="86">
        <f>F151*O151</f>
        <v>0</v>
      </c>
      <c r="R151" s="86">
        <f>F151*P151</f>
        <v>0</v>
      </c>
    </row>
    <row r="152" spans="1:18" s="88" customFormat="1" ht="12.75" hidden="1" outlineLevel="1" x14ac:dyDescent="0.2">
      <c r="A152" s="89"/>
      <c r="B152" s="90"/>
      <c r="C152" s="90"/>
      <c r="D152" s="91" t="s">
        <v>29</v>
      </c>
      <c r="E152" s="90"/>
      <c r="F152" s="92"/>
      <c r="G152" s="93">
        <v>2144.91</v>
      </c>
      <c r="H152" s="93"/>
      <c r="I152" s="93"/>
      <c r="J152" s="93"/>
      <c r="K152" s="94">
        <f>F151*G152</f>
        <v>0</v>
      </c>
      <c r="L152" s="86"/>
      <c r="M152" s="86"/>
      <c r="N152" s="86"/>
      <c r="O152" s="95"/>
      <c r="P152" s="95"/>
      <c r="Q152" s="96"/>
      <c r="R152" s="97"/>
    </row>
    <row r="153" spans="1:18" s="88" customFormat="1" ht="12.75" hidden="1" outlineLevel="1" x14ac:dyDescent="0.2">
      <c r="A153" s="89"/>
      <c r="B153" s="90"/>
      <c r="C153" s="90"/>
      <c r="D153" s="91" t="s">
        <v>30</v>
      </c>
      <c r="E153" s="90"/>
      <c r="F153" s="92"/>
      <c r="G153" s="93">
        <v>1959.14</v>
      </c>
      <c r="H153" s="93"/>
      <c r="I153" s="93"/>
      <c r="J153" s="93"/>
      <c r="K153" s="94">
        <f>G153*F151</f>
        <v>0</v>
      </c>
      <c r="L153" s="86"/>
      <c r="M153" s="86"/>
      <c r="N153" s="86"/>
      <c r="O153" s="95"/>
      <c r="P153" s="95"/>
      <c r="Q153" s="96"/>
      <c r="R153" s="97"/>
    </row>
    <row r="154" spans="1:18" s="88" customFormat="1" ht="38.25" hidden="1" outlineLevel="1" x14ac:dyDescent="0.2">
      <c r="A154" s="81">
        <f>IF(COUNTA(C154:D154)=2,SUBTOTAL(103,$F$32:F154),"")</f>
        <v>6</v>
      </c>
      <c r="B154" s="82" t="s">
        <v>161</v>
      </c>
      <c r="C154" s="82" t="s">
        <v>32</v>
      </c>
      <c r="D154" s="83" t="s">
        <v>162</v>
      </c>
      <c r="E154" s="84" t="s">
        <v>28</v>
      </c>
      <c r="F154" s="84"/>
      <c r="G154" s="85">
        <v>57991.22</v>
      </c>
      <c r="H154" s="85">
        <v>0</v>
      </c>
      <c r="I154" s="85">
        <v>0</v>
      </c>
      <c r="J154" s="85">
        <v>0</v>
      </c>
      <c r="K154" s="86">
        <f>F154*G154</f>
        <v>0</v>
      </c>
      <c r="L154" s="86">
        <f>F154*H154</f>
        <v>0</v>
      </c>
      <c r="M154" s="86">
        <f>F154*I154</f>
        <v>0</v>
      </c>
      <c r="N154" s="86">
        <f>F154*J154</f>
        <v>0</v>
      </c>
      <c r="O154" s="87">
        <v>0</v>
      </c>
      <c r="P154" s="87">
        <v>0</v>
      </c>
      <c r="Q154" s="86">
        <f>F154*O154</f>
        <v>0</v>
      </c>
      <c r="R154" s="86">
        <f>F154*P154</f>
        <v>0</v>
      </c>
    </row>
    <row r="155" spans="1:18" s="88" customFormat="1" ht="38.25" hidden="1" outlineLevel="1" x14ac:dyDescent="0.2">
      <c r="A155" s="81">
        <f>IF(COUNTA(C155:D155)=2,SUBTOTAL(103,$F$32:F155),"")</f>
        <v>6</v>
      </c>
      <c r="B155" s="82" t="s">
        <v>163</v>
      </c>
      <c r="C155" s="82" t="s">
        <v>35</v>
      </c>
      <c r="D155" s="83" t="s">
        <v>36</v>
      </c>
      <c r="E155" s="84" t="s">
        <v>28</v>
      </c>
      <c r="F155" s="84"/>
      <c r="G155" s="85">
        <v>4671.0600000000004</v>
      </c>
      <c r="H155" s="85">
        <v>0</v>
      </c>
      <c r="I155" s="85">
        <v>0</v>
      </c>
      <c r="J155" s="85">
        <v>0</v>
      </c>
      <c r="K155" s="86">
        <f>F155*G155</f>
        <v>0</v>
      </c>
      <c r="L155" s="86">
        <f>F155*H155</f>
        <v>0</v>
      </c>
      <c r="M155" s="86">
        <f>F155*I155</f>
        <v>0</v>
      </c>
      <c r="N155" s="86">
        <f>F155*J155</f>
        <v>0</v>
      </c>
      <c r="O155" s="87">
        <v>0</v>
      </c>
      <c r="P155" s="87">
        <v>0</v>
      </c>
      <c r="Q155" s="86">
        <f>F155*O155</f>
        <v>0</v>
      </c>
      <c r="R155" s="86">
        <f>F155*P155</f>
        <v>0</v>
      </c>
    </row>
    <row r="156" spans="1:18" s="88" customFormat="1" ht="25.5" hidden="1" outlineLevel="1" x14ac:dyDescent="0.2">
      <c r="A156" s="81">
        <f>IF(COUNTA(C156:D156)=2,SUBTOTAL(103,$F$32:F156),"")</f>
        <v>6</v>
      </c>
      <c r="B156" s="82" t="s">
        <v>164</v>
      </c>
      <c r="C156" s="82" t="s">
        <v>165</v>
      </c>
      <c r="D156" s="83" t="s">
        <v>166</v>
      </c>
      <c r="E156" s="84" t="s">
        <v>79</v>
      </c>
      <c r="F156" s="84"/>
      <c r="G156" s="85">
        <v>2209.9499999999998</v>
      </c>
      <c r="H156" s="85">
        <v>2190.91</v>
      </c>
      <c r="I156" s="85">
        <v>19.04</v>
      </c>
      <c r="J156" s="85">
        <v>5.45</v>
      </c>
      <c r="K156" s="86">
        <f>F156*G156</f>
        <v>0</v>
      </c>
      <c r="L156" s="86">
        <f>F156*H156</f>
        <v>0</v>
      </c>
      <c r="M156" s="86">
        <f>F156*I156</f>
        <v>0</v>
      </c>
      <c r="N156" s="86">
        <f>F156*J156</f>
        <v>0</v>
      </c>
      <c r="O156" s="87">
        <v>11.9</v>
      </c>
      <c r="P156" s="87">
        <v>0.03</v>
      </c>
      <c r="Q156" s="86">
        <f>F156*O156</f>
        <v>0</v>
      </c>
      <c r="R156" s="86">
        <f>F156*P156</f>
        <v>0</v>
      </c>
    </row>
    <row r="157" spans="1:18" s="88" customFormat="1" ht="12.75" hidden="1" outlineLevel="1" x14ac:dyDescent="0.2">
      <c r="A157" s="89"/>
      <c r="B157" s="90"/>
      <c r="C157" s="90"/>
      <c r="D157" s="91" t="s">
        <v>29</v>
      </c>
      <c r="E157" s="90"/>
      <c r="F157" s="92"/>
      <c r="G157" s="93">
        <v>1757.78</v>
      </c>
      <c r="H157" s="93"/>
      <c r="I157" s="93"/>
      <c r="J157" s="93"/>
      <c r="K157" s="94">
        <f>F156*G157</f>
        <v>0</v>
      </c>
      <c r="L157" s="86"/>
      <c r="M157" s="86"/>
      <c r="N157" s="86"/>
      <c r="O157" s="95"/>
      <c r="P157" s="95"/>
      <c r="Q157" s="96"/>
      <c r="R157" s="97"/>
    </row>
    <row r="158" spans="1:18" s="88" customFormat="1" ht="12.75" hidden="1" outlineLevel="1" x14ac:dyDescent="0.2">
      <c r="A158" s="89"/>
      <c r="B158" s="90"/>
      <c r="C158" s="90"/>
      <c r="D158" s="91" t="s">
        <v>30</v>
      </c>
      <c r="E158" s="90"/>
      <c r="F158" s="92"/>
      <c r="G158" s="93">
        <v>1605.53</v>
      </c>
      <c r="H158" s="93"/>
      <c r="I158" s="93"/>
      <c r="J158" s="93"/>
      <c r="K158" s="94">
        <f>G158*F156</f>
        <v>0</v>
      </c>
      <c r="L158" s="86"/>
      <c r="M158" s="86"/>
      <c r="N158" s="86"/>
      <c r="O158" s="95"/>
      <c r="P158" s="95"/>
      <c r="Q158" s="96"/>
      <c r="R158" s="97"/>
    </row>
    <row r="159" spans="1:18" s="88" customFormat="1" ht="25.5" hidden="1" outlineLevel="1" x14ac:dyDescent="0.2">
      <c r="A159" s="81">
        <f>IF(COUNTA(C159:D159)=2,SUBTOTAL(103,$F$32:F159),"")</f>
        <v>6</v>
      </c>
      <c r="B159" s="82" t="s">
        <v>167</v>
      </c>
      <c r="C159" s="82" t="s">
        <v>168</v>
      </c>
      <c r="D159" s="83" t="s">
        <v>169</v>
      </c>
      <c r="E159" s="84" t="s">
        <v>28</v>
      </c>
      <c r="F159" s="84"/>
      <c r="G159" s="85">
        <v>48600</v>
      </c>
      <c r="H159" s="85">
        <v>0</v>
      </c>
      <c r="I159" s="85">
        <v>0</v>
      </c>
      <c r="J159" s="85">
        <v>0</v>
      </c>
      <c r="K159" s="86">
        <f>F159*G159</f>
        <v>0</v>
      </c>
      <c r="L159" s="86">
        <f>F159*H159</f>
        <v>0</v>
      </c>
      <c r="M159" s="86">
        <f>F159*I159</f>
        <v>0</v>
      </c>
      <c r="N159" s="86">
        <f>F159*J159</f>
        <v>0</v>
      </c>
      <c r="O159" s="87">
        <v>0</v>
      </c>
      <c r="P159" s="87">
        <v>0</v>
      </c>
      <c r="Q159" s="86">
        <f>F159*O159</f>
        <v>0</v>
      </c>
      <c r="R159" s="86">
        <f>F159*P159</f>
        <v>0</v>
      </c>
    </row>
    <row r="160" spans="1:18" s="88" customFormat="1" ht="89.25" hidden="1" outlineLevel="1" x14ac:dyDescent="0.2">
      <c r="A160" s="81">
        <f>IF(COUNTA(C160:D160)=2,SUBTOTAL(103,$F$32:F160),"")</f>
        <v>6</v>
      </c>
      <c r="B160" s="82" t="s">
        <v>170</v>
      </c>
      <c r="C160" s="82" t="s">
        <v>171</v>
      </c>
      <c r="D160" s="83" t="s">
        <v>172</v>
      </c>
      <c r="E160" s="84" t="s">
        <v>28</v>
      </c>
      <c r="F160" s="84"/>
      <c r="G160" s="85">
        <v>18316.21</v>
      </c>
      <c r="H160" s="85">
        <v>12299.73</v>
      </c>
      <c r="I160" s="85">
        <v>4526.21</v>
      </c>
      <c r="J160" s="85">
        <v>1074.6199999999999</v>
      </c>
      <c r="K160" s="86">
        <f>F160*G160</f>
        <v>0</v>
      </c>
      <c r="L160" s="86">
        <f>F160*H160</f>
        <v>0</v>
      </c>
      <c r="M160" s="86">
        <f>F160*I160</f>
        <v>0</v>
      </c>
      <c r="N160" s="86">
        <f>F160*J160</f>
        <v>0</v>
      </c>
      <c r="O160" s="87">
        <v>69.61</v>
      </c>
      <c r="P160" s="87">
        <v>4.41</v>
      </c>
      <c r="Q160" s="86">
        <f>F160*O160</f>
        <v>0</v>
      </c>
      <c r="R160" s="86">
        <f>F160*P160</f>
        <v>0</v>
      </c>
    </row>
    <row r="161" spans="1:18" s="88" customFormat="1" ht="12.75" hidden="1" outlineLevel="1" x14ac:dyDescent="0.2">
      <c r="A161" s="89"/>
      <c r="B161" s="90"/>
      <c r="C161" s="90"/>
      <c r="D161" s="91" t="s">
        <v>29</v>
      </c>
      <c r="E161" s="90"/>
      <c r="F161" s="92"/>
      <c r="G161" s="93">
        <v>10703.71</v>
      </c>
      <c r="H161" s="93"/>
      <c r="I161" s="93"/>
      <c r="J161" s="93"/>
      <c r="K161" s="94">
        <f>F160*G161</f>
        <v>0</v>
      </c>
      <c r="L161" s="86"/>
      <c r="M161" s="86"/>
      <c r="N161" s="86"/>
      <c r="O161" s="95"/>
      <c r="P161" s="95"/>
      <c r="Q161" s="96"/>
      <c r="R161" s="97"/>
    </row>
    <row r="162" spans="1:18" s="88" customFormat="1" ht="12.75" hidden="1" outlineLevel="1" x14ac:dyDescent="0.2">
      <c r="A162" s="89"/>
      <c r="B162" s="90"/>
      <c r="C162" s="90"/>
      <c r="D162" s="91" t="s">
        <v>30</v>
      </c>
      <c r="E162" s="90"/>
      <c r="F162" s="92"/>
      <c r="G162" s="93">
        <v>9776.65</v>
      </c>
      <c r="H162" s="93"/>
      <c r="I162" s="93"/>
      <c r="J162" s="93"/>
      <c r="K162" s="94">
        <f>G162*F160</f>
        <v>0</v>
      </c>
      <c r="L162" s="86"/>
      <c r="M162" s="86"/>
      <c r="N162" s="86"/>
      <c r="O162" s="95"/>
      <c r="P162" s="95"/>
      <c r="Q162" s="96"/>
      <c r="R162" s="97"/>
    </row>
    <row r="163" spans="1:18" s="88" customFormat="1" ht="38.25" hidden="1" outlineLevel="1" x14ac:dyDescent="0.2">
      <c r="A163" s="81">
        <f>IF(COUNTA(C163:D163)=2,SUBTOTAL(103,$F$32:F163),"")</f>
        <v>6</v>
      </c>
      <c r="B163" s="82" t="s">
        <v>173</v>
      </c>
      <c r="C163" s="82" t="s">
        <v>32</v>
      </c>
      <c r="D163" s="83" t="s">
        <v>174</v>
      </c>
      <c r="E163" s="84" t="s">
        <v>28</v>
      </c>
      <c r="F163" s="84"/>
      <c r="G163" s="85">
        <v>57991.22</v>
      </c>
      <c r="H163" s="85">
        <v>0</v>
      </c>
      <c r="I163" s="85">
        <v>0</v>
      </c>
      <c r="J163" s="85">
        <v>0</v>
      </c>
      <c r="K163" s="86">
        <f>F163*G163</f>
        <v>0</v>
      </c>
      <c r="L163" s="86">
        <f>F163*H163</f>
        <v>0</v>
      </c>
      <c r="M163" s="86">
        <f>F163*I163</f>
        <v>0</v>
      </c>
      <c r="N163" s="86">
        <f>F163*J163</f>
        <v>0</v>
      </c>
      <c r="O163" s="87">
        <v>0</v>
      </c>
      <c r="P163" s="87">
        <v>0</v>
      </c>
      <c r="Q163" s="86">
        <f>F163*O163</f>
        <v>0</v>
      </c>
      <c r="R163" s="86">
        <f>F163*P163</f>
        <v>0</v>
      </c>
    </row>
    <row r="164" spans="1:18" s="88" customFormat="1" ht="38.25" hidden="1" outlineLevel="1" x14ac:dyDescent="0.2">
      <c r="A164" s="81">
        <f>IF(COUNTA(C164:D164)=2,SUBTOTAL(103,$F$32:F164),"")</f>
        <v>6</v>
      </c>
      <c r="B164" s="82" t="s">
        <v>175</v>
      </c>
      <c r="C164" s="82" t="s">
        <v>35</v>
      </c>
      <c r="D164" s="83" t="s">
        <v>36</v>
      </c>
      <c r="E164" s="84" t="s">
        <v>28</v>
      </c>
      <c r="F164" s="84"/>
      <c r="G164" s="85">
        <v>4671.0600000000004</v>
      </c>
      <c r="H164" s="85">
        <v>0</v>
      </c>
      <c r="I164" s="85">
        <v>0</v>
      </c>
      <c r="J164" s="85">
        <v>0</v>
      </c>
      <c r="K164" s="86">
        <f>F164*G164</f>
        <v>0</v>
      </c>
      <c r="L164" s="86">
        <f>F164*H164</f>
        <v>0</v>
      </c>
      <c r="M164" s="86">
        <f>F164*I164</f>
        <v>0</v>
      </c>
      <c r="N164" s="86">
        <f>F164*J164</f>
        <v>0</v>
      </c>
      <c r="O164" s="87">
        <v>0</v>
      </c>
      <c r="P164" s="87">
        <v>0</v>
      </c>
      <c r="Q164" s="86">
        <f>F164*O164</f>
        <v>0</v>
      </c>
      <c r="R164" s="86">
        <f>F164*P164</f>
        <v>0</v>
      </c>
    </row>
    <row r="165" spans="1:18" s="88" customFormat="1" ht="89.25" hidden="1" outlineLevel="1" x14ac:dyDescent="0.2">
      <c r="A165" s="81">
        <f>IF(COUNTA(C165:D165)=2,SUBTOTAL(103,$F$32:F165),"")</f>
        <v>6</v>
      </c>
      <c r="B165" s="82" t="s">
        <v>176</v>
      </c>
      <c r="C165" s="82" t="s">
        <v>171</v>
      </c>
      <c r="D165" s="83" t="s">
        <v>177</v>
      </c>
      <c r="E165" s="84" t="s">
        <v>28</v>
      </c>
      <c r="F165" s="84"/>
      <c r="G165" s="85">
        <v>18316.21</v>
      </c>
      <c r="H165" s="85">
        <v>12299.73</v>
      </c>
      <c r="I165" s="85">
        <v>4526.21</v>
      </c>
      <c r="J165" s="85">
        <v>1074.6199999999999</v>
      </c>
      <c r="K165" s="86">
        <f>F165*G165</f>
        <v>0</v>
      </c>
      <c r="L165" s="86">
        <f>F165*H165</f>
        <v>0</v>
      </c>
      <c r="M165" s="86">
        <f>F165*I165</f>
        <v>0</v>
      </c>
      <c r="N165" s="86">
        <f>F165*J165</f>
        <v>0</v>
      </c>
      <c r="O165" s="87">
        <v>69.61</v>
      </c>
      <c r="P165" s="87">
        <v>4.41</v>
      </c>
      <c r="Q165" s="86">
        <f>F165*O165</f>
        <v>0</v>
      </c>
      <c r="R165" s="86">
        <f>F165*P165</f>
        <v>0</v>
      </c>
    </row>
    <row r="166" spans="1:18" s="88" customFormat="1" ht="12.75" hidden="1" outlineLevel="1" x14ac:dyDescent="0.2">
      <c r="A166" s="89"/>
      <c r="B166" s="90"/>
      <c r="C166" s="90"/>
      <c r="D166" s="91" t="s">
        <v>29</v>
      </c>
      <c r="E166" s="90"/>
      <c r="F166" s="92"/>
      <c r="G166" s="93">
        <v>10703.71</v>
      </c>
      <c r="H166" s="93"/>
      <c r="I166" s="93"/>
      <c r="J166" s="93"/>
      <c r="K166" s="94">
        <f>F165*G166</f>
        <v>0</v>
      </c>
      <c r="L166" s="86"/>
      <c r="M166" s="86"/>
      <c r="N166" s="86"/>
      <c r="O166" s="95"/>
      <c r="P166" s="95"/>
      <c r="Q166" s="96"/>
      <c r="R166" s="97"/>
    </row>
    <row r="167" spans="1:18" s="88" customFormat="1" ht="12.75" hidden="1" outlineLevel="1" x14ac:dyDescent="0.2">
      <c r="A167" s="89"/>
      <c r="B167" s="90"/>
      <c r="C167" s="90"/>
      <c r="D167" s="91" t="s">
        <v>30</v>
      </c>
      <c r="E167" s="90"/>
      <c r="F167" s="92"/>
      <c r="G167" s="93">
        <v>9776.65</v>
      </c>
      <c r="H167" s="93"/>
      <c r="I167" s="93"/>
      <c r="J167" s="93"/>
      <c r="K167" s="94">
        <f>G167*F165</f>
        <v>0</v>
      </c>
      <c r="L167" s="86"/>
      <c r="M167" s="86"/>
      <c r="N167" s="86"/>
      <c r="O167" s="95"/>
      <c r="P167" s="95"/>
      <c r="Q167" s="96"/>
      <c r="R167" s="97"/>
    </row>
    <row r="168" spans="1:18" s="88" customFormat="1" ht="38.25" hidden="1" outlineLevel="1" x14ac:dyDescent="0.2">
      <c r="A168" s="81">
        <f>IF(COUNTA(C168:D168)=2,SUBTOTAL(103,$F$32:F168),"")</f>
        <v>6</v>
      </c>
      <c r="B168" s="82" t="s">
        <v>178</v>
      </c>
      <c r="C168" s="82" t="s">
        <v>32</v>
      </c>
      <c r="D168" s="83" t="s">
        <v>179</v>
      </c>
      <c r="E168" s="84" t="s">
        <v>28</v>
      </c>
      <c r="F168" s="84"/>
      <c r="G168" s="85">
        <v>57991.22</v>
      </c>
      <c r="H168" s="85">
        <v>0</v>
      </c>
      <c r="I168" s="85">
        <v>0</v>
      </c>
      <c r="J168" s="85">
        <v>0</v>
      </c>
      <c r="K168" s="86">
        <f>F168*G168</f>
        <v>0</v>
      </c>
      <c r="L168" s="86">
        <f>F168*H168</f>
        <v>0</v>
      </c>
      <c r="M168" s="86">
        <f>F168*I168</f>
        <v>0</v>
      </c>
      <c r="N168" s="86">
        <f>F168*J168</f>
        <v>0</v>
      </c>
      <c r="O168" s="87">
        <v>0</v>
      </c>
      <c r="P168" s="87">
        <v>0</v>
      </c>
      <c r="Q168" s="86">
        <f>F168*O168</f>
        <v>0</v>
      </c>
      <c r="R168" s="86">
        <f>F168*P168</f>
        <v>0</v>
      </c>
    </row>
    <row r="169" spans="1:18" s="88" customFormat="1" ht="38.25" hidden="1" outlineLevel="1" x14ac:dyDescent="0.2">
      <c r="A169" s="81">
        <f>IF(COUNTA(C169:D169)=2,SUBTOTAL(103,$F$32:F169),"")</f>
        <v>6</v>
      </c>
      <c r="B169" s="82" t="s">
        <v>180</v>
      </c>
      <c r="C169" s="82" t="s">
        <v>35</v>
      </c>
      <c r="D169" s="83" t="s">
        <v>36</v>
      </c>
      <c r="E169" s="84" t="s">
        <v>28</v>
      </c>
      <c r="F169" s="84"/>
      <c r="G169" s="85">
        <v>4671.0600000000004</v>
      </c>
      <c r="H169" s="85">
        <v>0</v>
      </c>
      <c r="I169" s="85">
        <v>0</v>
      </c>
      <c r="J169" s="85">
        <v>0</v>
      </c>
      <c r="K169" s="86">
        <f>F169*G169</f>
        <v>0</v>
      </c>
      <c r="L169" s="86">
        <f>F169*H169</f>
        <v>0</v>
      </c>
      <c r="M169" s="86">
        <f>F169*I169</f>
        <v>0</v>
      </c>
      <c r="N169" s="86">
        <f>F169*J169</f>
        <v>0</v>
      </c>
      <c r="O169" s="87">
        <v>0</v>
      </c>
      <c r="P169" s="87">
        <v>0</v>
      </c>
      <c r="Q169" s="86">
        <f>F169*O169</f>
        <v>0</v>
      </c>
      <c r="R169" s="86">
        <f>F169*P169</f>
        <v>0</v>
      </c>
    </row>
    <row r="170" spans="1:18" s="88" customFormat="1" ht="89.25" hidden="1" outlineLevel="1" x14ac:dyDescent="0.2">
      <c r="A170" s="81">
        <f>IF(COUNTA(C170:D170)=2,SUBTOTAL(103,$F$32:F170),"")</f>
        <v>6</v>
      </c>
      <c r="B170" s="82" t="s">
        <v>181</v>
      </c>
      <c r="C170" s="82" t="s">
        <v>171</v>
      </c>
      <c r="D170" s="83" t="s">
        <v>182</v>
      </c>
      <c r="E170" s="84" t="s">
        <v>28</v>
      </c>
      <c r="F170" s="84"/>
      <c r="G170" s="85">
        <v>18316.21</v>
      </c>
      <c r="H170" s="85">
        <v>12299.73</v>
      </c>
      <c r="I170" s="85">
        <v>4526.21</v>
      </c>
      <c r="J170" s="85">
        <v>1074.6199999999999</v>
      </c>
      <c r="K170" s="86">
        <f>F170*G170</f>
        <v>0</v>
      </c>
      <c r="L170" s="86">
        <f>F170*H170</f>
        <v>0</v>
      </c>
      <c r="M170" s="86">
        <f>F170*I170</f>
        <v>0</v>
      </c>
      <c r="N170" s="86">
        <f>F170*J170</f>
        <v>0</v>
      </c>
      <c r="O170" s="87">
        <v>69.61</v>
      </c>
      <c r="P170" s="87">
        <v>4.41</v>
      </c>
      <c r="Q170" s="86">
        <f>F170*O170</f>
        <v>0</v>
      </c>
      <c r="R170" s="86">
        <f>F170*P170</f>
        <v>0</v>
      </c>
    </row>
    <row r="171" spans="1:18" s="88" customFormat="1" ht="12.75" hidden="1" outlineLevel="1" x14ac:dyDescent="0.2">
      <c r="A171" s="89"/>
      <c r="B171" s="90"/>
      <c r="C171" s="90"/>
      <c r="D171" s="91" t="s">
        <v>29</v>
      </c>
      <c r="E171" s="90"/>
      <c r="F171" s="92"/>
      <c r="G171" s="93">
        <v>10703.71</v>
      </c>
      <c r="H171" s="93"/>
      <c r="I171" s="93"/>
      <c r="J171" s="93"/>
      <c r="K171" s="94">
        <f>F170*G171</f>
        <v>0</v>
      </c>
      <c r="L171" s="86"/>
      <c r="M171" s="86"/>
      <c r="N171" s="86"/>
      <c r="O171" s="95"/>
      <c r="P171" s="95"/>
      <c r="Q171" s="96"/>
      <c r="R171" s="97"/>
    </row>
    <row r="172" spans="1:18" s="88" customFormat="1" ht="12.75" hidden="1" outlineLevel="1" x14ac:dyDescent="0.2">
      <c r="A172" s="89"/>
      <c r="B172" s="90"/>
      <c r="C172" s="90"/>
      <c r="D172" s="91" t="s">
        <v>30</v>
      </c>
      <c r="E172" s="90"/>
      <c r="F172" s="92"/>
      <c r="G172" s="93">
        <v>9776.65</v>
      </c>
      <c r="H172" s="93"/>
      <c r="I172" s="93"/>
      <c r="J172" s="93"/>
      <c r="K172" s="94">
        <f>G172*F170</f>
        <v>0</v>
      </c>
      <c r="L172" s="86"/>
      <c r="M172" s="86"/>
      <c r="N172" s="86"/>
      <c r="O172" s="95"/>
      <c r="P172" s="95"/>
      <c r="Q172" s="96"/>
      <c r="R172" s="97"/>
    </row>
    <row r="173" spans="1:18" s="88" customFormat="1" ht="38.25" hidden="1" outlineLevel="1" x14ac:dyDescent="0.2">
      <c r="A173" s="81">
        <f>IF(COUNTA(C173:D173)=2,SUBTOTAL(103,$F$32:F173),"")</f>
        <v>6</v>
      </c>
      <c r="B173" s="82" t="s">
        <v>183</v>
      </c>
      <c r="C173" s="82" t="s">
        <v>32</v>
      </c>
      <c r="D173" s="83" t="s">
        <v>184</v>
      </c>
      <c r="E173" s="84" t="s">
        <v>28</v>
      </c>
      <c r="F173" s="84"/>
      <c r="G173" s="85">
        <v>57991.22</v>
      </c>
      <c r="H173" s="85">
        <v>0</v>
      </c>
      <c r="I173" s="85">
        <v>0</v>
      </c>
      <c r="J173" s="85">
        <v>0</v>
      </c>
      <c r="K173" s="86">
        <f>F173*G173</f>
        <v>0</v>
      </c>
      <c r="L173" s="86">
        <f>F173*H173</f>
        <v>0</v>
      </c>
      <c r="M173" s="86">
        <f>F173*I173</f>
        <v>0</v>
      </c>
      <c r="N173" s="86">
        <f>F173*J173</f>
        <v>0</v>
      </c>
      <c r="O173" s="87">
        <v>0</v>
      </c>
      <c r="P173" s="87">
        <v>0</v>
      </c>
      <c r="Q173" s="86">
        <f>F173*O173</f>
        <v>0</v>
      </c>
      <c r="R173" s="86">
        <f>F173*P173</f>
        <v>0</v>
      </c>
    </row>
    <row r="174" spans="1:18" s="88" customFormat="1" ht="38.25" hidden="1" outlineLevel="1" x14ac:dyDescent="0.2">
      <c r="A174" s="81">
        <f>IF(COUNTA(C174:D174)=2,SUBTOTAL(103,$F$32:F174),"")</f>
        <v>6</v>
      </c>
      <c r="B174" s="82" t="s">
        <v>185</v>
      </c>
      <c r="C174" s="82" t="s">
        <v>35</v>
      </c>
      <c r="D174" s="83" t="s">
        <v>36</v>
      </c>
      <c r="E174" s="84" t="s">
        <v>28</v>
      </c>
      <c r="F174" s="84"/>
      <c r="G174" s="85">
        <v>4671.0600000000004</v>
      </c>
      <c r="H174" s="85">
        <v>0</v>
      </c>
      <c r="I174" s="85">
        <v>0</v>
      </c>
      <c r="J174" s="85">
        <v>0</v>
      </c>
      <c r="K174" s="86">
        <f>F174*G174</f>
        <v>0</v>
      </c>
      <c r="L174" s="86">
        <f>F174*H174</f>
        <v>0</v>
      </c>
      <c r="M174" s="86">
        <f>F174*I174</f>
        <v>0</v>
      </c>
      <c r="N174" s="86">
        <f>F174*J174</f>
        <v>0</v>
      </c>
      <c r="O174" s="87">
        <v>0</v>
      </c>
      <c r="P174" s="87">
        <v>0</v>
      </c>
      <c r="Q174" s="86">
        <f>F174*O174</f>
        <v>0</v>
      </c>
      <c r="R174" s="86">
        <f>F174*P174</f>
        <v>0</v>
      </c>
    </row>
    <row r="175" spans="1:18" s="88" customFormat="1" ht="89.25" hidden="1" outlineLevel="1" x14ac:dyDescent="0.2">
      <c r="A175" s="81">
        <f>IF(COUNTA(C175:D175)=2,SUBTOTAL(103,$F$32:F175),"")</f>
        <v>6</v>
      </c>
      <c r="B175" s="82" t="s">
        <v>186</v>
      </c>
      <c r="C175" s="82" t="s">
        <v>43</v>
      </c>
      <c r="D175" s="83" t="s">
        <v>187</v>
      </c>
      <c r="E175" s="84" t="s">
        <v>28</v>
      </c>
      <c r="F175" s="84"/>
      <c r="G175" s="85">
        <v>8401.64</v>
      </c>
      <c r="H175" s="85">
        <v>3152.81</v>
      </c>
      <c r="I175" s="85">
        <v>4657.68</v>
      </c>
      <c r="J175" s="85">
        <v>492.07</v>
      </c>
      <c r="K175" s="86">
        <f>F175*G175</f>
        <v>0</v>
      </c>
      <c r="L175" s="86">
        <f>F175*H175</f>
        <v>0</v>
      </c>
      <c r="M175" s="86">
        <f>F175*I175</f>
        <v>0</v>
      </c>
      <c r="N175" s="86">
        <f>F175*J175</f>
        <v>0</v>
      </c>
      <c r="O175" s="87">
        <v>17.84</v>
      </c>
      <c r="P175" s="87">
        <v>1.98</v>
      </c>
      <c r="Q175" s="86">
        <f>F175*O175</f>
        <v>0</v>
      </c>
      <c r="R175" s="86">
        <f>F175*P175</f>
        <v>0</v>
      </c>
    </row>
    <row r="176" spans="1:18" s="88" customFormat="1" ht="12.75" hidden="1" outlineLevel="1" x14ac:dyDescent="0.2">
      <c r="A176" s="89"/>
      <c r="B176" s="90"/>
      <c r="C176" s="90"/>
      <c r="D176" s="91" t="s">
        <v>29</v>
      </c>
      <c r="E176" s="90"/>
      <c r="F176" s="92"/>
      <c r="G176" s="93">
        <v>2917.05</v>
      </c>
      <c r="H176" s="93"/>
      <c r="I176" s="93"/>
      <c r="J176" s="93"/>
      <c r="K176" s="94">
        <f>F175*G176</f>
        <v>0</v>
      </c>
      <c r="L176" s="86"/>
      <c r="M176" s="86"/>
      <c r="N176" s="86"/>
      <c r="O176" s="95"/>
      <c r="P176" s="95"/>
      <c r="Q176" s="96"/>
      <c r="R176" s="97"/>
    </row>
    <row r="177" spans="1:18" s="88" customFormat="1" ht="12.75" hidden="1" outlineLevel="1" x14ac:dyDescent="0.2">
      <c r="A177" s="89"/>
      <c r="B177" s="90"/>
      <c r="C177" s="90"/>
      <c r="D177" s="91" t="s">
        <v>30</v>
      </c>
      <c r="E177" s="90"/>
      <c r="F177" s="92"/>
      <c r="G177" s="93">
        <v>2664.4</v>
      </c>
      <c r="H177" s="93"/>
      <c r="I177" s="93"/>
      <c r="J177" s="93"/>
      <c r="K177" s="94">
        <f>G177*F175</f>
        <v>0</v>
      </c>
      <c r="L177" s="86"/>
      <c r="M177" s="86"/>
      <c r="N177" s="86"/>
      <c r="O177" s="95"/>
      <c r="P177" s="95"/>
      <c r="Q177" s="96"/>
      <c r="R177" s="97"/>
    </row>
    <row r="178" spans="1:18" s="88" customFormat="1" ht="38.25" hidden="1" outlineLevel="1" x14ac:dyDescent="0.2">
      <c r="A178" s="81">
        <f>IF(COUNTA(C178:D178)=2,SUBTOTAL(103,$F$32:F178),"")</f>
        <v>6</v>
      </c>
      <c r="B178" s="82" t="s">
        <v>188</v>
      </c>
      <c r="C178" s="82" t="s">
        <v>46</v>
      </c>
      <c r="D178" s="83" t="s">
        <v>189</v>
      </c>
      <c r="E178" s="84" t="s">
        <v>28</v>
      </c>
      <c r="F178" s="84"/>
      <c r="G178" s="85">
        <v>40524.92</v>
      </c>
      <c r="H178" s="85">
        <v>0</v>
      </c>
      <c r="I178" s="85">
        <v>0</v>
      </c>
      <c r="J178" s="85">
        <v>0</v>
      </c>
      <c r="K178" s="86">
        <f>F178*G178</f>
        <v>0</v>
      </c>
      <c r="L178" s="86">
        <f>F178*H178</f>
        <v>0</v>
      </c>
      <c r="M178" s="86">
        <f>F178*I178</f>
        <v>0</v>
      </c>
      <c r="N178" s="86">
        <f>F178*J178</f>
        <v>0</v>
      </c>
      <c r="O178" s="87">
        <v>0</v>
      </c>
      <c r="P178" s="87">
        <v>0</v>
      </c>
      <c r="Q178" s="86">
        <f>F178*O178</f>
        <v>0</v>
      </c>
      <c r="R178" s="86">
        <f>F178*P178</f>
        <v>0</v>
      </c>
    </row>
    <row r="179" spans="1:18" s="88" customFormat="1" ht="38.25" hidden="1" outlineLevel="1" x14ac:dyDescent="0.2">
      <c r="A179" s="81">
        <f>IF(COUNTA(C179:D179)=2,SUBTOTAL(103,$F$32:F179),"")</f>
        <v>6</v>
      </c>
      <c r="B179" s="82" t="s">
        <v>190</v>
      </c>
      <c r="C179" s="82" t="s">
        <v>35</v>
      </c>
      <c r="D179" s="83" t="s">
        <v>36</v>
      </c>
      <c r="E179" s="84" t="s">
        <v>28</v>
      </c>
      <c r="F179" s="84"/>
      <c r="G179" s="85">
        <v>4671.0600000000004</v>
      </c>
      <c r="H179" s="85">
        <v>0</v>
      </c>
      <c r="I179" s="85">
        <v>0</v>
      </c>
      <c r="J179" s="85">
        <v>0</v>
      </c>
      <c r="K179" s="86">
        <f>F179*G179</f>
        <v>0</v>
      </c>
      <c r="L179" s="86">
        <f>F179*H179</f>
        <v>0</v>
      </c>
      <c r="M179" s="86">
        <f>F179*I179</f>
        <v>0</v>
      </c>
      <c r="N179" s="86">
        <f>F179*J179</f>
        <v>0</v>
      </c>
      <c r="O179" s="87">
        <v>0</v>
      </c>
      <c r="P179" s="87">
        <v>0</v>
      </c>
      <c r="Q179" s="86">
        <f>F179*O179</f>
        <v>0</v>
      </c>
      <c r="R179" s="86">
        <f>F179*P179</f>
        <v>0</v>
      </c>
    </row>
    <row r="180" spans="1:18" s="88" customFormat="1" ht="38.25" hidden="1" outlineLevel="1" x14ac:dyDescent="0.2">
      <c r="A180" s="81">
        <f>IF(COUNTA(C180:D180)=2,SUBTOTAL(103,$F$32:F180),"")</f>
        <v>6</v>
      </c>
      <c r="B180" s="82" t="s">
        <v>191</v>
      </c>
      <c r="C180" s="82" t="s">
        <v>102</v>
      </c>
      <c r="D180" s="83" t="s">
        <v>192</v>
      </c>
      <c r="E180" s="84" t="s">
        <v>28</v>
      </c>
      <c r="F180" s="84"/>
      <c r="G180" s="85">
        <v>12658.73</v>
      </c>
      <c r="H180" s="85">
        <v>7300.88</v>
      </c>
      <c r="I180" s="85">
        <v>4726.99</v>
      </c>
      <c r="J180" s="85">
        <v>1198.7</v>
      </c>
      <c r="K180" s="86">
        <f>F180*G180</f>
        <v>0</v>
      </c>
      <c r="L180" s="86">
        <f>F180*H180</f>
        <v>0</v>
      </c>
      <c r="M180" s="86">
        <f>F180*I180</f>
        <v>0</v>
      </c>
      <c r="N180" s="86">
        <f>F180*J180</f>
        <v>0</v>
      </c>
      <c r="O180" s="87">
        <v>39.130000000000003</v>
      </c>
      <c r="P180" s="87">
        <v>4.91</v>
      </c>
      <c r="Q180" s="86">
        <f>F180*O180</f>
        <v>0</v>
      </c>
      <c r="R180" s="86">
        <f>F180*P180</f>
        <v>0</v>
      </c>
    </row>
    <row r="181" spans="1:18" s="88" customFormat="1" ht="12.75" hidden="1" outlineLevel="1" x14ac:dyDescent="0.2">
      <c r="A181" s="89"/>
      <c r="B181" s="90"/>
      <c r="C181" s="90"/>
      <c r="D181" s="91" t="s">
        <v>29</v>
      </c>
      <c r="E181" s="90"/>
      <c r="F181" s="92"/>
      <c r="G181" s="93">
        <v>6802.35</v>
      </c>
      <c r="H181" s="93"/>
      <c r="I181" s="93"/>
      <c r="J181" s="93"/>
      <c r="K181" s="94">
        <f>F180*G181</f>
        <v>0</v>
      </c>
      <c r="L181" s="86"/>
      <c r="M181" s="86"/>
      <c r="N181" s="86"/>
      <c r="O181" s="95"/>
      <c r="P181" s="95"/>
      <c r="Q181" s="96"/>
      <c r="R181" s="97"/>
    </row>
    <row r="182" spans="1:18" s="88" customFormat="1" ht="12.75" hidden="1" outlineLevel="1" x14ac:dyDescent="0.2">
      <c r="A182" s="89"/>
      <c r="B182" s="90"/>
      <c r="C182" s="90"/>
      <c r="D182" s="91" t="s">
        <v>30</v>
      </c>
      <c r="E182" s="90"/>
      <c r="F182" s="92"/>
      <c r="G182" s="93">
        <v>6213.19</v>
      </c>
      <c r="H182" s="93"/>
      <c r="I182" s="93"/>
      <c r="J182" s="93"/>
      <c r="K182" s="94">
        <f>G182*F180</f>
        <v>0</v>
      </c>
      <c r="L182" s="86"/>
      <c r="M182" s="86"/>
      <c r="N182" s="86"/>
      <c r="O182" s="95"/>
      <c r="P182" s="95"/>
      <c r="Q182" s="96"/>
      <c r="R182" s="97"/>
    </row>
    <row r="183" spans="1:18" s="88" customFormat="1" ht="38.25" hidden="1" outlineLevel="1" x14ac:dyDescent="0.2">
      <c r="A183" s="81">
        <f>IF(COUNTA(C183:D183)=2,SUBTOTAL(103,$F$32:F183),"")</f>
        <v>6</v>
      </c>
      <c r="B183" s="82" t="s">
        <v>193</v>
      </c>
      <c r="C183" s="82" t="s">
        <v>105</v>
      </c>
      <c r="D183" s="83" t="s">
        <v>194</v>
      </c>
      <c r="E183" s="84" t="s">
        <v>28</v>
      </c>
      <c r="F183" s="84"/>
      <c r="G183" s="85">
        <v>35268.22</v>
      </c>
      <c r="H183" s="85">
        <v>0</v>
      </c>
      <c r="I183" s="85">
        <v>0</v>
      </c>
      <c r="J183" s="85">
        <v>0</v>
      </c>
      <c r="K183" s="86">
        <f>F183*G183</f>
        <v>0</v>
      </c>
      <c r="L183" s="86">
        <f>F183*H183</f>
        <v>0</v>
      </c>
      <c r="M183" s="86">
        <f>F183*I183</f>
        <v>0</v>
      </c>
      <c r="N183" s="86">
        <f>F183*J183</f>
        <v>0</v>
      </c>
      <c r="O183" s="87">
        <v>0</v>
      </c>
      <c r="P183" s="87">
        <v>0</v>
      </c>
      <c r="Q183" s="86">
        <f>F183*O183</f>
        <v>0</v>
      </c>
      <c r="R183" s="86">
        <f>F183*P183</f>
        <v>0</v>
      </c>
    </row>
    <row r="184" spans="1:18" s="88" customFormat="1" ht="51" hidden="1" outlineLevel="1" x14ac:dyDescent="0.2">
      <c r="A184" s="81">
        <f>IF(COUNTA(C184:D184)=2,SUBTOTAL(103,$F$32:F184),"")</f>
        <v>6</v>
      </c>
      <c r="B184" s="82" t="s">
        <v>195</v>
      </c>
      <c r="C184" s="82" t="s">
        <v>120</v>
      </c>
      <c r="D184" s="83" t="s">
        <v>121</v>
      </c>
      <c r="E184" s="84" t="s">
        <v>28</v>
      </c>
      <c r="F184" s="84"/>
      <c r="G184" s="85">
        <v>1944.94</v>
      </c>
      <c r="H184" s="85">
        <v>0</v>
      </c>
      <c r="I184" s="85">
        <v>0</v>
      </c>
      <c r="J184" s="85">
        <v>0</v>
      </c>
      <c r="K184" s="86">
        <f>F184*G184</f>
        <v>0</v>
      </c>
      <c r="L184" s="86">
        <f>F184*H184</f>
        <v>0</v>
      </c>
      <c r="M184" s="86">
        <f>F184*I184</f>
        <v>0</v>
      </c>
      <c r="N184" s="86">
        <f>F184*J184</f>
        <v>0</v>
      </c>
      <c r="O184" s="87">
        <v>0</v>
      </c>
      <c r="P184" s="87">
        <v>0</v>
      </c>
      <c r="Q184" s="86">
        <f>F184*O184</f>
        <v>0</v>
      </c>
      <c r="R184" s="86">
        <f>F184*P184</f>
        <v>0</v>
      </c>
    </row>
    <row r="185" spans="1:18" s="88" customFormat="1" ht="38.25" hidden="1" outlineLevel="1" x14ac:dyDescent="0.2">
      <c r="A185" s="81">
        <f>IF(COUNTA(C185:D185)=2,SUBTOTAL(103,$F$32:F185),"")</f>
        <v>6</v>
      </c>
      <c r="B185" s="82" t="s">
        <v>196</v>
      </c>
      <c r="C185" s="82" t="s">
        <v>102</v>
      </c>
      <c r="D185" s="83" t="s">
        <v>197</v>
      </c>
      <c r="E185" s="84" t="s">
        <v>28</v>
      </c>
      <c r="F185" s="84"/>
      <c r="G185" s="85">
        <v>12658.73</v>
      </c>
      <c r="H185" s="85">
        <v>7300.88</v>
      </c>
      <c r="I185" s="85">
        <v>4726.99</v>
      </c>
      <c r="J185" s="85">
        <v>1198.7</v>
      </c>
      <c r="K185" s="86">
        <f>F185*G185</f>
        <v>0</v>
      </c>
      <c r="L185" s="86">
        <f>F185*H185</f>
        <v>0</v>
      </c>
      <c r="M185" s="86">
        <f>F185*I185</f>
        <v>0</v>
      </c>
      <c r="N185" s="86">
        <f>F185*J185</f>
        <v>0</v>
      </c>
      <c r="O185" s="87">
        <v>39.130000000000003</v>
      </c>
      <c r="P185" s="87">
        <v>4.91</v>
      </c>
      <c r="Q185" s="86">
        <f>F185*O185</f>
        <v>0</v>
      </c>
      <c r="R185" s="86">
        <f>F185*P185</f>
        <v>0</v>
      </c>
    </row>
    <row r="186" spans="1:18" s="88" customFormat="1" ht="12.75" hidden="1" outlineLevel="1" x14ac:dyDescent="0.2">
      <c r="A186" s="89"/>
      <c r="B186" s="90"/>
      <c r="C186" s="90"/>
      <c r="D186" s="91" t="s">
        <v>29</v>
      </c>
      <c r="E186" s="90"/>
      <c r="F186" s="92"/>
      <c r="G186" s="93">
        <v>6802.35</v>
      </c>
      <c r="H186" s="93"/>
      <c r="I186" s="93"/>
      <c r="J186" s="93"/>
      <c r="K186" s="94">
        <f>F185*G186</f>
        <v>0</v>
      </c>
      <c r="L186" s="86"/>
      <c r="M186" s="86"/>
      <c r="N186" s="86"/>
      <c r="O186" s="95"/>
      <c r="P186" s="95"/>
      <c r="Q186" s="96"/>
      <c r="R186" s="97"/>
    </row>
    <row r="187" spans="1:18" s="88" customFormat="1" ht="12.75" hidden="1" outlineLevel="1" x14ac:dyDescent="0.2">
      <c r="A187" s="89"/>
      <c r="B187" s="90"/>
      <c r="C187" s="90"/>
      <c r="D187" s="91" t="s">
        <v>30</v>
      </c>
      <c r="E187" s="90"/>
      <c r="F187" s="92"/>
      <c r="G187" s="93">
        <v>6213.19</v>
      </c>
      <c r="H187" s="93"/>
      <c r="I187" s="93"/>
      <c r="J187" s="93"/>
      <c r="K187" s="94">
        <f>G187*F185</f>
        <v>0</v>
      </c>
      <c r="L187" s="86"/>
      <c r="M187" s="86"/>
      <c r="N187" s="86"/>
      <c r="O187" s="95"/>
      <c r="P187" s="95"/>
      <c r="Q187" s="96"/>
      <c r="R187" s="97"/>
    </row>
    <row r="188" spans="1:18" s="88" customFormat="1" ht="38.25" hidden="1" outlineLevel="1" x14ac:dyDescent="0.2">
      <c r="A188" s="81">
        <f>IF(COUNTA(C188:D188)=2,SUBTOTAL(103,$F$32:F188),"")</f>
        <v>6</v>
      </c>
      <c r="B188" s="82" t="s">
        <v>198</v>
      </c>
      <c r="C188" s="82" t="s">
        <v>109</v>
      </c>
      <c r="D188" s="83" t="s">
        <v>199</v>
      </c>
      <c r="E188" s="84" t="s">
        <v>28</v>
      </c>
      <c r="F188" s="84"/>
      <c r="G188" s="85">
        <v>53130.99</v>
      </c>
      <c r="H188" s="85">
        <v>0</v>
      </c>
      <c r="I188" s="85">
        <v>0</v>
      </c>
      <c r="J188" s="85">
        <v>0</v>
      </c>
      <c r="K188" s="86">
        <f>F188*G188</f>
        <v>0</v>
      </c>
      <c r="L188" s="86">
        <f>F188*H188</f>
        <v>0</v>
      </c>
      <c r="M188" s="86">
        <f>F188*I188</f>
        <v>0</v>
      </c>
      <c r="N188" s="86">
        <f>F188*J188</f>
        <v>0</v>
      </c>
      <c r="O188" s="87">
        <v>0</v>
      </c>
      <c r="P188" s="87">
        <v>0</v>
      </c>
      <c r="Q188" s="86">
        <f>F188*O188</f>
        <v>0</v>
      </c>
      <c r="R188" s="86">
        <f>F188*P188</f>
        <v>0</v>
      </c>
    </row>
    <row r="189" spans="1:18" s="88" customFormat="1" ht="51" hidden="1" outlineLevel="1" x14ac:dyDescent="0.2">
      <c r="A189" s="81">
        <f>IF(COUNTA(C189:D189)=2,SUBTOTAL(103,$F$32:F189),"")</f>
        <v>6</v>
      </c>
      <c r="B189" s="82" t="s">
        <v>200</v>
      </c>
      <c r="C189" s="82" t="s">
        <v>120</v>
      </c>
      <c r="D189" s="83" t="s">
        <v>121</v>
      </c>
      <c r="E189" s="84" t="s">
        <v>28</v>
      </c>
      <c r="F189" s="84"/>
      <c r="G189" s="85">
        <v>1944.94</v>
      </c>
      <c r="H189" s="85">
        <v>0</v>
      </c>
      <c r="I189" s="85">
        <v>0</v>
      </c>
      <c r="J189" s="85">
        <v>0</v>
      </c>
      <c r="K189" s="86">
        <f>F189*G189</f>
        <v>0</v>
      </c>
      <c r="L189" s="86">
        <f>F189*H189</f>
        <v>0</v>
      </c>
      <c r="M189" s="86">
        <f>F189*I189</f>
        <v>0</v>
      </c>
      <c r="N189" s="86">
        <f>F189*J189</f>
        <v>0</v>
      </c>
      <c r="O189" s="87">
        <v>0</v>
      </c>
      <c r="P189" s="87">
        <v>0</v>
      </c>
      <c r="Q189" s="86">
        <f>F189*O189</f>
        <v>0</v>
      </c>
      <c r="R189" s="86">
        <f>F189*P189</f>
        <v>0</v>
      </c>
    </row>
    <row r="190" spans="1:18" s="88" customFormat="1" ht="38.25" hidden="1" outlineLevel="1" x14ac:dyDescent="0.2">
      <c r="A190" s="81">
        <f>IF(COUNTA(C190:D190)=2,SUBTOTAL(103,$F$32:F190),"")</f>
        <v>6</v>
      </c>
      <c r="B190" s="82" t="s">
        <v>201</v>
      </c>
      <c r="C190" s="82" t="s">
        <v>113</v>
      </c>
      <c r="D190" s="83" t="s">
        <v>202</v>
      </c>
      <c r="E190" s="84" t="s">
        <v>28</v>
      </c>
      <c r="F190" s="84"/>
      <c r="G190" s="85">
        <v>12674.05</v>
      </c>
      <c r="H190" s="85">
        <v>6199.5</v>
      </c>
      <c r="I190" s="85">
        <v>5843.69</v>
      </c>
      <c r="J190" s="85">
        <v>1425.05</v>
      </c>
      <c r="K190" s="86">
        <f>F190*G190</f>
        <v>0</v>
      </c>
      <c r="L190" s="86">
        <f>F190*H190</f>
        <v>0</v>
      </c>
      <c r="M190" s="86">
        <f>F190*I190</f>
        <v>0</v>
      </c>
      <c r="N190" s="86">
        <f>F190*J190</f>
        <v>0</v>
      </c>
      <c r="O190" s="87">
        <v>32.369999999999997</v>
      </c>
      <c r="P190" s="87">
        <v>5.83</v>
      </c>
      <c r="Q190" s="86">
        <f>F190*O190</f>
        <v>0</v>
      </c>
      <c r="R190" s="86">
        <f>F190*P190</f>
        <v>0</v>
      </c>
    </row>
    <row r="191" spans="1:18" s="88" customFormat="1" ht="12.75" hidden="1" outlineLevel="1" x14ac:dyDescent="0.2">
      <c r="A191" s="89"/>
      <c r="B191" s="90"/>
      <c r="C191" s="90"/>
      <c r="D191" s="91" t="s">
        <v>29</v>
      </c>
      <c r="E191" s="90"/>
      <c r="F191" s="92"/>
      <c r="G191" s="93">
        <v>6102.05</v>
      </c>
      <c r="H191" s="93"/>
      <c r="I191" s="93"/>
      <c r="J191" s="93"/>
      <c r="K191" s="94">
        <f>F190*G191</f>
        <v>0</v>
      </c>
      <c r="L191" s="86"/>
      <c r="M191" s="86"/>
      <c r="N191" s="86"/>
      <c r="O191" s="95"/>
      <c r="P191" s="95"/>
      <c r="Q191" s="96"/>
      <c r="R191" s="97"/>
    </row>
    <row r="192" spans="1:18" s="88" customFormat="1" ht="12.75" hidden="1" outlineLevel="1" x14ac:dyDescent="0.2">
      <c r="A192" s="89"/>
      <c r="B192" s="90"/>
      <c r="C192" s="90"/>
      <c r="D192" s="91" t="s">
        <v>30</v>
      </c>
      <c r="E192" s="90"/>
      <c r="F192" s="92"/>
      <c r="G192" s="93">
        <v>5573.55</v>
      </c>
      <c r="H192" s="93"/>
      <c r="I192" s="93"/>
      <c r="J192" s="93"/>
      <c r="K192" s="94">
        <f>G192*F190</f>
        <v>0</v>
      </c>
      <c r="L192" s="86"/>
      <c r="M192" s="86"/>
      <c r="N192" s="86"/>
      <c r="O192" s="95"/>
      <c r="P192" s="95"/>
      <c r="Q192" s="96"/>
      <c r="R192" s="97"/>
    </row>
    <row r="193" spans="1:18" s="88" customFormat="1" ht="38.25" hidden="1" outlineLevel="1" x14ac:dyDescent="0.2">
      <c r="A193" s="81">
        <f>IF(COUNTA(C193:D193)=2,SUBTOTAL(103,$F$32:F193),"")</f>
        <v>6</v>
      </c>
      <c r="B193" s="82" t="s">
        <v>203</v>
      </c>
      <c r="C193" s="82" t="s">
        <v>117</v>
      </c>
      <c r="D193" s="83" t="s">
        <v>204</v>
      </c>
      <c r="E193" s="84" t="s">
        <v>28</v>
      </c>
      <c r="F193" s="84"/>
      <c r="G193" s="85">
        <v>55899.05</v>
      </c>
      <c r="H193" s="85">
        <v>0</v>
      </c>
      <c r="I193" s="85">
        <v>0</v>
      </c>
      <c r="J193" s="85">
        <v>0</v>
      </c>
      <c r="K193" s="86">
        <f>F193*G193</f>
        <v>0</v>
      </c>
      <c r="L193" s="86">
        <f>F193*H193</f>
        <v>0</v>
      </c>
      <c r="M193" s="86">
        <f>F193*I193</f>
        <v>0</v>
      </c>
      <c r="N193" s="86">
        <f>F193*J193</f>
        <v>0</v>
      </c>
      <c r="O193" s="87">
        <v>0</v>
      </c>
      <c r="P193" s="87">
        <v>0</v>
      </c>
      <c r="Q193" s="86">
        <f>F193*O193</f>
        <v>0</v>
      </c>
      <c r="R193" s="86">
        <f>F193*P193</f>
        <v>0</v>
      </c>
    </row>
    <row r="194" spans="1:18" s="88" customFormat="1" ht="51" hidden="1" outlineLevel="1" x14ac:dyDescent="0.2">
      <c r="A194" s="81">
        <f>IF(COUNTA(C194:D194)=2,SUBTOTAL(103,$F$32:F194),"")</f>
        <v>6</v>
      </c>
      <c r="B194" s="82" t="s">
        <v>205</v>
      </c>
      <c r="C194" s="82" t="s">
        <v>120</v>
      </c>
      <c r="D194" s="83" t="s">
        <v>121</v>
      </c>
      <c r="E194" s="84" t="s">
        <v>28</v>
      </c>
      <c r="F194" s="84"/>
      <c r="G194" s="85">
        <v>1944.94</v>
      </c>
      <c r="H194" s="85">
        <v>0</v>
      </c>
      <c r="I194" s="85">
        <v>0</v>
      </c>
      <c r="J194" s="85">
        <v>0</v>
      </c>
      <c r="K194" s="86">
        <f>F194*G194</f>
        <v>0</v>
      </c>
      <c r="L194" s="86">
        <f>F194*H194</f>
        <v>0</v>
      </c>
      <c r="M194" s="86">
        <f>F194*I194</f>
        <v>0</v>
      </c>
      <c r="N194" s="86">
        <f>F194*J194</f>
        <v>0</v>
      </c>
      <c r="O194" s="87">
        <v>0</v>
      </c>
      <c r="P194" s="87">
        <v>0</v>
      </c>
      <c r="Q194" s="86">
        <f>F194*O194</f>
        <v>0</v>
      </c>
      <c r="R194" s="86">
        <f>F194*P194</f>
        <v>0</v>
      </c>
    </row>
    <row r="195" spans="1:18" s="88" customFormat="1" ht="38.25" hidden="1" outlineLevel="1" x14ac:dyDescent="0.2">
      <c r="A195" s="81">
        <f>IF(COUNTA(C195:D195)=2,SUBTOTAL(103,$F$32:F195),"")</f>
        <v>6</v>
      </c>
      <c r="B195" s="82" t="s">
        <v>206</v>
      </c>
      <c r="C195" s="82" t="s">
        <v>55</v>
      </c>
      <c r="D195" s="83" t="s">
        <v>207</v>
      </c>
      <c r="E195" s="84" t="s">
        <v>57</v>
      </c>
      <c r="F195" s="84"/>
      <c r="G195" s="85">
        <v>2157.7199999999998</v>
      </c>
      <c r="H195" s="85">
        <v>1574.34</v>
      </c>
      <c r="I195" s="85">
        <v>45.71</v>
      </c>
      <c r="J195" s="85">
        <v>3.74</v>
      </c>
      <c r="K195" s="86">
        <f>F195*G195</f>
        <v>0</v>
      </c>
      <c r="L195" s="86">
        <f>F195*H195</f>
        <v>0</v>
      </c>
      <c r="M195" s="86">
        <f>F195*I195</f>
        <v>0</v>
      </c>
      <c r="N195" s="86">
        <f>F195*J195</f>
        <v>0</v>
      </c>
      <c r="O195" s="87">
        <v>7.43</v>
      </c>
      <c r="P195" s="87">
        <v>0.02</v>
      </c>
      <c r="Q195" s="86">
        <f>F195*O195</f>
        <v>0</v>
      </c>
      <c r="R195" s="86">
        <f>F195*P195</f>
        <v>0</v>
      </c>
    </row>
    <row r="196" spans="1:18" s="88" customFormat="1" ht="12.75" hidden="1" outlineLevel="1" x14ac:dyDescent="0.2">
      <c r="A196" s="89"/>
      <c r="B196" s="90"/>
      <c r="C196" s="90"/>
      <c r="D196" s="91" t="s">
        <v>58</v>
      </c>
      <c r="E196" s="90"/>
      <c r="F196" s="92"/>
      <c r="G196" s="93">
        <v>1262.96</v>
      </c>
      <c r="H196" s="93"/>
      <c r="I196" s="93"/>
      <c r="J196" s="93"/>
      <c r="K196" s="94">
        <f>F195*G196</f>
        <v>0</v>
      </c>
      <c r="L196" s="86"/>
      <c r="M196" s="86"/>
      <c r="N196" s="86"/>
      <c r="O196" s="95"/>
      <c r="P196" s="95"/>
      <c r="Q196" s="96"/>
      <c r="R196" s="97"/>
    </row>
    <row r="197" spans="1:18" s="88" customFormat="1" ht="12.75" hidden="1" outlineLevel="1" x14ac:dyDescent="0.2">
      <c r="A197" s="89"/>
      <c r="B197" s="90"/>
      <c r="C197" s="90"/>
      <c r="D197" s="91" t="s">
        <v>59</v>
      </c>
      <c r="E197" s="90"/>
      <c r="F197" s="92"/>
      <c r="G197" s="93">
        <v>950</v>
      </c>
      <c r="H197" s="93"/>
      <c r="I197" s="93"/>
      <c r="J197" s="93"/>
      <c r="K197" s="94">
        <f>G197*F195</f>
        <v>0</v>
      </c>
      <c r="L197" s="86"/>
      <c r="M197" s="86"/>
      <c r="N197" s="86"/>
      <c r="O197" s="95"/>
      <c r="P197" s="95"/>
      <c r="Q197" s="96"/>
      <c r="R197" s="97"/>
    </row>
    <row r="198" spans="1:18" s="88" customFormat="1" ht="38.25" hidden="1" outlineLevel="1" x14ac:dyDescent="0.2">
      <c r="A198" s="81">
        <f>IF(COUNTA(C198:D198)=2,SUBTOTAL(103,$F$32:F198),"")</f>
        <v>6</v>
      </c>
      <c r="B198" s="82" t="s">
        <v>208</v>
      </c>
      <c r="C198" s="82" t="s">
        <v>65</v>
      </c>
      <c r="D198" s="83" t="s">
        <v>209</v>
      </c>
      <c r="E198" s="84" t="s">
        <v>57</v>
      </c>
      <c r="F198" s="84"/>
      <c r="G198" s="85">
        <v>1901.92</v>
      </c>
      <c r="H198" s="85">
        <v>1574.34</v>
      </c>
      <c r="I198" s="85">
        <v>45.71</v>
      </c>
      <c r="J198" s="85">
        <v>3.74</v>
      </c>
      <c r="K198" s="86">
        <f>F198*G198</f>
        <v>0</v>
      </c>
      <c r="L198" s="86">
        <f>F198*H198</f>
        <v>0</v>
      </c>
      <c r="M198" s="86">
        <f>F198*I198</f>
        <v>0</v>
      </c>
      <c r="N198" s="86">
        <f>F198*J198</f>
        <v>0</v>
      </c>
      <c r="O198" s="87">
        <v>7.43</v>
      </c>
      <c r="P198" s="87">
        <v>0.02</v>
      </c>
      <c r="Q198" s="86">
        <f>F198*O198</f>
        <v>0</v>
      </c>
      <c r="R198" s="86">
        <f>F198*P198</f>
        <v>0</v>
      </c>
    </row>
    <row r="199" spans="1:18" s="88" customFormat="1" ht="12.75" hidden="1" outlineLevel="1" x14ac:dyDescent="0.2">
      <c r="A199" s="89"/>
      <c r="B199" s="90"/>
      <c r="C199" s="90"/>
      <c r="D199" s="91" t="s">
        <v>58</v>
      </c>
      <c r="E199" s="90"/>
      <c r="F199" s="92"/>
      <c r="G199" s="93">
        <v>1262.96</v>
      </c>
      <c r="H199" s="93"/>
      <c r="I199" s="93"/>
      <c r="J199" s="93"/>
      <c r="K199" s="94">
        <f>F198*G199</f>
        <v>0</v>
      </c>
      <c r="L199" s="86"/>
      <c r="M199" s="86"/>
      <c r="N199" s="86"/>
      <c r="O199" s="95"/>
      <c r="P199" s="95"/>
      <c r="Q199" s="96"/>
      <c r="R199" s="97"/>
    </row>
    <row r="200" spans="1:18" s="88" customFormat="1" ht="12.75" hidden="1" outlineLevel="1" x14ac:dyDescent="0.2">
      <c r="A200" s="89"/>
      <c r="B200" s="90"/>
      <c r="C200" s="90"/>
      <c r="D200" s="91" t="s">
        <v>59</v>
      </c>
      <c r="E200" s="90"/>
      <c r="F200" s="92"/>
      <c r="G200" s="93">
        <v>950</v>
      </c>
      <c r="H200" s="93"/>
      <c r="I200" s="93"/>
      <c r="J200" s="93"/>
      <c r="K200" s="94">
        <f>G200*F198</f>
        <v>0</v>
      </c>
      <c r="L200" s="86"/>
      <c r="M200" s="86"/>
      <c r="N200" s="86"/>
      <c r="O200" s="95"/>
      <c r="P200" s="95"/>
      <c r="Q200" s="96"/>
      <c r="R200" s="97"/>
    </row>
    <row r="201" spans="1:18" s="88" customFormat="1" ht="38.25" hidden="1" outlineLevel="1" x14ac:dyDescent="0.2">
      <c r="A201" s="81">
        <f>IF(COUNTA(C201:D201)=2,SUBTOTAL(103,$F$32:F201),"")</f>
        <v>6</v>
      </c>
      <c r="B201" s="82" t="s">
        <v>210</v>
      </c>
      <c r="C201" s="82" t="s">
        <v>68</v>
      </c>
      <c r="D201" s="83" t="s">
        <v>69</v>
      </c>
      <c r="E201" s="84" t="s">
        <v>63</v>
      </c>
      <c r="F201" s="84"/>
      <c r="G201" s="85">
        <v>209.88</v>
      </c>
      <c r="H201" s="85">
        <v>0</v>
      </c>
      <c r="I201" s="85">
        <v>0</v>
      </c>
      <c r="J201" s="85">
        <v>0</v>
      </c>
      <c r="K201" s="86">
        <f>F201*G201</f>
        <v>0</v>
      </c>
      <c r="L201" s="86">
        <f>F201*H201</f>
        <v>0</v>
      </c>
      <c r="M201" s="86">
        <f>F201*I201</f>
        <v>0</v>
      </c>
      <c r="N201" s="86">
        <f>F201*J201</f>
        <v>0</v>
      </c>
      <c r="O201" s="87">
        <v>0</v>
      </c>
      <c r="P201" s="87">
        <v>0</v>
      </c>
      <c r="Q201" s="86">
        <f>F201*O201</f>
        <v>0</v>
      </c>
      <c r="R201" s="86">
        <f>F201*P201</f>
        <v>0</v>
      </c>
    </row>
    <row r="202" spans="1:18" ht="12.75" hidden="1" outlineLevel="1" x14ac:dyDescent="0.2">
      <c r="A202" s="98"/>
      <c r="B202" s="99"/>
      <c r="C202" s="100"/>
      <c r="D202" s="101" t="s">
        <v>70</v>
      </c>
      <c r="E202" s="102"/>
      <c r="F202" s="103"/>
      <c r="G202" s="103"/>
      <c r="H202" s="103"/>
      <c r="I202" s="103"/>
      <c r="J202" s="103"/>
      <c r="K202" s="104">
        <f>K66+K69+K70+K73+K76+K79+K80+K83+K84+K85+K88+K89+K91+K94+K95+K98+K101+K104+K105+K108+K109+K110+K113+K114+K116+K119+K120+K123+K126+K129+K130+K133+K134+K135+K138+K139+K141+K144+K145+K146+K149+K150+K151+K154+K155+K156+K159+K160+K163+K164+K165+K168+K169+K170+K173+K174+K175+K178+K179+K180+K183+K184+K185+K188+K189+K190+K193+K194+K195+K198+K201</f>
        <v>106623.24669999997</v>
      </c>
      <c r="L202" s="104">
        <f t="shared" ref="L202:R202" si="1">L66+L69+L70+L73+L76+L79+L80+L83+L84+L85+L88+L89+L91+L94+L95+L98+L101+L104+L105+L108+L109+L110+L113+L114+L116+L119+L120+L123+L126+L129+L130+L133+L134+L135+L138+L139+L141+L144+L145+L146+L149+L150+L151+L154+L155+L156+L159+L160+L163+L164+L165+L168+L169+L170+L173+L174+L175+L178+L179+L180+L183+L184+L185+L188+L189+L190+L193+L194+L195+L198+L201</f>
        <v>11157.172399999999</v>
      </c>
      <c r="M202" s="104">
        <f t="shared" si="1"/>
        <v>8943.7713000000003</v>
      </c>
      <c r="N202" s="104">
        <f t="shared" si="1"/>
        <v>2214.598</v>
      </c>
      <c r="O202" s="104"/>
      <c r="P202" s="104"/>
      <c r="Q202" s="104">
        <f t="shared" si="1"/>
        <v>58.992699999999999</v>
      </c>
      <c r="R202" s="104">
        <f t="shared" si="1"/>
        <v>9.0644999999999989</v>
      </c>
    </row>
    <row r="203" spans="1:18" ht="12.75" hidden="1" outlineLevel="1" x14ac:dyDescent="0.2">
      <c r="A203" s="98"/>
      <c r="B203" s="99"/>
      <c r="C203" s="100"/>
      <c r="D203" s="101" t="s">
        <v>71</v>
      </c>
      <c r="E203" s="102"/>
      <c r="F203" s="103"/>
      <c r="G203" s="103"/>
      <c r="H203" s="103"/>
      <c r="I203" s="103"/>
      <c r="J203" s="103"/>
      <c r="K203" s="104">
        <f>K67+K71+K74+K77+K81+K86+K92+K96+K99+K102+K106+K111+K117+K121+K124+K127+K131+K136+K142+K147+K152+K157+K161+K166+K171+K176+K181+K186+K191+K196+K199</f>
        <v>10701.6425</v>
      </c>
      <c r="L203" s="104"/>
      <c r="M203" s="104"/>
      <c r="N203" s="104"/>
      <c r="O203" s="104"/>
      <c r="P203" s="104"/>
      <c r="Q203" s="104"/>
      <c r="R203" s="104"/>
    </row>
    <row r="204" spans="1:18" ht="12.75" hidden="1" outlineLevel="1" x14ac:dyDescent="0.2">
      <c r="A204" s="98"/>
      <c r="B204" s="99"/>
      <c r="C204" s="100"/>
      <c r="D204" s="101" t="s">
        <v>72</v>
      </c>
      <c r="E204" s="102"/>
      <c r="F204" s="103"/>
      <c r="G204" s="103"/>
      <c r="H204" s="103"/>
      <c r="I204" s="103"/>
      <c r="J204" s="103"/>
      <c r="K204" s="104">
        <f>K68+K72+K75+K78+K82+K87+K93+K97+K100+K103+K107+K112+K118+K122+K125+K128+K132+K137+K143+K148+K153+K158+K162+K167+K172+K177+K182+K187+K192+K197+K200</f>
        <v>9774.7656999999999</v>
      </c>
      <c r="L204" s="104"/>
      <c r="M204" s="104"/>
      <c r="N204" s="104"/>
      <c r="O204" s="104"/>
      <c r="P204" s="104"/>
      <c r="Q204" s="104"/>
      <c r="R204" s="104"/>
    </row>
    <row r="205" spans="1:18" ht="12.75" hidden="1" outlineLevel="1" x14ac:dyDescent="0.2">
      <c r="A205" s="105"/>
      <c r="B205" s="106"/>
      <c r="C205" s="107"/>
      <c r="D205" s="108" t="s">
        <v>73</v>
      </c>
      <c r="E205" s="109"/>
      <c r="F205" s="110"/>
      <c r="G205" s="110"/>
      <c r="H205" s="110"/>
      <c r="I205" s="110"/>
      <c r="J205" s="110"/>
      <c r="K205" s="111">
        <f>SUM(K202:K204)</f>
        <v>127099.65489999998</v>
      </c>
      <c r="L205" s="110"/>
      <c r="M205" s="110"/>
      <c r="N205" s="110"/>
      <c r="O205" s="110"/>
      <c r="P205" s="110"/>
      <c r="Q205" s="112"/>
      <c r="R205" s="110"/>
    </row>
    <row r="206" spans="1:18" s="114" customFormat="1" ht="15.75" hidden="1" customHeight="1" outlineLevel="1" x14ac:dyDescent="0.2">
      <c r="A206" s="113" t="s">
        <v>211</v>
      </c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</row>
    <row r="207" spans="1:18" s="88" customFormat="1" ht="38.25" hidden="1" outlineLevel="1" x14ac:dyDescent="0.2">
      <c r="A207" s="81">
        <f>IF(COUNTA(C207:D207)=2,SUBTOTAL(103,$F$32:F207),"")</f>
        <v>6</v>
      </c>
      <c r="B207" s="82" t="s">
        <v>212</v>
      </c>
      <c r="C207" s="82" t="s">
        <v>213</v>
      </c>
      <c r="D207" s="83" t="s">
        <v>214</v>
      </c>
      <c r="E207" s="84" t="s">
        <v>28</v>
      </c>
      <c r="F207" s="84"/>
      <c r="G207" s="85">
        <v>18693.77</v>
      </c>
      <c r="H207" s="85">
        <v>13958.86</v>
      </c>
      <c r="I207" s="85">
        <v>2507.9899999999998</v>
      </c>
      <c r="J207" s="85">
        <v>103.48</v>
      </c>
      <c r="K207" s="86">
        <f>F207*G207</f>
        <v>0</v>
      </c>
      <c r="L207" s="86">
        <f>F207*H207</f>
        <v>0</v>
      </c>
      <c r="M207" s="86">
        <f>F207*I207</f>
        <v>0</v>
      </c>
      <c r="N207" s="86">
        <f>F207*J207</f>
        <v>0</v>
      </c>
      <c r="O207" s="87">
        <v>71.069999999999993</v>
      </c>
      <c r="P207" s="87">
        <v>0.47</v>
      </c>
      <c r="Q207" s="86">
        <f>F207*O207</f>
        <v>0</v>
      </c>
      <c r="R207" s="86">
        <f>F207*P207</f>
        <v>0</v>
      </c>
    </row>
    <row r="208" spans="1:18" s="88" customFormat="1" ht="12.75" hidden="1" outlineLevel="1" x14ac:dyDescent="0.2">
      <c r="A208" s="89"/>
      <c r="B208" s="90"/>
      <c r="C208" s="90"/>
      <c r="D208" s="91" t="s">
        <v>29</v>
      </c>
      <c r="E208" s="90"/>
      <c r="F208" s="92"/>
      <c r="G208" s="93">
        <v>11254.31</v>
      </c>
      <c r="H208" s="93"/>
      <c r="I208" s="93"/>
      <c r="J208" s="93"/>
      <c r="K208" s="94">
        <f>F207*G208</f>
        <v>0</v>
      </c>
      <c r="L208" s="86"/>
      <c r="M208" s="86"/>
      <c r="N208" s="86"/>
      <c r="O208" s="95"/>
      <c r="P208" s="95"/>
      <c r="Q208" s="96"/>
      <c r="R208" s="97"/>
    </row>
    <row r="209" spans="1:18" s="88" customFormat="1" ht="12.75" hidden="1" outlineLevel="1" x14ac:dyDescent="0.2">
      <c r="A209" s="89"/>
      <c r="B209" s="90"/>
      <c r="C209" s="90"/>
      <c r="D209" s="91" t="s">
        <v>30</v>
      </c>
      <c r="E209" s="90"/>
      <c r="F209" s="92"/>
      <c r="G209" s="93">
        <v>10279.57</v>
      </c>
      <c r="H209" s="93"/>
      <c r="I209" s="93"/>
      <c r="J209" s="93"/>
      <c r="K209" s="94">
        <f>G209*F207</f>
        <v>0</v>
      </c>
      <c r="L209" s="86"/>
      <c r="M209" s="86"/>
      <c r="N209" s="86"/>
      <c r="O209" s="95"/>
      <c r="P209" s="95"/>
      <c r="Q209" s="96"/>
      <c r="R209" s="97"/>
    </row>
    <row r="210" spans="1:18" s="88" customFormat="1" ht="38.25" hidden="1" outlineLevel="1" x14ac:dyDescent="0.2">
      <c r="A210" s="81">
        <f>IF(COUNTA(C210:D210)=2,SUBTOTAL(103,$F$32:F210),"")</f>
        <v>6</v>
      </c>
      <c r="B210" s="82" t="s">
        <v>215</v>
      </c>
      <c r="C210" s="82" t="s">
        <v>32</v>
      </c>
      <c r="D210" s="83" t="s">
        <v>216</v>
      </c>
      <c r="E210" s="84" t="s">
        <v>28</v>
      </c>
      <c r="F210" s="84"/>
      <c r="G210" s="85">
        <v>57991.22</v>
      </c>
      <c r="H210" s="85">
        <v>0</v>
      </c>
      <c r="I210" s="85">
        <v>0</v>
      </c>
      <c r="J210" s="85">
        <v>0</v>
      </c>
      <c r="K210" s="86">
        <f>F210*G210</f>
        <v>0</v>
      </c>
      <c r="L210" s="86">
        <f>F210*H210</f>
        <v>0</v>
      </c>
      <c r="M210" s="86">
        <f>F210*I210</f>
        <v>0</v>
      </c>
      <c r="N210" s="86">
        <f>F210*J210</f>
        <v>0</v>
      </c>
      <c r="O210" s="87">
        <v>0</v>
      </c>
      <c r="P210" s="87">
        <v>0</v>
      </c>
      <c r="Q210" s="86">
        <f>F210*O210</f>
        <v>0</v>
      </c>
      <c r="R210" s="86">
        <f>F210*P210</f>
        <v>0</v>
      </c>
    </row>
    <row r="211" spans="1:18" s="88" customFormat="1" ht="51" hidden="1" outlineLevel="1" x14ac:dyDescent="0.2">
      <c r="A211" s="81">
        <f>IF(COUNTA(C211:D211)=2,SUBTOTAL(103,$F$32:F211),"")</f>
        <v>6</v>
      </c>
      <c r="B211" s="82" t="s">
        <v>217</v>
      </c>
      <c r="C211" s="82" t="s">
        <v>120</v>
      </c>
      <c r="D211" s="83" t="s">
        <v>121</v>
      </c>
      <c r="E211" s="84" t="s">
        <v>28</v>
      </c>
      <c r="F211" s="84"/>
      <c r="G211" s="85">
        <v>1944.94</v>
      </c>
      <c r="H211" s="85">
        <v>0</v>
      </c>
      <c r="I211" s="85">
        <v>0</v>
      </c>
      <c r="J211" s="85">
        <v>0</v>
      </c>
      <c r="K211" s="86">
        <f>F211*G211</f>
        <v>0</v>
      </c>
      <c r="L211" s="86">
        <f>F211*H211</f>
        <v>0</v>
      </c>
      <c r="M211" s="86">
        <f>F211*I211</f>
        <v>0</v>
      </c>
      <c r="N211" s="86">
        <f>F211*J211</f>
        <v>0</v>
      </c>
      <c r="O211" s="87">
        <v>0</v>
      </c>
      <c r="P211" s="87">
        <v>0</v>
      </c>
      <c r="Q211" s="86">
        <f>F211*O211</f>
        <v>0</v>
      </c>
      <c r="R211" s="86">
        <f>F211*P211</f>
        <v>0</v>
      </c>
    </row>
    <row r="212" spans="1:18" s="88" customFormat="1" ht="38.25" hidden="1" outlineLevel="1" x14ac:dyDescent="0.2">
      <c r="A212" s="81">
        <f>IF(COUNTA(C212:D212)=2,SUBTOTAL(103,$F$32:F212),"")</f>
        <v>6</v>
      </c>
      <c r="B212" s="82" t="s">
        <v>218</v>
      </c>
      <c r="C212" s="82" t="s">
        <v>219</v>
      </c>
      <c r="D212" s="83" t="s">
        <v>220</v>
      </c>
      <c r="E212" s="84" t="s">
        <v>28</v>
      </c>
      <c r="F212" s="84"/>
      <c r="G212" s="85">
        <v>29392.6</v>
      </c>
      <c r="H212" s="85">
        <v>0</v>
      </c>
      <c r="I212" s="85">
        <v>0</v>
      </c>
      <c r="J212" s="85">
        <v>0</v>
      </c>
      <c r="K212" s="86">
        <f>F212*G212</f>
        <v>0</v>
      </c>
      <c r="L212" s="86">
        <f>F212*H212</f>
        <v>0</v>
      </c>
      <c r="M212" s="86">
        <f>F212*I212</f>
        <v>0</v>
      </c>
      <c r="N212" s="86">
        <f>F212*J212</f>
        <v>0</v>
      </c>
      <c r="O212" s="87">
        <v>0</v>
      </c>
      <c r="P212" s="87">
        <v>0</v>
      </c>
      <c r="Q212" s="86">
        <f>F212*O212</f>
        <v>0</v>
      </c>
      <c r="R212" s="86">
        <f>F212*P212</f>
        <v>0</v>
      </c>
    </row>
    <row r="213" spans="1:18" s="88" customFormat="1" ht="38.25" hidden="1" outlineLevel="1" x14ac:dyDescent="0.2">
      <c r="A213" s="81">
        <f>IF(COUNTA(C213:D213)=2,SUBTOTAL(103,$F$32:F213),"")</f>
        <v>6</v>
      </c>
      <c r="B213" s="82" t="s">
        <v>221</v>
      </c>
      <c r="C213" s="82" t="s">
        <v>222</v>
      </c>
      <c r="D213" s="83" t="s">
        <v>223</v>
      </c>
      <c r="E213" s="84" t="s">
        <v>224</v>
      </c>
      <c r="F213" s="84"/>
      <c r="G213" s="85">
        <v>103.49</v>
      </c>
      <c r="H213" s="85">
        <v>0</v>
      </c>
      <c r="I213" s="85">
        <v>0</v>
      </c>
      <c r="J213" s="85">
        <v>0</v>
      </c>
      <c r="K213" s="86">
        <f>F213*G213</f>
        <v>0</v>
      </c>
      <c r="L213" s="86">
        <f>F213*H213</f>
        <v>0</v>
      </c>
      <c r="M213" s="86">
        <f>F213*I213</f>
        <v>0</v>
      </c>
      <c r="N213" s="86">
        <f>F213*J213</f>
        <v>0</v>
      </c>
      <c r="O213" s="87">
        <v>0</v>
      </c>
      <c r="P213" s="87">
        <v>0</v>
      </c>
      <c r="Q213" s="86">
        <f>F213*O213</f>
        <v>0</v>
      </c>
      <c r="R213" s="86">
        <f>F213*P213</f>
        <v>0</v>
      </c>
    </row>
    <row r="214" spans="1:18" s="88" customFormat="1" ht="38.25" hidden="1" outlineLevel="1" x14ac:dyDescent="0.2">
      <c r="A214" s="81">
        <f>IF(COUNTA(C214:D214)=2,SUBTOTAL(103,$F$32:F214),"")</f>
        <v>6</v>
      </c>
      <c r="B214" s="82" t="s">
        <v>225</v>
      </c>
      <c r="C214" s="82" t="s">
        <v>55</v>
      </c>
      <c r="D214" s="83" t="s">
        <v>207</v>
      </c>
      <c r="E214" s="84" t="s">
        <v>57</v>
      </c>
      <c r="F214" s="84"/>
      <c r="G214" s="85">
        <v>2157.7199999999998</v>
      </c>
      <c r="H214" s="85">
        <v>1574.34</v>
      </c>
      <c r="I214" s="85">
        <v>45.71</v>
      </c>
      <c r="J214" s="85">
        <v>3.74</v>
      </c>
      <c r="K214" s="86">
        <f>F214*G214</f>
        <v>0</v>
      </c>
      <c r="L214" s="86">
        <f>F214*H214</f>
        <v>0</v>
      </c>
      <c r="M214" s="86">
        <f>F214*I214</f>
        <v>0</v>
      </c>
      <c r="N214" s="86">
        <f>F214*J214</f>
        <v>0</v>
      </c>
      <c r="O214" s="87">
        <v>7.43</v>
      </c>
      <c r="P214" s="87">
        <v>0.02</v>
      </c>
      <c r="Q214" s="86">
        <f>F214*O214</f>
        <v>0</v>
      </c>
      <c r="R214" s="86">
        <f>F214*P214</f>
        <v>0</v>
      </c>
    </row>
    <row r="215" spans="1:18" s="88" customFormat="1" ht="12.75" hidden="1" outlineLevel="1" x14ac:dyDescent="0.2">
      <c r="A215" s="89"/>
      <c r="B215" s="90"/>
      <c r="C215" s="90"/>
      <c r="D215" s="91" t="s">
        <v>58</v>
      </c>
      <c r="E215" s="90"/>
      <c r="F215" s="92"/>
      <c r="G215" s="93">
        <v>1262.96</v>
      </c>
      <c r="H215" s="93"/>
      <c r="I215" s="93"/>
      <c r="J215" s="93"/>
      <c r="K215" s="94">
        <f>F214*G215</f>
        <v>0</v>
      </c>
      <c r="L215" s="86"/>
      <c r="M215" s="86"/>
      <c r="N215" s="86"/>
      <c r="O215" s="95"/>
      <c r="P215" s="95"/>
      <c r="Q215" s="96"/>
      <c r="R215" s="97"/>
    </row>
    <row r="216" spans="1:18" s="88" customFormat="1" ht="12.75" hidden="1" outlineLevel="1" x14ac:dyDescent="0.2">
      <c r="A216" s="89"/>
      <c r="B216" s="90"/>
      <c r="C216" s="90"/>
      <c r="D216" s="91" t="s">
        <v>59</v>
      </c>
      <c r="E216" s="90"/>
      <c r="F216" s="92"/>
      <c r="G216" s="93">
        <v>950</v>
      </c>
      <c r="H216" s="93"/>
      <c r="I216" s="93"/>
      <c r="J216" s="93"/>
      <c r="K216" s="94">
        <f>G216*F214</f>
        <v>0</v>
      </c>
      <c r="L216" s="86"/>
      <c r="M216" s="86"/>
      <c r="N216" s="86"/>
      <c r="O216" s="95"/>
      <c r="P216" s="95"/>
      <c r="Q216" s="96"/>
      <c r="R216" s="97"/>
    </row>
    <row r="217" spans="1:18" s="88" customFormat="1" ht="38.25" hidden="1" outlineLevel="1" x14ac:dyDescent="0.2">
      <c r="A217" s="81">
        <f>IF(COUNTA(C217:D217)=2,SUBTOTAL(103,$F$32:F217),"")</f>
        <v>6</v>
      </c>
      <c r="B217" s="82" t="s">
        <v>226</v>
      </c>
      <c r="C217" s="82" t="s">
        <v>65</v>
      </c>
      <c r="D217" s="83" t="s">
        <v>209</v>
      </c>
      <c r="E217" s="84" t="s">
        <v>57</v>
      </c>
      <c r="F217" s="84"/>
      <c r="G217" s="85">
        <v>1901.92</v>
      </c>
      <c r="H217" s="85">
        <v>1574.34</v>
      </c>
      <c r="I217" s="85">
        <v>45.71</v>
      </c>
      <c r="J217" s="85">
        <v>3.74</v>
      </c>
      <c r="K217" s="86">
        <f>F217*G217</f>
        <v>0</v>
      </c>
      <c r="L217" s="86">
        <f>F217*H217</f>
        <v>0</v>
      </c>
      <c r="M217" s="86">
        <f>F217*I217</f>
        <v>0</v>
      </c>
      <c r="N217" s="86">
        <f>F217*J217</f>
        <v>0</v>
      </c>
      <c r="O217" s="87">
        <v>7.43</v>
      </c>
      <c r="P217" s="87">
        <v>0.02</v>
      </c>
      <c r="Q217" s="86">
        <f>F217*O217</f>
        <v>0</v>
      </c>
      <c r="R217" s="86">
        <f>F217*P217</f>
        <v>0</v>
      </c>
    </row>
    <row r="218" spans="1:18" s="88" customFormat="1" ht="12.75" hidden="1" outlineLevel="1" x14ac:dyDescent="0.2">
      <c r="A218" s="89"/>
      <c r="B218" s="90"/>
      <c r="C218" s="90"/>
      <c r="D218" s="91" t="s">
        <v>58</v>
      </c>
      <c r="E218" s="90"/>
      <c r="F218" s="92"/>
      <c r="G218" s="93">
        <v>1262.96</v>
      </c>
      <c r="H218" s="93"/>
      <c r="I218" s="93"/>
      <c r="J218" s="93"/>
      <c r="K218" s="94">
        <f>F217*G218</f>
        <v>0</v>
      </c>
      <c r="L218" s="86"/>
      <c r="M218" s="86"/>
      <c r="N218" s="86"/>
      <c r="O218" s="95"/>
      <c r="P218" s="95"/>
      <c r="Q218" s="96"/>
      <c r="R218" s="97"/>
    </row>
    <row r="219" spans="1:18" s="88" customFormat="1" ht="12.75" hidden="1" outlineLevel="1" x14ac:dyDescent="0.2">
      <c r="A219" s="89"/>
      <c r="B219" s="90"/>
      <c r="C219" s="90"/>
      <c r="D219" s="91" t="s">
        <v>59</v>
      </c>
      <c r="E219" s="90"/>
      <c r="F219" s="92"/>
      <c r="G219" s="93">
        <v>950</v>
      </c>
      <c r="H219" s="93"/>
      <c r="I219" s="93"/>
      <c r="J219" s="93"/>
      <c r="K219" s="94">
        <f>G219*F217</f>
        <v>0</v>
      </c>
      <c r="L219" s="86"/>
      <c r="M219" s="86"/>
      <c r="N219" s="86"/>
      <c r="O219" s="95"/>
      <c r="P219" s="95"/>
      <c r="Q219" s="96"/>
      <c r="R219" s="97"/>
    </row>
    <row r="220" spans="1:18" s="88" customFormat="1" ht="38.25" hidden="1" outlineLevel="1" x14ac:dyDescent="0.2">
      <c r="A220" s="81">
        <f>IF(COUNTA(C220:D220)=2,SUBTOTAL(103,$F$32:F220),"")</f>
        <v>6</v>
      </c>
      <c r="B220" s="82" t="s">
        <v>227</v>
      </c>
      <c r="C220" s="82" t="s">
        <v>68</v>
      </c>
      <c r="D220" s="83" t="s">
        <v>69</v>
      </c>
      <c r="E220" s="84" t="s">
        <v>63</v>
      </c>
      <c r="F220" s="84"/>
      <c r="G220" s="85">
        <v>209.88</v>
      </c>
      <c r="H220" s="85">
        <v>0</v>
      </c>
      <c r="I220" s="85">
        <v>0</v>
      </c>
      <c r="J220" s="85">
        <v>0</v>
      </c>
      <c r="K220" s="86">
        <f>F220*G220</f>
        <v>0</v>
      </c>
      <c r="L220" s="86">
        <f>F220*H220</f>
        <v>0</v>
      </c>
      <c r="M220" s="86">
        <f>F220*I220</f>
        <v>0</v>
      </c>
      <c r="N220" s="86">
        <f>F220*J220</f>
        <v>0</v>
      </c>
      <c r="O220" s="87">
        <v>0</v>
      </c>
      <c r="P220" s="87">
        <v>0</v>
      </c>
      <c r="Q220" s="86">
        <f>F220*O220</f>
        <v>0</v>
      </c>
      <c r="R220" s="86">
        <f>F220*P220</f>
        <v>0</v>
      </c>
    </row>
    <row r="221" spans="1:18" ht="12.75" hidden="1" outlineLevel="1" x14ac:dyDescent="0.2">
      <c r="A221" s="98"/>
      <c r="B221" s="99"/>
      <c r="C221" s="100"/>
      <c r="D221" s="101" t="s">
        <v>70</v>
      </c>
      <c r="E221" s="102"/>
      <c r="F221" s="103"/>
      <c r="G221" s="103"/>
      <c r="H221" s="103"/>
      <c r="I221" s="103"/>
      <c r="J221" s="103"/>
      <c r="K221" s="104">
        <f>K207+K210+K211+K212+K213+K214+K217+K220</f>
        <v>0</v>
      </c>
      <c r="L221" s="104">
        <f t="shared" ref="L221:R221" si="2">L207+L210+L211+L212+L213+L214+L217+L220</f>
        <v>0</v>
      </c>
      <c r="M221" s="104">
        <f t="shared" si="2"/>
        <v>0</v>
      </c>
      <c r="N221" s="104">
        <f t="shared" si="2"/>
        <v>0</v>
      </c>
      <c r="O221" s="104"/>
      <c r="P221" s="104"/>
      <c r="Q221" s="104">
        <f t="shared" si="2"/>
        <v>0</v>
      </c>
      <c r="R221" s="104">
        <f t="shared" si="2"/>
        <v>0</v>
      </c>
    </row>
    <row r="222" spans="1:18" ht="12.75" hidden="1" outlineLevel="1" x14ac:dyDescent="0.2">
      <c r="A222" s="98"/>
      <c r="B222" s="99"/>
      <c r="C222" s="100"/>
      <c r="D222" s="101" t="s">
        <v>71</v>
      </c>
      <c r="E222" s="102"/>
      <c r="F222" s="103"/>
      <c r="G222" s="103"/>
      <c r="H222" s="103"/>
      <c r="I222" s="103"/>
      <c r="J222" s="103"/>
      <c r="K222" s="104">
        <f>K208+K215+K218</f>
        <v>0</v>
      </c>
      <c r="L222" s="104"/>
      <c r="M222" s="104"/>
      <c r="N222" s="104"/>
      <c r="O222" s="104"/>
      <c r="P222" s="104"/>
      <c r="Q222" s="104"/>
      <c r="R222" s="104"/>
    </row>
    <row r="223" spans="1:18" ht="12.75" hidden="1" outlineLevel="1" x14ac:dyDescent="0.2">
      <c r="A223" s="98"/>
      <c r="B223" s="99"/>
      <c r="C223" s="100"/>
      <c r="D223" s="101" t="s">
        <v>72</v>
      </c>
      <c r="E223" s="102"/>
      <c r="F223" s="103"/>
      <c r="G223" s="103"/>
      <c r="H223" s="103"/>
      <c r="I223" s="103"/>
      <c r="J223" s="103"/>
      <c r="K223" s="104">
        <f>K209+K216+K219</f>
        <v>0</v>
      </c>
      <c r="L223" s="104"/>
      <c r="M223" s="104"/>
      <c r="N223" s="104"/>
      <c r="O223" s="104"/>
      <c r="P223" s="104"/>
      <c r="Q223" s="104"/>
      <c r="R223" s="104"/>
    </row>
    <row r="224" spans="1:18" ht="12.75" hidden="1" outlineLevel="1" x14ac:dyDescent="0.2">
      <c r="A224" s="119"/>
      <c r="B224" s="120"/>
      <c r="C224" s="121"/>
      <c r="D224" s="101" t="s">
        <v>73</v>
      </c>
      <c r="E224" s="102"/>
      <c r="F224" s="103"/>
      <c r="G224" s="103"/>
      <c r="H224" s="103"/>
      <c r="I224" s="103"/>
      <c r="J224" s="103"/>
      <c r="K224" s="104">
        <f>SUM(K221:K223)</f>
        <v>0</v>
      </c>
      <c r="L224" s="103"/>
      <c r="M224" s="103"/>
      <c r="N224" s="103"/>
      <c r="O224" s="103"/>
      <c r="P224" s="103"/>
      <c r="Q224" s="122"/>
      <c r="R224" s="103"/>
    </row>
    <row r="225" spans="1:256" ht="12.75" collapsed="1" x14ac:dyDescent="0.2">
      <c r="A225" s="98"/>
      <c r="B225" s="99"/>
      <c r="C225" s="100"/>
      <c r="D225" s="101" t="s">
        <v>228</v>
      </c>
      <c r="E225" s="102"/>
      <c r="F225" s="103"/>
      <c r="G225" s="103"/>
      <c r="H225" s="103"/>
      <c r="I225" s="103"/>
      <c r="J225" s="103"/>
      <c r="K225" s="104">
        <f>K60+K202+K221</f>
        <v>106623.24669999997</v>
      </c>
      <c r="L225" s="104">
        <f t="shared" ref="L225:R225" si="3">L60+L202+L221</f>
        <v>11157.172399999999</v>
      </c>
      <c r="M225" s="104">
        <f t="shared" si="3"/>
        <v>8943.7713000000003</v>
      </c>
      <c r="N225" s="104">
        <f t="shared" si="3"/>
        <v>2214.598</v>
      </c>
      <c r="O225" s="104"/>
      <c r="P225" s="104"/>
      <c r="Q225" s="104">
        <f t="shared" si="3"/>
        <v>58.992699999999999</v>
      </c>
      <c r="R225" s="104">
        <f t="shared" si="3"/>
        <v>9.0644999999999989</v>
      </c>
    </row>
    <row r="226" spans="1:256" ht="12.75" x14ac:dyDescent="0.2">
      <c r="A226" s="98"/>
      <c r="B226" s="99"/>
      <c r="C226" s="100"/>
      <c r="D226" s="101" t="s">
        <v>71</v>
      </c>
      <c r="E226" s="102"/>
      <c r="F226" s="103"/>
      <c r="G226" s="103"/>
      <c r="H226" s="103"/>
      <c r="I226" s="103"/>
      <c r="J226" s="103"/>
      <c r="K226" s="104">
        <f>K61+K203+K222</f>
        <v>10701.6425</v>
      </c>
      <c r="L226" s="104"/>
      <c r="M226" s="104"/>
      <c r="N226" s="104"/>
      <c r="O226" s="104"/>
      <c r="P226" s="104"/>
      <c r="Q226" s="104"/>
      <c r="R226" s="104"/>
    </row>
    <row r="227" spans="1:256" ht="12.75" x14ac:dyDescent="0.2">
      <c r="A227" s="98"/>
      <c r="B227" s="99"/>
      <c r="C227" s="100"/>
      <c r="D227" s="101" t="s">
        <v>72</v>
      </c>
      <c r="E227" s="102"/>
      <c r="F227" s="103"/>
      <c r="G227" s="103"/>
      <c r="H227" s="103"/>
      <c r="I227" s="103"/>
      <c r="J227" s="103"/>
      <c r="K227" s="104">
        <f>K62+K204+K223</f>
        <v>9774.7656999999999</v>
      </c>
      <c r="L227" s="104"/>
      <c r="M227" s="104"/>
      <c r="N227" s="104"/>
      <c r="O227" s="104"/>
      <c r="P227" s="104"/>
      <c r="Q227" s="104"/>
      <c r="R227" s="104"/>
    </row>
    <row r="228" spans="1:256" ht="12.75" x14ac:dyDescent="0.2">
      <c r="A228" s="119"/>
      <c r="B228" s="120"/>
      <c r="C228" s="121"/>
      <c r="D228" s="101" t="s">
        <v>229</v>
      </c>
      <c r="E228" s="102"/>
      <c r="F228" s="103"/>
      <c r="G228" s="103"/>
      <c r="H228" s="103"/>
      <c r="I228" s="103"/>
      <c r="J228" s="103"/>
      <c r="K228" s="104">
        <f>SUM(K225:K227)</f>
        <v>127099.65489999998</v>
      </c>
      <c r="L228" s="103"/>
      <c r="M228" s="103"/>
      <c r="N228" s="103"/>
      <c r="O228" s="103"/>
      <c r="P228" s="103"/>
      <c r="Q228" s="122"/>
      <c r="R228" s="103"/>
    </row>
    <row r="229" spans="1:256" ht="12.75" x14ac:dyDescent="0.2">
      <c r="A229" s="123"/>
      <c r="B229" s="123"/>
      <c r="C229" s="123"/>
      <c r="D229" s="124" t="s">
        <v>230</v>
      </c>
      <c r="E229" s="124"/>
      <c r="F229" s="124"/>
      <c r="G229" s="124"/>
      <c r="H229" s="124"/>
      <c r="I229" s="124"/>
      <c r="J229" s="125"/>
      <c r="K229" s="126">
        <f>K228*0.995</f>
        <v>126464.15662549998</v>
      </c>
      <c r="L229" s="126"/>
      <c r="M229" s="126"/>
      <c r="N229" s="126"/>
      <c r="O229" s="127"/>
      <c r="P229" s="127"/>
      <c r="Q229" s="126"/>
      <c r="R229" s="126"/>
      <c r="S229" s="128"/>
      <c r="T229" s="88"/>
      <c r="U229" s="88"/>
      <c r="V229" s="129"/>
      <c r="W229" s="129"/>
      <c r="X229" s="129"/>
      <c r="Y229" s="129"/>
      <c r="Z229" s="129"/>
      <c r="AA229" s="88"/>
      <c r="AB229" s="88"/>
      <c r="AC229" s="88"/>
      <c r="AD229" s="88"/>
      <c r="AE229" s="88"/>
      <c r="AF229" s="88"/>
      <c r="AG229" s="88"/>
      <c r="AH229" s="88"/>
      <c r="AI229" s="88"/>
      <c r="AJ229" s="88"/>
      <c r="AK229" s="88"/>
      <c r="AL229" s="88"/>
      <c r="AM229" s="88"/>
      <c r="AN229" s="88"/>
      <c r="AO229" s="88"/>
      <c r="AP229" s="88"/>
      <c r="AQ229" s="88"/>
      <c r="AR229" s="88"/>
      <c r="AS229" s="88"/>
      <c r="AT229" s="88"/>
      <c r="AU229" s="88"/>
      <c r="AV229" s="88"/>
      <c r="AW229" s="88"/>
      <c r="AX229" s="88"/>
      <c r="AY229" s="88"/>
      <c r="AZ229" s="88"/>
      <c r="BA229" s="88"/>
      <c r="BB229" s="88"/>
      <c r="BC229" s="88"/>
      <c r="BD229" s="88"/>
      <c r="BE229" s="88"/>
      <c r="BF229" s="88"/>
      <c r="BG229" s="88"/>
      <c r="BH229" s="88"/>
      <c r="BI229" s="88"/>
      <c r="BJ229" s="88"/>
      <c r="BK229" s="88"/>
      <c r="BL229" s="88"/>
      <c r="BM229" s="88"/>
      <c r="BN229" s="88"/>
      <c r="BO229" s="88"/>
      <c r="BP229" s="88"/>
      <c r="BQ229" s="88"/>
      <c r="BR229" s="88"/>
      <c r="BS229" s="88"/>
      <c r="BT229" s="88"/>
      <c r="BU229" s="88"/>
      <c r="BV229" s="88"/>
      <c r="BW229" s="88"/>
      <c r="BX229" s="88"/>
      <c r="BY229" s="88"/>
      <c r="BZ229" s="88"/>
      <c r="CA229" s="88"/>
      <c r="CB229" s="88"/>
      <c r="CC229" s="88"/>
      <c r="CD229" s="88"/>
      <c r="CE229" s="88"/>
      <c r="CF229" s="88"/>
      <c r="CG229" s="88"/>
      <c r="CH229" s="88"/>
      <c r="CI229" s="88"/>
      <c r="CJ229" s="88"/>
      <c r="CK229" s="88"/>
      <c r="CL229" s="88"/>
      <c r="CM229" s="88"/>
      <c r="CN229" s="88"/>
      <c r="CO229" s="88"/>
      <c r="CP229" s="88"/>
      <c r="CQ229" s="88"/>
      <c r="CR229" s="88"/>
      <c r="CS229" s="88"/>
      <c r="CT229" s="88"/>
      <c r="CU229" s="88"/>
      <c r="CV229" s="88"/>
      <c r="CW229" s="88"/>
      <c r="CX229" s="88"/>
      <c r="CY229" s="88"/>
      <c r="CZ229" s="88"/>
      <c r="DA229" s="88"/>
      <c r="DB229" s="88"/>
      <c r="DC229" s="88"/>
      <c r="DD229" s="88"/>
      <c r="DE229" s="88"/>
      <c r="DF229" s="88"/>
      <c r="DG229" s="88"/>
      <c r="DH229" s="88"/>
      <c r="DI229" s="88"/>
      <c r="DJ229" s="88"/>
      <c r="DK229" s="88"/>
      <c r="DL229" s="88"/>
      <c r="DM229" s="88"/>
      <c r="DN229" s="88"/>
      <c r="DO229" s="88"/>
      <c r="DP229" s="88"/>
      <c r="DQ229" s="88"/>
      <c r="DR229" s="88"/>
      <c r="DS229" s="88"/>
      <c r="DT229" s="88"/>
      <c r="DU229" s="88"/>
      <c r="DV229" s="88"/>
      <c r="DW229" s="88"/>
      <c r="DX229" s="88"/>
      <c r="DY229" s="88"/>
      <c r="DZ229" s="88"/>
      <c r="EA229" s="88"/>
      <c r="EB229" s="88"/>
      <c r="EC229" s="88"/>
      <c r="ED229" s="88"/>
      <c r="EE229" s="88"/>
      <c r="EF229" s="88"/>
      <c r="EG229" s="88"/>
      <c r="EH229" s="88"/>
      <c r="EI229" s="88"/>
      <c r="EJ229" s="88"/>
      <c r="EK229" s="88"/>
      <c r="EL229" s="88"/>
      <c r="EM229" s="88"/>
      <c r="EN229" s="88"/>
      <c r="EO229" s="88"/>
      <c r="EP229" s="88"/>
      <c r="EQ229" s="88"/>
      <c r="ER229" s="88"/>
      <c r="ES229" s="88"/>
      <c r="ET229" s="88"/>
      <c r="EU229" s="88"/>
      <c r="EV229" s="88"/>
      <c r="EW229" s="88"/>
      <c r="EX229" s="88"/>
      <c r="EY229" s="88"/>
      <c r="EZ229" s="88"/>
      <c r="FA229" s="88"/>
      <c r="FB229" s="88"/>
      <c r="FC229" s="88"/>
      <c r="FD229" s="88"/>
      <c r="FE229" s="88"/>
      <c r="FF229" s="88"/>
      <c r="FG229" s="88"/>
      <c r="FH229" s="88"/>
      <c r="FI229" s="88"/>
      <c r="FJ229" s="88"/>
      <c r="FK229" s="88"/>
      <c r="FL229" s="88"/>
      <c r="FM229" s="88"/>
      <c r="FN229" s="88"/>
      <c r="FO229" s="88"/>
      <c r="FP229" s="88"/>
      <c r="FQ229" s="88"/>
      <c r="FR229" s="88"/>
      <c r="FS229" s="88"/>
      <c r="FT229" s="88"/>
      <c r="FU229" s="88"/>
      <c r="FV229" s="88"/>
      <c r="FW229" s="88"/>
      <c r="FX229" s="88"/>
      <c r="FY229" s="88"/>
      <c r="FZ229" s="88"/>
      <c r="GA229" s="88"/>
      <c r="GB229" s="88"/>
      <c r="GC229" s="88"/>
      <c r="GD229" s="88"/>
      <c r="GE229" s="88"/>
      <c r="GF229" s="88"/>
      <c r="GG229" s="88"/>
      <c r="GH229" s="88"/>
      <c r="GI229" s="88"/>
      <c r="GJ229" s="88"/>
      <c r="GK229" s="88"/>
      <c r="GL229" s="88"/>
      <c r="GM229" s="88"/>
      <c r="GN229" s="88"/>
      <c r="GO229" s="88"/>
      <c r="GP229" s="88"/>
      <c r="GQ229" s="88"/>
      <c r="GR229" s="88"/>
      <c r="GS229" s="88"/>
      <c r="GT229" s="88"/>
      <c r="GU229" s="88"/>
      <c r="GV229" s="88"/>
      <c r="GW229" s="88"/>
      <c r="GX229" s="88"/>
      <c r="GY229" s="88"/>
      <c r="GZ229" s="88"/>
      <c r="HA229" s="88"/>
      <c r="HB229" s="88"/>
      <c r="HC229" s="88"/>
      <c r="HD229" s="88"/>
      <c r="HE229" s="88"/>
      <c r="HF229" s="88"/>
      <c r="HG229" s="88"/>
      <c r="HH229" s="88"/>
      <c r="HI229" s="88"/>
      <c r="HJ229" s="88"/>
      <c r="HK229" s="88"/>
      <c r="HL229" s="88"/>
      <c r="HM229" s="88"/>
      <c r="HN229" s="88"/>
      <c r="HO229" s="88"/>
      <c r="HP229" s="88"/>
      <c r="HQ229" s="88"/>
      <c r="HR229" s="88"/>
      <c r="HS229" s="88"/>
      <c r="HT229" s="88"/>
      <c r="HU229" s="88"/>
      <c r="HV229" s="88"/>
      <c r="HW229" s="88"/>
      <c r="HX229" s="88"/>
      <c r="HY229" s="88"/>
      <c r="HZ229" s="88"/>
      <c r="IA229" s="88"/>
      <c r="IB229" s="88"/>
      <c r="IC229" s="88"/>
      <c r="ID229" s="88"/>
      <c r="IE229" s="88"/>
      <c r="IF229" s="88"/>
      <c r="IG229" s="88"/>
      <c r="IH229" s="88"/>
      <c r="II229" s="88"/>
      <c r="IJ229" s="88"/>
      <c r="IK229" s="88"/>
      <c r="IL229" s="88"/>
      <c r="IM229" s="88"/>
      <c r="IN229" s="88"/>
      <c r="IO229" s="88"/>
      <c r="IP229" s="88"/>
      <c r="IQ229" s="88"/>
      <c r="IR229" s="88"/>
      <c r="IS229" s="88"/>
      <c r="IT229" s="88"/>
      <c r="IU229" s="88"/>
      <c r="IV229" s="88"/>
    </row>
    <row r="230" spans="1:256" ht="12.75" x14ac:dyDescent="0.2">
      <c r="A230" s="123"/>
      <c r="B230" s="123"/>
      <c r="C230" s="123"/>
      <c r="D230" s="130" t="s">
        <v>231</v>
      </c>
      <c r="E230" s="130"/>
      <c r="F230" s="130"/>
      <c r="G230" s="130"/>
      <c r="H230" s="130"/>
      <c r="I230" s="130"/>
      <c r="J230" s="131">
        <v>2.8000000000000001E-2</v>
      </c>
      <c r="K230" s="132">
        <f>ROUND(J230*K229,0)</f>
        <v>3541</v>
      </c>
      <c r="L230" s="133"/>
      <c r="M230" s="133"/>
      <c r="N230" s="133"/>
      <c r="O230" s="133"/>
      <c r="P230" s="133"/>
      <c r="Q230" s="134"/>
      <c r="R230" s="133"/>
      <c r="S230" s="88"/>
      <c r="T230" s="88"/>
      <c r="U230" s="88"/>
      <c r="V230" s="88"/>
      <c r="W230" s="88"/>
      <c r="X230" s="88"/>
      <c r="Y230" s="88"/>
      <c r="Z230" s="88"/>
      <c r="AA230" s="88"/>
      <c r="AB230" s="88"/>
      <c r="AC230" s="88"/>
      <c r="AD230" s="88"/>
      <c r="AE230" s="88"/>
      <c r="AF230" s="88"/>
      <c r="AG230" s="88"/>
      <c r="AH230" s="88"/>
      <c r="AI230" s="88"/>
      <c r="AJ230" s="88"/>
      <c r="AK230" s="88"/>
      <c r="AL230" s="88"/>
      <c r="AM230" s="88"/>
      <c r="AN230" s="88"/>
      <c r="AO230" s="88"/>
      <c r="AP230" s="88"/>
      <c r="AQ230" s="88"/>
      <c r="AR230" s="88"/>
      <c r="AS230" s="88"/>
      <c r="AT230" s="88"/>
      <c r="AU230" s="88"/>
      <c r="AV230" s="88"/>
      <c r="AW230" s="88"/>
      <c r="AX230" s="88"/>
      <c r="AY230" s="88"/>
      <c r="AZ230" s="88"/>
      <c r="BA230" s="88"/>
      <c r="BB230" s="88"/>
      <c r="BC230" s="88"/>
      <c r="BD230" s="88"/>
      <c r="BE230" s="88"/>
      <c r="BF230" s="88"/>
      <c r="BG230" s="88"/>
      <c r="BH230" s="88"/>
      <c r="BI230" s="88"/>
      <c r="BJ230" s="88"/>
      <c r="BK230" s="88"/>
      <c r="BL230" s="88"/>
      <c r="BM230" s="88"/>
      <c r="BN230" s="88"/>
      <c r="BO230" s="88"/>
      <c r="BP230" s="88"/>
      <c r="BQ230" s="88"/>
      <c r="BR230" s="88"/>
      <c r="BS230" s="88"/>
      <c r="BT230" s="88"/>
      <c r="BU230" s="88"/>
      <c r="BV230" s="88"/>
      <c r="BW230" s="88"/>
      <c r="BX230" s="88"/>
      <c r="BY230" s="88"/>
      <c r="BZ230" s="88"/>
      <c r="CA230" s="88"/>
      <c r="CB230" s="88"/>
      <c r="CC230" s="88"/>
      <c r="CD230" s="88"/>
      <c r="CE230" s="88"/>
      <c r="CF230" s="88"/>
      <c r="CG230" s="88"/>
      <c r="CH230" s="88"/>
      <c r="CI230" s="88"/>
      <c r="CJ230" s="88"/>
      <c r="CK230" s="88"/>
      <c r="CL230" s="88"/>
      <c r="CM230" s="88"/>
      <c r="CN230" s="88"/>
      <c r="CO230" s="88"/>
      <c r="CP230" s="88"/>
      <c r="CQ230" s="88"/>
      <c r="CR230" s="88"/>
      <c r="CS230" s="88"/>
      <c r="CT230" s="88"/>
      <c r="CU230" s="88"/>
      <c r="CV230" s="88"/>
      <c r="CW230" s="88"/>
      <c r="CX230" s="88"/>
      <c r="CY230" s="88"/>
      <c r="CZ230" s="88"/>
      <c r="DA230" s="88"/>
      <c r="DB230" s="88"/>
      <c r="DC230" s="88"/>
      <c r="DD230" s="88"/>
      <c r="DE230" s="88"/>
      <c r="DF230" s="88"/>
      <c r="DG230" s="88"/>
      <c r="DH230" s="88"/>
      <c r="DI230" s="88"/>
      <c r="DJ230" s="88"/>
      <c r="DK230" s="88"/>
      <c r="DL230" s="88"/>
      <c r="DM230" s="88"/>
      <c r="DN230" s="88"/>
      <c r="DO230" s="88"/>
      <c r="DP230" s="88"/>
      <c r="DQ230" s="88"/>
      <c r="DR230" s="88"/>
      <c r="DS230" s="88"/>
      <c r="DT230" s="88"/>
      <c r="DU230" s="88"/>
      <c r="DV230" s="88"/>
      <c r="DW230" s="88"/>
      <c r="DX230" s="88"/>
      <c r="DY230" s="88"/>
      <c r="DZ230" s="88"/>
      <c r="EA230" s="88"/>
      <c r="EB230" s="88"/>
      <c r="EC230" s="88"/>
      <c r="ED230" s="88"/>
      <c r="EE230" s="88"/>
      <c r="EF230" s="88"/>
      <c r="EG230" s="88"/>
      <c r="EH230" s="88"/>
      <c r="EI230" s="88"/>
      <c r="EJ230" s="88"/>
      <c r="EK230" s="88"/>
      <c r="EL230" s="88"/>
      <c r="EM230" s="88"/>
      <c r="EN230" s="88"/>
      <c r="EO230" s="88"/>
      <c r="EP230" s="88"/>
      <c r="EQ230" s="88"/>
      <c r="ER230" s="88"/>
      <c r="ES230" s="88"/>
      <c r="ET230" s="88"/>
      <c r="EU230" s="88"/>
      <c r="EV230" s="88"/>
      <c r="EW230" s="88"/>
      <c r="EX230" s="88"/>
      <c r="EY230" s="88"/>
      <c r="EZ230" s="88"/>
      <c r="FA230" s="88"/>
      <c r="FB230" s="88"/>
      <c r="FC230" s="88"/>
      <c r="FD230" s="88"/>
      <c r="FE230" s="88"/>
      <c r="FF230" s="88"/>
      <c r="FG230" s="88"/>
      <c r="FH230" s="88"/>
      <c r="FI230" s="88"/>
      <c r="FJ230" s="88"/>
      <c r="FK230" s="88"/>
      <c r="FL230" s="88"/>
      <c r="FM230" s="88"/>
      <c r="FN230" s="88"/>
      <c r="FO230" s="88"/>
      <c r="FP230" s="88"/>
      <c r="FQ230" s="88"/>
      <c r="FR230" s="88"/>
      <c r="FS230" s="88"/>
      <c r="FT230" s="88"/>
      <c r="FU230" s="88"/>
      <c r="FV230" s="88"/>
      <c r="FW230" s="88"/>
      <c r="FX230" s="88"/>
      <c r="FY230" s="88"/>
      <c r="FZ230" s="88"/>
      <c r="GA230" s="88"/>
      <c r="GB230" s="88"/>
      <c r="GC230" s="88"/>
      <c r="GD230" s="88"/>
      <c r="GE230" s="88"/>
      <c r="GF230" s="88"/>
      <c r="GG230" s="88"/>
      <c r="GH230" s="88"/>
      <c r="GI230" s="88"/>
      <c r="GJ230" s="88"/>
      <c r="GK230" s="88"/>
      <c r="GL230" s="88"/>
      <c r="GM230" s="88"/>
      <c r="GN230" s="88"/>
      <c r="GO230" s="88"/>
      <c r="GP230" s="88"/>
      <c r="GQ230" s="88"/>
      <c r="GR230" s="88"/>
      <c r="GS230" s="88"/>
      <c r="GT230" s="88"/>
      <c r="GU230" s="88"/>
      <c r="GV230" s="88"/>
      <c r="GW230" s="88"/>
      <c r="GX230" s="88"/>
      <c r="GY230" s="88"/>
      <c r="GZ230" s="88"/>
      <c r="HA230" s="88"/>
      <c r="HB230" s="88"/>
      <c r="HC230" s="88"/>
      <c r="HD230" s="88"/>
      <c r="HE230" s="88"/>
      <c r="HF230" s="88"/>
      <c r="HG230" s="88"/>
      <c r="HH230" s="88"/>
      <c r="HI230" s="88"/>
      <c r="HJ230" s="88"/>
      <c r="HK230" s="88"/>
      <c r="HL230" s="88"/>
      <c r="HM230" s="88"/>
      <c r="HN230" s="88"/>
      <c r="HO230" s="88"/>
      <c r="HP230" s="88"/>
      <c r="HQ230" s="88"/>
      <c r="HR230" s="88"/>
      <c r="HS230" s="88"/>
      <c r="HT230" s="88"/>
      <c r="HU230" s="88"/>
      <c r="HV230" s="88"/>
      <c r="HW230" s="88"/>
      <c r="HX230" s="88"/>
      <c r="HY230" s="88"/>
      <c r="HZ230" s="88"/>
      <c r="IA230" s="88"/>
      <c r="IB230" s="88"/>
      <c r="IC230" s="88"/>
      <c r="ID230" s="88"/>
      <c r="IE230" s="88"/>
      <c r="IF230" s="88"/>
      <c r="IG230" s="88"/>
      <c r="IH230" s="88"/>
      <c r="II230" s="88"/>
      <c r="IJ230" s="88"/>
      <c r="IK230" s="88"/>
      <c r="IL230" s="88"/>
      <c r="IM230" s="88"/>
      <c r="IN230" s="88"/>
      <c r="IO230" s="88"/>
      <c r="IP230" s="88"/>
      <c r="IQ230" s="88"/>
      <c r="IR230" s="88"/>
      <c r="IS230" s="88"/>
      <c r="IT230" s="88"/>
      <c r="IU230" s="88"/>
      <c r="IV230" s="88"/>
    </row>
    <row r="231" spans="1:256" ht="12.75" x14ac:dyDescent="0.2">
      <c r="A231" s="123"/>
      <c r="B231" s="123"/>
      <c r="C231" s="123"/>
      <c r="D231" s="135" t="s">
        <v>232</v>
      </c>
      <c r="E231" s="135"/>
      <c r="F231" s="135"/>
      <c r="G231" s="135"/>
      <c r="H231" s="135"/>
      <c r="I231" s="135"/>
      <c r="J231" s="131"/>
      <c r="K231" s="136">
        <f>K229+K230</f>
        <v>130005.15662549998</v>
      </c>
      <c r="L231" s="133"/>
      <c r="M231" s="133"/>
      <c r="N231" s="133"/>
      <c r="O231" s="133"/>
      <c r="P231" s="133"/>
      <c r="Q231" s="134"/>
      <c r="R231" s="133"/>
      <c r="S231" s="88"/>
      <c r="T231" s="88"/>
      <c r="U231" s="88"/>
      <c r="V231" s="88"/>
      <c r="W231" s="88"/>
      <c r="X231" s="88"/>
      <c r="Y231" s="88"/>
      <c r="Z231" s="88"/>
      <c r="AA231" s="88"/>
      <c r="AB231" s="88"/>
      <c r="AC231" s="88"/>
      <c r="AD231" s="88"/>
      <c r="AE231" s="88"/>
      <c r="AF231" s="88"/>
      <c r="AG231" s="88"/>
      <c r="AH231" s="88"/>
      <c r="AI231" s="88"/>
      <c r="AJ231" s="88"/>
      <c r="AK231" s="88"/>
      <c r="AL231" s="88"/>
      <c r="AM231" s="88"/>
      <c r="AN231" s="88"/>
      <c r="AO231" s="88"/>
      <c r="AP231" s="88"/>
      <c r="AQ231" s="88"/>
      <c r="AR231" s="88"/>
      <c r="AS231" s="88"/>
      <c r="AT231" s="88"/>
      <c r="AU231" s="88"/>
      <c r="AV231" s="88"/>
      <c r="AW231" s="88"/>
      <c r="AX231" s="88"/>
      <c r="AY231" s="88"/>
      <c r="AZ231" s="88"/>
      <c r="BA231" s="88"/>
      <c r="BB231" s="88"/>
      <c r="BC231" s="88"/>
      <c r="BD231" s="88"/>
      <c r="BE231" s="88"/>
      <c r="BF231" s="88"/>
      <c r="BG231" s="88"/>
      <c r="BH231" s="88"/>
      <c r="BI231" s="88"/>
      <c r="BJ231" s="88"/>
      <c r="BK231" s="88"/>
      <c r="BL231" s="88"/>
      <c r="BM231" s="88"/>
      <c r="BN231" s="88"/>
      <c r="BO231" s="88"/>
      <c r="BP231" s="88"/>
      <c r="BQ231" s="88"/>
      <c r="BR231" s="88"/>
      <c r="BS231" s="88"/>
      <c r="BT231" s="88"/>
      <c r="BU231" s="88"/>
      <c r="BV231" s="88"/>
      <c r="BW231" s="88"/>
      <c r="BX231" s="88"/>
      <c r="BY231" s="88"/>
      <c r="BZ231" s="88"/>
      <c r="CA231" s="88"/>
      <c r="CB231" s="88"/>
      <c r="CC231" s="88"/>
      <c r="CD231" s="88"/>
      <c r="CE231" s="88"/>
      <c r="CF231" s="88"/>
      <c r="CG231" s="88"/>
      <c r="CH231" s="88"/>
      <c r="CI231" s="88"/>
      <c r="CJ231" s="88"/>
      <c r="CK231" s="88"/>
      <c r="CL231" s="88"/>
      <c r="CM231" s="88"/>
      <c r="CN231" s="88"/>
      <c r="CO231" s="88"/>
      <c r="CP231" s="88"/>
      <c r="CQ231" s="88"/>
      <c r="CR231" s="88"/>
      <c r="CS231" s="88"/>
      <c r="CT231" s="88"/>
      <c r="CU231" s="88"/>
      <c r="CV231" s="88"/>
      <c r="CW231" s="88"/>
      <c r="CX231" s="88"/>
      <c r="CY231" s="88"/>
      <c r="CZ231" s="88"/>
      <c r="DA231" s="88"/>
      <c r="DB231" s="88"/>
      <c r="DC231" s="88"/>
      <c r="DD231" s="88"/>
      <c r="DE231" s="88"/>
      <c r="DF231" s="88"/>
      <c r="DG231" s="88"/>
      <c r="DH231" s="88"/>
      <c r="DI231" s="88"/>
      <c r="DJ231" s="88"/>
      <c r="DK231" s="88"/>
      <c r="DL231" s="88"/>
      <c r="DM231" s="88"/>
      <c r="DN231" s="88"/>
      <c r="DO231" s="88"/>
      <c r="DP231" s="88"/>
      <c r="DQ231" s="88"/>
      <c r="DR231" s="88"/>
      <c r="DS231" s="88"/>
      <c r="DT231" s="88"/>
      <c r="DU231" s="88"/>
      <c r="DV231" s="88"/>
      <c r="DW231" s="88"/>
      <c r="DX231" s="88"/>
      <c r="DY231" s="88"/>
      <c r="DZ231" s="88"/>
      <c r="EA231" s="88"/>
      <c r="EB231" s="88"/>
      <c r="EC231" s="88"/>
      <c r="ED231" s="88"/>
      <c r="EE231" s="88"/>
      <c r="EF231" s="88"/>
      <c r="EG231" s="88"/>
      <c r="EH231" s="88"/>
      <c r="EI231" s="88"/>
      <c r="EJ231" s="88"/>
      <c r="EK231" s="88"/>
      <c r="EL231" s="88"/>
      <c r="EM231" s="88"/>
      <c r="EN231" s="88"/>
      <c r="EO231" s="88"/>
      <c r="EP231" s="88"/>
      <c r="EQ231" s="88"/>
      <c r="ER231" s="88"/>
      <c r="ES231" s="88"/>
      <c r="ET231" s="88"/>
      <c r="EU231" s="88"/>
      <c r="EV231" s="88"/>
      <c r="EW231" s="88"/>
      <c r="EX231" s="88"/>
      <c r="EY231" s="88"/>
      <c r="EZ231" s="88"/>
      <c r="FA231" s="88"/>
      <c r="FB231" s="88"/>
      <c r="FC231" s="88"/>
      <c r="FD231" s="88"/>
      <c r="FE231" s="88"/>
      <c r="FF231" s="88"/>
      <c r="FG231" s="88"/>
      <c r="FH231" s="88"/>
      <c r="FI231" s="88"/>
      <c r="FJ231" s="88"/>
      <c r="FK231" s="88"/>
      <c r="FL231" s="88"/>
      <c r="FM231" s="88"/>
      <c r="FN231" s="88"/>
      <c r="FO231" s="88"/>
      <c r="FP231" s="88"/>
      <c r="FQ231" s="88"/>
      <c r="FR231" s="88"/>
      <c r="FS231" s="88"/>
      <c r="FT231" s="88"/>
      <c r="FU231" s="88"/>
      <c r="FV231" s="88"/>
      <c r="FW231" s="88"/>
      <c r="FX231" s="88"/>
      <c r="FY231" s="88"/>
      <c r="FZ231" s="88"/>
      <c r="GA231" s="88"/>
      <c r="GB231" s="88"/>
      <c r="GC231" s="88"/>
      <c r="GD231" s="88"/>
      <c r="GE231" s="88"/>
      <c r="GF231" s="88"/>
      <c r="GG231" s="88"/>
      <c r="GH231" s="88"/>
      <c r="GI231" s="88"/>
      <c r="GJ231" s="88"/>
      <c r="GK231" s="88"/>
      <c r="GL231" s="88"/>
      <c r="GM231" s="88"/>
      <c r="GN231" s="88"/>
      <c r="GO231" s="88"/>
      <c r="GP231" s="88"/>
      <c r="GQ231" s="88"/>
      <c r="GR231" s="88"/>
      <c r="GS231" s="88"/>
      <c r="GT231" s="88"/>
      <c r="GU231" s="88"/>
      <c r="GV231" s="88"/>
      <c r="GW231" s="88"/>
      <c r="GX231" s="88"/>
      <c r="GY231" s="88"/>
      <c r="GZ231" s="88"/>
      <c r="HA231" s="88"/>
      <c r="HB231" s="88"/>
      <c r="HC231" s="88"/>
      <c r="HD231" s="88"/>
      <c r="HE231" s="88"/>
      <c r="HF231" s="88"/>
      <c r="HG231" s="88"/>
      <c r="HH231" s="88"/>
      <c r="HI231" s="88"/>
      <c r="HJ231" s="88"/>
      <c r="HK231" s="88"/>
      <c r="HL231" s="88"/>
      <c r="HM231" s="88"/>
      <c r="HN231" s="88"/>
      <c r="HO231" s="88"/>
      <c r="HP231" s="88"/>
      <c r="HQ231" s="88"/>
      <c r="HR231" s="88"/>
      <c r="HS231" s="88"/>
      <c r="HT231" s="88"/>
      <c r="HU231" s="88"/>
      <c r="HV231" s="88"/>
      <c r="HW231" s="88"/>
      <c r="HX231" s="88"/>
      <c r="HY231" s="88"/>
      <c r="HZ231" s="88"/>
      <c r="IA231" s="88"/>
      <c r="IB231" s="88"/>
      <c r="IC231" s="88"/>
      <c r="ID231" s="88"/>
      <c r="IE231" s="88"/>
      <c r="IF231" s="88"/>
      <c r="IG231" s="88"/>
      <c r="IH231" s="88"/>
      <c r="II231" s="88"/>
      <c r="IJ231" s="88"/>
      <c r="IK231" s="88"/>
      <c r="IL231" s="88"/>
      <c r="IM231" s="88"/>
      <c r="IN231" s="88"/>
      <c r="IO231" s="88"/>
      <c r="IP231" s="88"/>
      <c r="IQ231" s="88"/>
      <c r="IR231" s="88"/>
      <c r="IS231" s="88"/>
      <c r="IT231" s="88"/>
      <c r="IU231" s="88"/>
      <c r="IV231" s="88"/>
    </row>
    <row r="232" spans="1:256" ht="12.75" x14ac:dyDescent="0.2">
      <c r="A232" s="123"/>
      <c r="B232" s="123"/>
      <c r="C232" s="123"/>
      <c r="D232" s="130" t="s">
        <v>233</v>
      </c>
      <c r="E232" s="130"/>
      <c r="F232" s="130"/>
      <c r="G232" s="130"/>
      <c r="H232" s="130"/>
      <c r="I232" s="130"/>
      <c r="J232" s="131">
        <v>8.6599999999999996E-2</v>
      </c>
      <c r="K232" s="137">
        <f>ROUND(K231*J232,0)</f>
        <v>11258</v>
      </c>
      <c r="L232" s="133"/>
      <c r="M232" s="133"/>
      <c r="N232" s="133"/>
      <c r="O232" s="133"/>
      <c r="P232" s="133"/>
      <c r="Q232" s="134"/>
      <c r="R232" s="133"/>
      <c r="S232" s="88"/>
      <c r="T232" s="88"/>
      <c r="U232" s="88"/>
      <c r="V232" s="88"/>
      <c r="W232" s="88"/>
      <c r="X232" s="88"/>
      <c r="Y232" s="88"/>
      <c r="Z232" s="88"/>
      <c r="AA232" s="88"/>
      <c r="AB232" s="88"/>
      <c r="AC232" s="88"/>
      <c r="AD232" s="88"/>
      <c r="AE232" s="88"/>
      <c r="AF232" s="88"/>
      <c r="AG232" s="88"/>
      <c r="AH232" s="88"/>
      <c r="AI232" s="88"/>
      <c r="AJ232" s="88"/>
      <c r="AK232" s="88"/>
      <c r="AL232" s="88"/>
      <c r="AM232" s="88"/>
      <c r="AN232" s="88"/>
      <c r="AO232" s="88"/>
      <c r="AP232" s="88"/>
      <c r="AQ232" s="88"/>
      <c r="AR232" s="88"/>
      <c r="AS232" s="88"/>
      <c r="AT232" s="88"/>
      <c r="AU232" s="88"/>
      <c r="AV232" s="88"/>
      <c r="AW232" s="88"/>
      <c r="AX232" s="88"/>
      <c r="AY232" s="88"/>
      <c r="AZ232" s="88"/>
      <c r="BA232" s="88"/>
      <c r="BB232" s="88"/>
      <c r="BC232" s="88"/>
      <c r="BD232" s="88"/>
      <c r="BE232" s="88"/>
      <c r="BF232" s="88"/>
      <c r="BG232" s="88"/>
      <c r="BH232" s="88"/>
      <c r="BI232" s="88"/>
      <c r="BJ232" s="88"/>
      <c r="BK232" s="88"/>
      <c r="BL232" s="88"/>
      <c r="BM232" s="88"/>
      <c r="BN232" s="88"/>
      <c r="BO232" s="88"/>
      <c r="BP232" s="88"/>
      <c r="BQ232" s="88"/>
      <c r="BR232" s="88"/>
      <c r="BS232" s="88"/>
      <c r="BT232" s="88"/>
      <c r="BU232" s="88"/>
      <c r="BV232" s="88"/>
      <c r="BW232" s="88"/>
      <c r="BX232" s="88"/>
      <c r="BY232" s="88"/>
      <c r="BZ232" s="88"/>
      <c r="CA232" s="88"/>
      <c r="CB232" s="88"/>
      <c r="CC232" s="88"/>
      <c r="CD232" s="88"/>
      <c r="CE232" s="88"/>
      <c r="CF232" s="88"/>
      <c r="CG232" s="88"/>
      <c r="CH232" s="88"/>
      <c r="CI232" s="88"/>
      <c r="CJ232" s="88"/>
      <c r="CK232" s="88"/>
      <c r="CL232" s="88"/>
      <c r="CM232" s="88"/>
      <c r="CN232" s="88"/>
      <c r="CO232" s="88"/>
      <c r="CP232" s="88"/>
      <c r="CQ232" s="88"/>
      <c r="CR232" s="88"/>
      <c r="CS232" s="88"/>
      <c r="CT232" s="88"/>
      <c r="CU232" s="88"/>
      <c r="CV232" s="88"/>
      <c r="CW232" s="88"/>
      <c r="CX232" s="88"/>
      <c r="CY232" s="88"/>
      <c r="CZ232" s="88"/>
      <c r="DA232" s="88"/>
      <c r="DB232" s="88"/>
      <c r="DC232" s="88"/>
      <c r="DD232" s="88"/>
      <c r="DE232" s="88"/>
      <c r="DF232" s="88"/>
      <c r="DG232" s="88"/>
      <c r="DH232" s="88"/>
      <c r="DI232" s="88"/>
      <c r="DJ232" s="88"/>
      <c r="DK232" s="88"/>
      <c r="DL232" s="88"/>
      <c r="DM232" s="88"/>
      <c r="DN232" s="88"/>
      <c r="DO232" s="88"/>
      <c r="DP232" s="88"/>
      <c r="DQ232" s="88"/>
      <c r="DR232" s="88"/>
      <c r="DS232" s="88"/>
      <c r="DT232" s="88"/>
      <c r="DU232" s="88"/>
      <c r="DV232" s="88"/>
      <c r="DW232" s="88"/>
      <c r="DX232" s="88"/>
      <c r="DY232" s="88"/>
      <c r="DZ232" s="88"/>
      <c r="EA232" s="88"/>
      <c r="EB232" s="88"/>
      <c r="EC232" s="88"/>
      <c r="ED232" s="88"/>
      <c r="EE232" s="88"/>
      <c r="EF232" s="88"/>
      <c r="EG232" s="88"/>
      <c r="EH232" s="88"/>
      <c r="EI232" s="88"/>
      <c r="EJ232" s="88"/>
      <c r="EK232" s="88"/>
      <c r="EL232" s="88"/>
      <c r="EM232" s="88"/>
      <c r="EN232" s="88"/>
      <c r="EO232" s="88"/>
      <c r="EP232" s="88"/>
      <c r="EQ232" s="88"/>
      <c r="ER232" s="88"/>
      <c r="ES232" s="88"/>
      <c r="ET232" s="88"/>
      <c r="EU232" s="88"/>
      <c r="EV232" s="88"/>
      <c r="EW232" s="88"/>
      <c r="EX232" s="88"/>
      <c r="EY232" s="88"/>
      <c r="EZ232" s="88"/>
      <c r="FA232" s="88"/>
      <c r="FB232" s="88"/>
      <c r="FC232" s="88"/>
      <c r="FD232" s="88"/>
      <c r="FE232" s="88"/>
      <c r="FF232" s="88"/>
      <c r="FG232" s="88"/>
      <c r="FH232" s="88"/>
      <c r="FI232" s="88"/>
      <c r="FJ232" s="88"/>
      <c r="FK232" s="88"/>
      <c r="FL232" s="88"/>
      <c r="FM232" s="88"/>
      <c r="FN232" s="88"/>
      <c r="FO232" s="88"/>
      <c r="FP232" s="88"/>
      <c r="FQ232" s="88"/>
      <c r="FR232" s="88"/>
      <c r="FS232" s="88"/>
      <c r="FT232" s="88"/>
      <c r="FU232" s="88"/>
      <c r="FV232" s="88"/>
      <c r="FW232" s="88"/>
      <c r="FX232" s="88"/>
      <c r="FY232" s="88"/>
      <c r="FZ232" s="88"/>
      <c r="GA232" s="88"/>
      <c r="GB232" s="88"/>
      <c r="GC232" s="88"/>
      <c r="GD232" s="88"/>
      <c r="GE232" s="88"/>
      <c r="GF232" s="88"/>
      <c r="GG232" s="88"/>
      <c r="GH232" s="88"/>
      <c r="GI232" s="88"/>
      <c r="GJ232" s="88"/>
      <c r="GK232" s="88"/>
      <c r="GL232" s="88"/>
      <c r="GM232" s="88"/>
      <c r="GN232" s="88"/>
      <c r="GO232" s="88"/>
      <c r="GP232" s="88"/>
      <c r="GQ232" s="88"/>
      <c r="GR232" s="88"/>
      <c r="GS232" s="88"/>
      <c r="GT232" s="88"/>
      <c r="GU232" s="88"/>
      <c r="GV232" s="88"/>
      <c r="GW232" s="88"/>
      <c r="GX232" s="88"/>
      <c r="GY232" s="88"/>
      <c r="GZ232" s="88"/>
      <c r="HA232" s="88"/>
      <c r="HB232" s="88"/>
      <c r="HC232" s="88"/>
      <c r="HD232" s="88"/>
      <c r="HE232" s="88"/>
      <c r="HF232" s="88"/>
      <c r="HG232" s="88"/>
      <c r="HH232" s="88"/>
      <c r="HI232" s="88"/>
      <c r="HJ232" s="88"/>
      <c r="HK232" s="88"/>
      <c r="HL232" s="88"/>
      <c r="HM232" s="88"/>
      <c r="HN232" s="88"/>
      <c r="HO232" s="88"/>
      <c r="HP232" s="88"/>
      <c r="HQ232" s="88"/>
      <c r="HR232" s="88"/>
      <c r="HS232" s="88"/>
      <c r="HT232" s="88"/>
      <c r="HU232" s="88"/>
      <c r="HV232" s="88"/>
      <c r="HW232" s="88"/>
      <c r="HX232" s="88"/>
      <c r="HY232" s="88"/>
      <c r="HZ232" s="88"/>
      <c r="IA232" s="88"/>
      <c r="IB232" s="88"/>
      <c r="IC232" s="88"/>
      <c r="ID232" s="88"/>
      <c r="IE232" s="88"/>
      <c r="IF232" s="88"/>
      <c r="IG232" s="88"/>
      <c r="IH232" s="88"/>
      <c r="II232" s="88"/>
      <c r="IJ232" s="88"/>
      <c r="IK232" s="88"/>
      <c r="IL232" s="88"/>
      <c r="IM232" s="88"/>
      <c r="IN232" s="88"/>
      <c r="IO232" s="88"/>
      <c r="IP232" s="88"/>
      <c r="IQ232" s="88"/>
      <c r="IR232" s="88"/>
      <c r="IS232" s="88"/>
      <c r="IT232" s="88"/>
      <c r="IU232" s="88"/>
      <c r="IV232" s="88"/>
    </row>
    <row r="233" spans="1:256" ht="12.75" x14ac:dyDescent="0.2">
      <c r="A233" s="123"/>
      <c r="B233" s="123"/>
      <c r="C233" s="123"/>
      <c r="D233" s="138" t="s">
        <v>234</v>
      </c>
      <c r="E233" s="138"/>
      <c r="F233" s="138"/>
      <c r="G233" s="138"/>
      <c r="H233" s="138"/>
      <c r="I233" s="138"/>
      <c r="J233" s="131"/>
      <c r="K233" s="136">
        <f>K231+K232</f>
        <v>141263.15662549998</v>
      </c>
      <c r="L233" s="133"/>
      <c r="M233" s="133"/>
      <c r="N233" s="133"/>
      <c r="O233" s="133"/>
      <c r="P233" s="133"/>
      <c r="Q233" s="134"/>
      <c r="R233" s="133"/>
      <c r="S233" s="88"/>
      <c r="T233" s="88"/>
      <c r="U233" s="88"/>
      <c r="V233" s="88"/>
      <c r="W233" s="88"/>
      <c r="X233" s="88"/>
      <c r="Y233" s="88"/>
      <c r="Z233" s="88"/>
      <c r="AA233" s="88"/>
      <c r="AB233" s="88"/>
      <c r="AC233" s="88"/>
      <c r="AD233" s="88"/>
      <c r="AE233" s="88"/>
      <c r="AF233" s="88"/>
      <c r="AG233" s="88"/>
      <c r="AH233" s="88"/>
      <c r="AI233" s="88"/>
      <c r="AJ233" s="88"/>
      <c r="AK233" s="88"/>
      <c r="AL233" s="88"/>
      <c r="AM233" s="88"/>
      <c r="AN233" s="88"/>
      <c r="AO233" s="88"/>
      <c r="AP233" s="88"/>
      <c r="AQ233" s="88"/>
      <c r="AR233" s="88"/>
      <c r="AS233" s="88"/>
      <c r="AT233" s="88"/>
      <c r="AU233" s="88"/>
      <c r="AV233" s="88"/>
      <c r="AW233" s="88"/>
      <c r="AX233" s="88"/>
      <c r="AY233" s="88"/>
      <c r="AZ233" s="88"/>
      <c r="BA233" s="88"/>
      <c r="BB233" s="88"/>
      <c r="BC233" s="88"/>
      <c r="BD233" s="88"/>
      <c r="BE233" s="88"/>
      <c r="BF233" s="88"/>
      <c r="BG233" s="88"/>
      <c r="BH233" s="88"/>
      <c r="BI233" s="88"/>
      <c r="BJ233" s="88"/>
      <c r="BK233" s="88"/>
      <c r="BL233" s="88"/>
      <c r="BM233" s="88"/>
      <c r="BN233" s="88"/>
      <c r="BO233" s="88"/>
      <c r="BP233" s="88"/>
      <c r="BQ233" s="88"/>
      <c r="BR233" s="88"/>
      <c r="BS233" s="88"/>
      <c r="BT233" s="88"/>
      <c r="BU233" s="88"/>
      <c r="BV233" s="88"/>
      <c r="BW233" s="88"/>
      <c r="BX233" s="88"/>
      <c r="BY233" s="88"/>
      <c r="BZ233" s="88"/>
      <c r="CA233" s="88"/>
      <c r="CB233" s="88"/>
      <c r="CC233" s="88"/>
      <c r="CD233" s="88"/>
      <c r="CE233" s="88"/>
      <c r="CF233" s="88"/>
      <c r="CG233" s="88"/>
      <c r="CH233" s="88"/>
      <c r="CI233" s="88"/>
      <c r="CJ233" s="88"/>
      <c r="CK233" s="88"/>
      <c r="CL233" s="88"/>
      <c r="CM233" s="88"/>
      <c r="CN233" s="88"/>
      <c r="CO233" s="88"/>
      <c r="CP233" s="88"/>
      <c r="CQ233" s="88"/>
      <c r="CR233" s="88"/>
      <c r="CS233" s="88"/>
      <c r="CT233" s="88"/>
      <c r="CU233" s="88"/>
      <c r="CV233" s="88"/>
      <c r="CW233" s="88"/>
      <c r="CX233" s="88"/>
      <c r="CY233" s="88"/>
      <c r="CZ233" s="88"/>
      <c r="DA233" s="88"/>
      <c r="DB233" s="88"/>
      <c r="DC233" s="88"/>
      <c r="DD233" s="88"/>
      <c r="DE233" s="88"/>
      <c r="DF233" s="88"/>
      <c r="DG233" s="88"/>
      <c r="DH233" s="88"/>
      <c r="DI233" s="88"/>
      <c r="DJ233" s="88"/>
      <c r="DK233" s="88"/>
      <c r="DL233" s="88"/>
      <c r="DM233" s="88"/>
      <c r="DN233" s="88"/>
      <c r="DO233" s="88"/>
      <c r="DP233" s="88"/>
      <c r="DQ233" s="88"/>
      <c r="DR233" s="88"/>
      <c r="DS233" s="88"/>
      <c r="DT233" s="88"/>
      <c r="DU233" s="88"/>
      <c r="DV233" s="88"/>
      <c r="DW233" s="88"/>
      <c r="DX233" s="88"/>
      <c r="DY233" s="88"/>
      <c r="DZ233" s="88"/>
      <c r="EA233" s="88"/>
      <c r="EB233" s="88"/>
      <c r="EC233" s="88"/>
      <c r="ED233" s="88"/>
      <c r="EE233" s="88"/>
      <c r="EF233" s="88"/>
      <c r="EG233" s="88"/>
      <c r="EH233" s="88"/>
      <c r="EI233" s="88"/>
      <c r="EJ233" s="88"/>
      <c r="EK233" s="88"/>
      <c r="EL233" s="88"/>
      <c r="EM233" s="88"/>
      <c r="EN233" s="88"/>
      <c r="EO233" s="88"/>
      <c r="EP233" s="88"/>
      <c r="EQ233" s="88"/>
      <c r="ER233" s="88"/>
      <c r="ES233" s="88"/>
      <c r="ET233" s="88"/>
      <c r="EU233" s="88"/>
      <c r="EV233" s="88"/>
      <c r="EW233" s="88"/>
      <c r="EX233" s="88"/>
      <c r="EY233" s="88"/>
      <c r="EZ233" s="88"/>
      <c r="FA233" s="88"/>
      <c r="FB233" s="88"/>
      <c r="FC233" s="88"/>
      <c r="FD233" s="88"/>
      <c r="FE233" s="88"/>
      <c r="FF233" s="88"/>
      <c r="FG233" s="88"/>
      <c r="FH233" s="88"/>
      <c r="FI233" s="88"/>
      <c r="FJ233" s="88"/>
      <c r="FK233" s="88"/>
      <c r="FL233" s="88"/>
      <c r="FM233" s="88"/>
      <c r="FN233" s="88"/>
      <c r="FO233" s="88"/>
      <c r="FP233" s="88"/>
      <c r="FQ233" s="88"/>
      <c r="FR233" s="88"/>
      <c r="FS233" s="88"/>
      <c r="FT233" s="88"/>
      <c r="FU233" s="88"/>
      <c r="FV233" s="88"/>
      <c r="FW233" s="88"/>
      <c r="FX233" s="88"/>
      <c r="FY233" s="88"/>
      <c r="FZ233" s="88"/>
      <c r="GA233" s="88"/>
      <c r="GB233" s="88"/>
      <c r="GC233" s="88"/>
      <c r="GD233" s="88"/>
      <c r="GE233" s="88"/>
      <c r="GF233" s="88"/>
      <c r="GG233" s="88"/>
      <c r="GH233" s="88"/>
      <c r="GI233" s="88"/>
      <c r="GJ233" s="88"/>
      <c r="GK233" s="88"/>
      <c r="GL233" s="88"/>
      <c r="GM233" s="88"/>
      <c r="GN233" s="88"/>
      <c r="GO233" s="88"/>
      <c r="GP233" s="88"/>
      <c r="GQ233" s="88"/>
      <c r="GR233" s="88"/>
      <c r="GS233" s="88"/>
      <c r="GT233" s="88"/>
      <c r="GU233" s="88"/>
      <c r="GV233" s="88"/>
      <c r="GW233" s="88"/>
      <c r="GX233" s="88"/>
      <c r="GY233" s="88"/>
      <c r="GZ233" s="88"/>
      <c r="HA233" s="88"/>
      <c r="HB233" s="88"/>
      <c r="HC233" s="88"/>
      <c r="HD233" s="88"/>
      <c r="HE233" s="88"/>
      <c r="HF233" s="88"/>
      <c r="HG233" s="88"/>
      <c r="HH233" s="88"/>
      <c r="HI233" s="88"/>
      <c r="HJ233" s="88"/>
      <c r="HK233" s="88"/>
      <c r="HL233" s="88"/>
      <c r="HM233" s="88"/>
      <c r="HN233" s="88"/>
      <c r="HO233" s="88"/>
      <c r="HP233" s="88"/>
      <c r="HQ233" s="88"/>
      <c r="HR233" s="88"/>
      <c r="HS233" s="88"/>
      <c r="HT233" s="88"/>
      <c r="HU233" s="88"/>
      <c r="HV233" s="88"/>
      <c r="HW233" s="88"/>
      <c r="HX233" s="88"/>
      <c r="HY233" s="88"/>
      <c r="HZ233" s="88"/>
      <c r="IA233" s="88"/>
      <c r="IB233" s="88"/>
      <c r="IC233" s="88"/>
      <c r="ID233" s="88"/>
      <c r="IE233" s="88"/>
      <c r="IF233" s="88"/>
      <c r="IG233" s="88"/>
      <c r="IH233" s="88"/>
      <c r="II233" s="88"/>
      <c r="IJ233" s="88"/>
      <c r="IK233" s="88"/>
      <c r="IL233" s="88"/>
      <c r="IM233" s="88"/>
      <c r="IN233" s="88"/>
      <c r="IO233" s="88"/>
      <c r="IP233" s="88"/>
      <c r="IQ233" s="88"/>
      <c r="IR233" s="88"/>
      <c r="IS233" s="88"/>
      <c r="IT233" s="88"/>
      <c r="IU233" s="88"/>
      <c r="IV233" s="88"/>
    </row>
    <row r="234" spans="1:256" ht="12.75" x14ac:dyDescent="0.2">
      <c r="A234" s="123"/>
      <c r="B234" s="123"/>
      <c r="C234" s="123"/>
      <c r="D234" s="130" t="s">
        <v>235</v>
      </c>
      <c r="E234" s="130"/>
      <c r="F234" s="130"/>
      <c r="G234" s="130"/>
      <c r="H234" s="130"/>
      <c r="I234" s="130"/>
      <c r="J234" s="139"/>
      <c r="K234" s="136">
        <f>SUM(K236:K243)</f>
        <v>5949.7025267464951</v>
      </c>
      <c r="L234" s="133"/>
      <c r="M234" s="133"/>
      <c r="N234" s="133"/>
      <c r="O234" s="133"/>
      <c r="P234" s="133"/>
      <c r="Q234" s="134"/>
      <c r="R234" s="133"/>
      <c r="S234" s="88"/>
      <c r="T234" s="88"/>
      <c r="U234" s="88"/>
      <c r="V234" s="88"/>
      <c r="W234" s="88"/>
      <c r="X234" s="88"/>
      <c r="Y234" s="88"/>
      <c r="Z234" s="88"/>
      <c r="AA234" s="88"/>
      <c r="AB234" s="88"/>
      <c r="AC234" s="88"/>
      <c r="AD234" s="88"/>
      <c r="AE234" s="88"/>
      <c r="AF234" s="88"/>
      <c r="AG234" s="88"/>
      <c r="AH234" s="88"/>
      <c r="AI234" s="88"/>
      <c r="AJ234" s="88"/>
      <c r="AK234" s="88"/>
      <c r="AL234" s="88"/>
      <c r="AM234" s="88"/>
      <c r="AN234" s="88"/>
      <c r="AO234" s="88"/>
      <c r="AP234" s="88"/>
      <c r="AQ234" s="88"/>
      <c r="AR234" s="88"/>
      <c r="AS234" s="88"/>
      <c r="AT234" s="88"/>
      <c r="AU234" s="88"/>
      <c r="AV234" s="88"/>
      <c r="AW234" s="88"/>
      <c r="AX234" s="88"/>
      <c r="AY234" s="88"/>
      <c r="AZ234" s="88"/>
      <c r="BA234" s="88"/>
      <c r="BB234" s="88"/>
      <c r="BC234" s="88"/>
      <c r="BD234" s="88"/>
      <c r="BE234" s="88"/>
      <c r="BF234" s="88"/>
      <c r="BG234" s="88"/>
      <c r="BH234" s="88"/>
      <c r="BI234" s="88"/>
      <c r="BJ234" s="88"/>
      <c r="BK234" s="88"/>
      <c r="BL234" s="88"/>
      <c r="BM234" s="88"/>
      <c r="BN234" s="88"/>
      <c r="BO234" s="88"/>
      <c r="BP234" s="88"/>
      <c r="BQ234" s="88"/>
      <c r="BR234" s="88"/>
      <c r="BS234" s="88"/>
      <c r="BT234" s="88"/>
      <c r="BU234" s="88"/>
      <c r="BV234" s="88"/>
      <c r="BW234" s="88"/>
      <c r="BX234" s="88"/>
      <c r="BY234" s="88"/>
      <c r="BZ234" s="88"/>
      <c r="CA234" s="88"/>
      <c r="CB234" s="88"/>
      <c r="CC234" s="88"/>
      <c r="CD234" s="88"/>
      <c r="CE234" s="88"/>
      <c r="CF234" s="88"/>
      <c r="CG234" s="88"/>
      <c r="CH234" s="88"/>
      <c r="CI234" s="88"/>
      <c r="CJ234" s="88"/>
      <c r="CK234" s="88"/>
      <c r="CL234" s="88"/>
      <c r="CM234" s="88"/>
      <c r="CN234" s="88"/>
      <c r="CO234" s="88"/>
      <c r="CP234" s="88"/>
      <c r="CQ234" s="88"/>
      <c r="CR234" s="88"/>
      <c r="CS234" s="88"/>
      <c r="CT234" s="88"/>
      <c r="CU234" s="88"/>
      <c r="CV234" s="88"/>
      <c r="CW234" s="88"/>
      <c r="CX234" s="88"/>
      <c r="CY234" s="88"/>
      <c r="CZ234" s="88"/>
      <c r="DA234" s="88"/>
      <c r="DB234" s="88"/>
      <c r="DC234" s="88"/>
      <c r="DD234" s="88"/>
      <c r="DE234" s="88"/>
      <c r="DF234" s="88"/>
      <c r="DG234" s="88"/>
      <c r="DH234" s="88"/>
      <c r="DI234" s="88"/>
      <c r="DJ234" s="88"/>
      <c r="DK234" s="88"/>
      <c r="DL234" s="88"/>
      <c r="DM234" s="88"/>
      <c r="DN234" s="88"/>
      <c r="DO234" s="88"/>
      <c r="DP234" s="88"/>
      <c r="DQ234" s="88"/>
      <c r="DR234" s="88"/>
      <c r="DS234" s="88"/>
      <c r="DT234" s="88"/>
      <c r="DU234" s="88"/>
      <c r="DV234" s="88"/>
      <c r="DW234" s="88"/>
      <c r="DX234" s="88"/>
      <c r="DY234" s="88"/>
      <c r="DZ234" s="88"/>
      <c r="EA234" s="88"/>
      <c r="EB234" s="88"/>
      <c r="EC234" s="88"/>
      <c r="ED234" s="88"/>
      <c r="EE234" s="88"/>
      <c r="EF234" s="88"/>
      <c r="EG234" s="88"/>
      <c r="EH234" s="88"/>
      <c r="EI234" s="88"/>
      <c r="EJ234" s="88"/>
      <c r="EK234" s="88"/>
      <c r="EL234" s="88"/>
      <c r="EM234" s="88"/>
      <c r="EN234" s="88"/>
      <c r="EO234" s="88"/>
      <c r="EP234" s="88"/>
      <c r="EQ234" s="88"/>
      <c r="ER234" s="88"/>
      <c r="ES234" s="88"/>
      <c r="ET234" s="88"/>
      <c r="EU234" s="88"/>
      <c r="EV234" s="88"/>
      <c r="EW234" s="88"/>
      <c r="EX234" s="88"/>
      <c r="EY234" s="88"/>
      <c r="EZ234" s="88"/>
      <c r="FA234" s="88"/>
      <c r="FB234" s="88"/>
      <c r="FC234" s="88"/>
      <c r="FD234" s="88"/>
      <c r="FE234" s="88"/>
      <c r="FF234" s="88"/>
      <c r="FG234" s="88"/>
      <c r="FH234" s="88"/>
      <c r="FI234" s="88"/>
      <c r="FJ234" s="88"/>
      <c r="FK234" s="88"/>
      <c r="FL234" s="88"/>
      <c r="FM234" s="88"/>
      <c r="FN234" s="88"/>
      <c r="FO234" s="88"/>
      <c r="FP234" s="88"/>
      <c r="FQ234" s="88"/>
      <c r="FR234" s="88"/>
      <c r="FS234" s="88"/>
      <c r="FT234" s="88"/>
      <c r="FU234" s="88"/>
      <c r="FV234" s="88"/>
      <c r="FW234" s="88"/>
      <c r="FX234" s="88"/>
      <c r="FY234" s="88"/>
      <c r="FZ234" s="88"/>
      <c r="GA234" s="88"/>
      <c r="GB234" s="88"/>
      <c r="GC234" s="88"/>
      <c r="GD234" s="88"/>
      <c r="GE234" s="88"/>
      <c r="GF234" s="88"/>
      <c r="GG234" s="88"/>
      <c r="GH234" s="88"/>
      <c r="GI234" s="88"/>
      <c r="GJ234" s="88"/>
      <c r="GK234" s="88"/>
      <c r="GL234" s="88"/>
      <c r="GM234" s="88"/>
      <c r="GN234" s="88"/>
      <c r="GO234" s="88"/>
      <c r="GP234" s="88"/>
      <c r="GQ234" s="88"/>
      <c r="GR234" s="88"/>
      <c r="GS234" s="88"/>
      <c r="GT234" s="88"/>
      <c r="GU234" s="88"/>
      <c r="GV234" s="88"/>
      <c r="GW234" s="88"/>
      <c r="GX234" s="88"/>
      <c r="GY234" s="88"/>
      <c r="GZ234" s="88"/>
      <c r="HA234" s="88"/>
      <c r="HB234" s="88"/>
      <c r="HC234" s="88"/>
      <c r="HD234" s="88"/>
      <c r="HE234" s="88"/>
      <c r="HF234" s="88"/>
      <c r="HG234" s="88"/>
      <c r="HH234" s="88"/>
      <c r="HI234" s="88"/>
      <c r="HJ234" s="88"/>
      <c r="HK234" s="88"/>
      <c r="HL234" s="88"/>
      <c r="HM234" s="88"/>
      <c r="HN234" s="88"/>
      <c r="HO234" s="88"/>
      <c r="HP234" s="88"/>
      <c r="HQ234" s="88"/>
      <c r="HR234" s="88"/>
      <c r="HS234" s="88"/>
      <c r="HT234" s="88"/>
      <c r="HU234" s="88"/>
      <c r="HV234" s="88"/>
      <c r="HW234" s="88"/>
      <c r="HX234" s="88"/>
      <c r="HY234" s="88"/>
      <c r="HZ234" s="88"/>
      <c r="IA234" s="88"/>
      <c r="IB234" s="88"/>
      <c r="IC234" s="88"/>
      <c r="ID234" s="88"/>
      <c r="IE234" s="88"/>
      <c r="IF234" s="88"/>
      <c r="IG234" s="88"/>
      <c r="IH234" s="88"/>
      <c r="II234" s="88"/>
      <c r="IJ234" s="88"/>
      <c r="IK234" s="88"/>
      <c r="IL234" s="88"/>
      <c r="IM234" s="88"/>
      <c r="IN234" s="88"/>
      <c r="IO234" s="88"/>
      <c r="IP234" s="88"/>
      <c r="IQ234" s="88"/>
      <c r="IR234" s="88"/>
      <c r="IS234" s="88"/>
      <c r="IT234" s="88"/>
      <c r="IU234" s="88"/>
      <c r="IV234" s="88"/>
    </row>
    <row r="235" spans="1:256" ht="12.75" x14ac:dyDescent="0.2">
      <c r="A235" s="123"/>
      <c r="B235" s="123"/>
      <c r="C235" s="123"/>
      <c r="D235" s="140" t="s">
        <v>236</v>
      </c>
      <c r="E235" s="140"/>
      <c r="F235" s="140"/>
      <c r="G235" s="140"/>
      <c r="H235" s="140"/>
      <c r="I235" s="140"/>
      <c r="J235" s="141"/>
      <c r="K235" s="142"/>
      <c r="L235" s="133"/>
      <c r="M235" s="133"/>
      <c r="N235" s="133"/>
      <c r="O235" s="133"/>
      <c r="P235" s="133"/>
      <c r="Q235" s="134"/>
      <c r="R235" s="133"/>
      <c r="S235" s="88"/>
      <c r="T235" s="88"/>
      <c r="U235" s="88"/>
      <c r="V235" s="88"/>
      <c r="W235" s="88"/>
      <c r="X235" s="88"/>
      <c r="Y235" s="88"/>
      <c r="Z235" s="88"/>
      <c r="AA235" s="88"/>
      <c r="AB235" s="88"/>
      <c r="AC235" s="88"/>
      <c r="AD235" s="88"/>
      <c r="AE235" s="88"/>
      <c r="AF235" s="88"/>
      <c r="AG235" s="88"/>
      <c r="AH235" s="88"/>
      <c r="AI235" s="88"/>
      <c r="AJ235" s="88"/>
      <c r="AK235" s="88"/>
      <c r="AL235" s="88"/>
      <c r="AM235" s="88"/>
      <c r="AN235" s="88"/>
      <c r="AO235" s="88"/>
      <c r="AP235" s="88"/>
      <c r="AQ235" s="88"/>
      <c r="AR235" s="88"/>
      <c r="AS235" s="88"/>
      <c r="AT235" s="88"/>
      <c r="AU235" s="88"/>
      <c r="AV235" s="88"/>
      <c r="AW235" s="88"/>
      <c r="AX235" s="88"/>
      <c r="AY235" s="88"/>
      <c r="AZ235" s="88"/>
      <c r="BA235" s="88"/>
      <c r="BB235" s="88"/>
      <c r="BC235" s="88"/>
      <c r="BD235" s="88"/>
      <c r="BE235" s="88"/>
      <c r="BF235" s="88"/>
      <c r="BG235" s="88"/>
      <c r="BH235" s="88"/>
      <c r="BI235" s="88"/>
      <c r="BJ235" s="88"/>
      <c r="BK235" s="88"/>
      <c r="BL235" s="88"/>
      <c r="BM235" s="88"/>
      <c r="BN235" s="88"/>
      <c r="BO235" s="88"/>
      <c r="BP235" s="88"/>
      <c r="BQ235" s="88"/>
      <c r="BR235" s="88"/>
      <c r="BS235" s="88"/>
      <c r="BT235" s="88"/>
      <c r="BU235" s="88"/>
      <c r="BV235" s="88"/>
      <c r="BW235" s="88"/>
      <c r="BX235" s="88"/>
      <c r="BY235" s="88"/>
      <c r="BZ235" s="88"/>
      <c r="CA235" s="88"/>
      <c r="CB235" s="88"/>
      <c r="CC235" s="88"/>
      <c r="CD235" s="88"/>
      <c r="CE235" s="88"/>
      <c r="CF235" s="88"/>
      <c r="CG235" s="88"/>
      <c r="CH235" s="88"/>
      <c r="CI235" s="88"/>
      <c r="CJ235" s="88"/>
      <c r="CK235" s="88"/>
      <c r="CL235" s="88"/>
      <c r="CM235" s="88"/>
      <c r="CN235" s="88"/>
      <c r="CO235" s="88"/>
      <c r="CP235" s="88"/>
      <c r="CQ235" s="88"/>
      <c r="CR235" s="88"/>
      <c r="CS235" s="88"/>
      <c r="CT235" s="88"/>
      <c r="CU235" s="88"/>
      <c r="CV235" s="88"/>
      <c r="CW235" s="88"/>
      <c r="CX235" s="88"/>
      <c r="CY235" s="88"/>
      <c r="CZ235" s="88"/>
      <c r="DA235" s="88"/>
      <c r="DB235" s="88"/>
      <c r="DC235" s="88"/>
      <c r="DD235" s="88"/>
      <c r="DE235" s="88"/>
      <c r="DF235" s="88"/>
      <c r="DG235" s="88"/>
      <c r="DH235" s="88"/>
      <c r="DI235" s="88"/>
      <c r="DJ235" s="88"/>
      <c r="DK235" s="88"/>
      <c r="DL235" s="88"/>
      <c r="DM235" s="88"/>
      <c r="DN235" s="88"/>
      <c r="DO235" s="88"/>
      <c r="DP235" s="88"/>
      <c r="DQ235" s="88"/>
      <c r="DR235" s="88"/>
      <c r="DS235" s="88"/>
      <c r="DT235" s="88"/>
      <c r="DU235" s="88"/>
      <c r="DV235" s="88"/>
      <c r="DW235" s="88"/>
      <c r="DX235" s="88"/>
      <c r="DY235" s="88"/>
      <c r="DZ235" s="88"/>
      <c r="EA235" s="88"/>
      <c r="EB235" s="88"/>
      <c r="EC235" s="88"/>
      <c r="ED235" s="88"/>
      <c r="EE235" s="88"/>
      <c r="EF235" s="88"/>
      <c r="EG235" s="88"/>
      <c r="EH235" s="88"/>
      <c r="EI235" s="88"/>
      <c r="EJ235" s="88"/>
      <c r="EK235" s="88"/>
      <c r="EL235" s="88"/>
      <c r="EM235" s="88"/>
      <c r="EN235" s="88"/>
      <c r="EO235" s="88"/>
      <c r="EP235" s="88"/>
      <c r="EQ235" s="88"/>
      <c r="ER235" s="88"/>
      <c r="ES235" s="88"/>
      <c r="ET235" s="88"/>
      <c r="EU235" s="88"/>
      <c r="EV235" s="88"/>
      <c r="EW235" s="88"/>
      <c r="EX235" s="88"/>
      <c r="EY235" s="88"/>
      <c r="EZ235" s="88"/>
      <c r="FA235" s="88"/>
      <c r="FB235" s="88"/>
      <c r="FC235" s="88"/>
      <c r="FD235" s="88"/>
      <c r="FE235" s="88"/>
      <c r="FF235" s="88"/>
      <c r="FG235" s="88"/>
      <c r="FH235" s="88"/>
      <c r="FI235" s="88"/>
      <c r="FJ235" s="88"/>
      <c r="FK235" s="88"/>
      <c r="FL235" s="88"/>
      <c r="FM235" s="88"/>
      <c r="FN235" s="88"/>
      <c r="FO235" s="88"/>
      <c r="FP235" s="88"/>
      <c r="FQ235" s="88"/>
      <c r="FR235" s="88"/>
      <c r="FS235" s="88"/>
      <c r="FT235" s="88"/>
      <c r="FU235" s="88"/>
      <c r="FV235" s="88"/>
      <c r="FW235" s="88"/>
      <c r="FX235" s="88"/>
      <c r="FY235" s="88"/>
      <c r="FZ235" s="88"/>
      <c r="GA235" s="88"/>
      <c r="GB235" s="88"/>
      <c r="GC235" s="88"/>
      <c r="GD235" s="88"/>
      <c r="GE235" s="88"/>
      <c r="GF235" s="88"/>
      <c r="GG235" s="88"/>
      <c r="GH235" s="88"/>
      <c r="GI235" s="88"/>
      <c r="GJ235" s="88"/>
      <c r="GK235" s="88"/>
      <c r="GL235" s="88"/>
      <c r="GM235" s="88"/>
      <c r="GN235" s="88"/>
      <c r="GO235" s="88"/>
      <c r="GP235" s="88"/>
      <c r="GQ235" s="88"/>
      <c r="GR235" s="88"/>
      <c r="GS235" s="88"/>
      <c r="GT235" s="88"/>
      <c r="GU235" s="88"/>
      <c r="GV235" s="88"/>
      <c r="GW235" s="88"/>
      <c r="GX235" s="88"/>
      <c r="GY235" s="88"/>
      <c r="GZ235" s="88"/>
      <c r="HA235" s="88"/>
      <c r="HB235" s="88"/>
      <c r="HC235" s="88"/>
      <c r="HD235" s="88"/>
      <c r="HE235" s="88"/>
      <c r="HF235" s="88"/>
      <c r="HG235" s="88"/>
      <c r="HH235" s="88"/>
      <c r="HI235" s="88"/>
      <c r="HJ235" s="88"/>
      <c r="HK235" s="88"/>
      <c r="HL235" s="88"/>
      <c r="HM235" s="88"/>
      <c r="HN235" s="88"/>
      <c r="HO235" s="88"/>
      <c r="HP235" s="88"/>
      <c r="HQ235" s="88"/>
      <c r="HR235" s="88"/>
      <c r="HS235" s="88"/>
      <c r="HT235" s="88"/>
      <c r="HU235" s="88"/>
      <c r="HV235" s="88"/>
      <c r="HW235" s="88"/>
      <c r="HX235" s="88"/>
      <c r="HY235" s="88"/>
      <c r="HZ235" s="88"/>
      <c r="IA235" s="88"/>
      <c r="IB235" s="88"/>
      <c r="IC235" s="88"/>
      <c r="ID235" s="88"/>
      <c r="IE235" s="88"/>
      <c r="IF235" s="88"/>
      <c r="IG235" s="88"/>
      <c r="IH235" s="88"/>
      <c r="II235" s="88"/>
      <c r="IJ235" s="88"/>
      <c r="IK235" s="88"/>
      <c r="IL235" s="88"/>
      <c r="IM235" s="88"/>
      <c r="IN235" s="88"/>
      <c r="IO235" s="88"/>
      <c r="IP235" s="88"/>
      <c r="IQ235" s="88"/>
      <c r="IR235" s="88"/>
      <c r="IS235" s="88"/>
      <c r="IT235" s="88"/>
      <c r="IU235" s="88"/>
      <c r="IV235" s="88"/>
    </row>
    <row r="236" spans="1:256" ht="12.75" x14ac:dyDescent="0.2">
      <c r="A236" s="123"/>
      <c r="B236" s="123"/>
      <c r="C236" s="123"/>
      <c r="D236" s="143" t="s">
        <v>237</v>
      </c>
      <c r="E236" s="143"/>
      <c r="F236" s="143"/>
      <c r="G236" s="143"/>
      <c r="H236" s="143"/>
      <c r="I236" s="143"/>
      <c r="J236" s="144">
        <v>4.0000000000000001E-3</v>
      </c>
      <c r="K236" s="142">
        <f>ROUND(K231*J236,0)</f>
        <v>520</v>
      </c>
      <c r="L236" s="133"/>
      <c r="M236" s="145"/>
      <c r="N236" s="133"/>
      <c r="O236" s="133"/>
      <c r="P236" s="133"/>
      <c r="Q236" s="134"/>
      <c r="R236" s="133"/>
      <c r="S236" s="88"/>
      <c r="T236" s="88"/>
      <c r="U236" s="88"/>
      <c r="V236" s="88"/>
      <c r="W236" s="88"/>
      <c r="X236" s="88"/>
      <c r="Y236" s="88"/>
      <c r="Z236" s="88"/>
      <c r="AA236" s="88"/>
      <c r="AB236" s="88"/>
      <c r="AC236" s="88"/>
      <c r="AD236" s="88"/>
      <c r="AE236" s="88"/>
      <c r="AF236" s="88"/>
      <c r="AG236" s="88"/>
      <c r="AH236" s="88"/>
      <c r="AI236" s="88"/>
      <c r="AJ236" s="88"/>
      <c r="AK236" s="88"/>
      <c r="AL236" s="88"/>
      <c r="AM236" s="88"/>
      <c r="AN236" s="88"/>
      <c r="AO236" s="88"/>
      <c r="AP236" s="88"/>
      <c r="AQ236" s="88"/>
      <c r="AR236" s="88"/>
      <c r="AS236" s="88"/>
      <c r="AT236" s="88"/>
      <c r="AU236" s="88"/>
      <c r="AV236" s="88"/>
      <c r="AW236" s="88"/>
      <c r="AX236" s="88"/>
      <c r="AY236" s="88"/>
      <c r="AZ236" s="88"/>
      <c r="BA236" s="88"/>
      <c r="BB236" s="88"/>
      <c r="BC236" s="88"/>
      <c r="BD236" s="88"/>
      <c r="BE236" s="88"/>
      <c r="BF236" s="88"/>
      <c r="BG236" s="88"/>
      <c r="BH236" s="88"/>
      <c r="BI236" s="88"/>
      <c r="BJ236" s="88"/>
      <c r="BK236" s="88"/>
      <c r="BL236" s="88"/>
      <c r="BM236" s="88"/>
      <c r="BN236" s="88"/>
      <c r="BO236" s="88"/>
      <c r="BP236" s="88"/>
      <c r="BQ236" s="88"/>
      <c r="BR236" s="88"/>
      <c r="BS236" s="88"/>
      <c r="BT236" s="88"/>
      <c r="BU236" s="88"/>
      <c r="BV236" s="88"/>
      <c r="BW236" s="88"/>
      <c r="BX236" s="88"/>
      <c r="BY236" s="88"/>
      <c r="BZ236" s="88"/>
      <c r="CA236" s="88"/>
      <c r="CB236" s="88"/>
      <c r="CC236" s="88"/>
      <c r="CD236" s="88"/>
      <c r="CE236" s="88"/>
      <c r="CF236" s="88"/>
      <c r="CG236" s="88"/>
      <c r="CH236" s="88"/>
      <c r="CI236" s="88"/>
      <c r="CJ236" s="88"/>
      <c r="CK236" s="88"/>
      <c r="CL236" s="88"/>
      <c r="CM236" s="88"/>
      <c r="CN236" s="88"/>
      <c r="CO236" s="88"/>
      <c r="CP236" s="88"/>
      <c r="CQ236" s="88"/>
      <c r="CR236" s="88"/>
      <c r="CS236" s="88"/>
      <c r="CT236" s="88"/>
      <c r="CU236" s="88"/>
      <c r="CV236" s="88"/>
      <c r="CW236" s="88"/>
      <c r="CX236" s="88"/>
      <c r="CY236" s="88"/>
      <c r="CZ236" s="88"/>
      <c r="DA236" s="88"/>
      <c r="DB236" s="88"/>
      <c r="DC236" s="88"/>
      <c r="DD236" s="88"/>
      <c r="DE236" s="88"/>
      <c r="DF236" s="88"/>
      <c r="DG236" s="88"/>
      <c r="DH236" s="88"/>
      <c r="DI236" s="88"/>
      <c r="DJ236" s="88"/>
      <c r="DK236" s="88"/>
      <c r="DL236" s="88"/>
      <c r="DM236" s="88"/>
      <c r="DN236" s="88"/>
      <c r="DO236" s="88"/>
      <c r="DP236" s="88"/>
      <c r="DQ236" s="88"/>
      <c r="DR236" s="88"/>
      <c r="DS236" s="88"/>
      <c r="DT236" s="88"/>
      <c r="DU236" s="88"/>
      <c r="DV236" s="88"/>
      <c r="DW236" s="88"/>
      <c r="DX236" s="88"/>
      <c r="DY236" s="88"/>
      <c r="DZ236" s="88"/>
      <c r="EA236" s="88"/>
      <c r="EB236" s="88"/>
      <c r="EC236" s="88"/>
      <c r="ED236" s="88"/>
      <c r="EE236" s="88"/>
      <c r="EF236" s="88"/>
      <c r="EG236" s="88"/>
      <c r="EH236" s="88"/>
      <c r="EI236" s="88"/>
      <c r="EJ236" s="88"/>
      <c r="EK236" s="88"/>
      <c r="EL236" s="88"/>
      <c r="EM236" s="88"/>
      <c r="EN236" s="88"/>
      <c r="EO236" s="88"/>
      <c r="EP236" s="88"/>
      <c r="EQ236" s="88"/>
      <c r="ER236" s="88"/>
      <c r="ES236" s="88"/>
      <c r="ET236" s="88"/>
      <c r="EU236" s="88"/>
      <c r="EV236" s="88"/>
      <c r="EW236" s="88"/>
      <c r="EX236" s="88"/>
      <c r="EY236" s="88"/>
      <c r="EZ236" s="88"/>
      <c r="FA236" s="88"/>
      <c r="FB236" s="88"/>
      <c r="FC236" s="88"/>
      <c r="FD236" s="88"/>
      <c r="FE236" s="88"/>
      <c r="FF236" s="88"/>
      <c r="FG236" s="88"/>
      <c r="FH236" s="88"/>
      <c r="FI236" s="88"/>
      <c r="FJ236" s="88"/>
      <c r="FK236" s="88"/>
      <c r="FL236" s="88"/>
      <c r="FM236" s="88"/>
      <c r="FN236" s="88"/>
      <c r="FO236" s="88"/>
      <c r="FP236" s="88"/>
      <c r="FQ236" s="88"/>
      <c r="FR236" s="88"/>
      <c r="FS236" s="88"/>
      <c r="FT236" s="88"/>
      <c r="FU236" s="88"/>
      <c r="FV236" s="88"/>
      <c r="FW236" s="88"/>
      <c r="FX236" s="88"/>
      <c r="FY236" s="88"/>
      <c r="FZ236" s="88"/>
      <c r="GA236" s="88"/>
      <c r="GB236" s="88"/>
      <c r="GC236" s="88"/>
      <c r="GD236" s="88"/>
      <c r="GE236" s="88"/>
      <c r="GF236" s="88"/>
      <c r="GG236" s="88"/>
      <c r="GH236" s="88"/>
      <c r="GI236" s="88"/>
      <c r="GJ236" s="88"/>
      <c r="GK236" s="88"/>
      <c r="GL236" s="88"/>
      <c r="GM236" s="88"/>
      <c r="GN236" s="88"/>
      <c r="GO236" s="88"/>
      <c r="GP236" s="88"/>
      <c r="GQ236" s="88"/>
      <c r="GR236" s="88"/>
      <c r="GS236" s="88"/>
      <c r="GT236" s="88"/>
      <c r="GU236" s="88"/>
      <c r="GV236" s="88"/>
      <c r="GW236" s="88"/>
      <c r="GX236" s="88"/>
      <c r="GY236" s="88"/>
      <c r="GZ236" s="88"/>
      <c r="HA236" s="88"/>
      <c r="HB236" s="88"/>
      <c r="HC236" s="88"/>
      <c r="HD236" s="88"/>
      <c r="HE236" s="88"/>
      <c r="HF236" s="88"/>
      <c r="HG236" s="88"/>
      <c r="HH236" s="88"/>
      <c r="HI236" s="88"/>
      <c r="HJ236" s="88"/>
      <c r="HK236" s="88"/>
      <c r="HL236" s="88"/>
      <c r="HM236" s="88"/>
      <c r="HN236" s="88"/>
      <c r="HO236" s="88"/>
      <c r="HP236" s="88"/>
      <c r="HQ236" s="88"/>
      <c r="HR236" s="88"/>
      <c r="HS236" s="88"/>
      <c r="HT236" s="88"/>
      <c r="HU236" s="88"/>
      <c r="HV236" s="88"/>
      <c r="HW236" s="88"/>
      <c r="HX236" s="88"/>
      <c r="HY236" s="88"/>
      <c r="HZ236" s="88"/>
      <c r="IA236" s="88"/>
      <c r="IB236" s="88"/>
      <c r="IC236" s="88"/>
      <c r="ID236" s="88"/>
      <c r="IE236" s="88"/>
      <c r="IF236" s="88"/>
      <c r="IG236" s="88"/>
      <c r="IH236" s="88"/>
      <c r="II236" s="88"/>
      <c r="IJ236" s="88"/>
      <c r="IK236" s="88"/>
      <c r="IL236" s="88"/>
      <c r="IM236" s="88"/>
      <c r="IN236" s="88"/>
      <c r="IO236" s="88"/>
      <c r="IP236" s="88"/>
      <c r="IQ236" s="88"/>
      <c r="IR236" s="88"/>
      <c r="IS236" s="88"/>
      <c r="IT236" s="88"/>
      <c r="IU236" s="88"/>
      <c r="IV236" s="88"/>
    </row>
    <row r="237" spans="1:256" ht="12.75" x14ac:dyDescent="0.2">
      <c r="A237" s="123"/>
      <c r="B237" s="123"/>
      <c r="C237" s="123"/>
      <c r="D237" s="143" t="s">
        <v>238</v>
      </c>
      <c r="E237" s="143"/>
      <c r="F237" s="143"/>
      <c r="G237" s="143"/>
      <c r="H237" s="143"/>
      <c r="I237" s="143"/>
      <c r="J237" s="144">
        <v>2.7000000000000001E-3</v>
      </c>
      <c r="K237" s="146">
        <f>ROUND(K231*J237,0)*0</f>
        <v>0</v>
      </c>
      <c r="L237" s="134"/>
      <c r="M237" s="145"/>
      <c r="N237" s="133"/>
      <c r="O237" s="133"/>
      <c r="P237" s="133"/>
      <c r="Q237" s="134"/>
      <c r="R237" s="133"/>
      <c r="S237" s="88"/>
      <c r="T237" s="88"/>
      <c r="U237" s="88"/>
      <c r="V237" s="88"/>
      <c r="W237" s="88"/>
      <c r="X237" s="88"/>
      <c r="Y237" s="88"/>
      <c r="Z237" s="88"/>
      <c r="AA237" s="88"/>
      <c r="AB237" s="88"/>
      <c r="AC237" s="88"/>
      <c r="AD237" s="88"/>
      <c r="AE237" s="88"/>
      <c r="AF237" s="88"/>
      <c r="AG237" s="88"/>
      <c r="AH237" s="88"/>
      <c r="AI237" s="88"/>
      <c r="AJ237" s="88"/>
      <c r="AK237" s="88"/>
      <c r="AL237" s="88"/>
      <c r="AM237" s="88"/>
      <c r="AN237" s="88"/>
      <c r="AO237" s="88"/>
      <c r="AP237" s="88"/>
      <c r="AQ237" s="88"/>
      <c r="AR237" s="88"/>
      <c r="AS237" s="88"/>
      <c r="AT237" s="88"/>
      <c r="AU237" s="88"/>
      <c r="AV237" s="88"/>
      <c r="AW237" s="88"/>
      <c r="AX237" s="88"/>
      <c r="AY237" s="88"/>
      <c r="AZ237" s="88"/>
      <c r="BA237" s="88"/>
      <c r="BB237" s="88"/>
      <c r="BC237" s="88"/>
      <c r="BD237" s="88"/>
      <c r="BE237" s="88"/>
      <c r="BF237" s="88"/>
      <c r="BG237" s="88"/>
      <c r="BH237" s="88"/>
      <c r="BI237" s="88"/>
      <c r="BJ237" s="88"/>
      <c r="BK237" s="88"/>
      <c r="BL237" s="88"/>
      <c r="BM237" s="88"/>
      <c r="BN237" s="88"/>
      <c r="BO237" s="88"/>
      <c r="BP237" s="88"/>
      <c r="BQ237" s="88"/>
      <c r="BR237" s="88"/>
      <c r="BS237" s="88"/>
      <c r="BT237" s="88"/>
      <c r="BU237" s="88"/>
      <c r="BV237" s="88"/>
      <c r="BW237" s="88"/>
      <c r="BX237" s="88"/>
      <c r="BY237" s="88"/>
      <c r="BZ237" s="88"/>
      <c r="CA237" s="88"/>
      <c r="CB237" s="88"/>
      <c r="CC237" s="88"/>
      <c r="CD237" s="88"/>
      <c r="CE237" s="88"/>
      <c r="CF237" s="88"/>
      <c r="CG237" s="88"/>
      <c r="CH237" s="88"/>
      <c r="CI237" s="88"/>
      <c r="CJ237" s="88"/>
      <c r="CK237" s="88"/>
      <c r="CL237" s="88"/>
      <c r="CM237" s="88"/>
      <c r="CN237" s="88"/>
      <c r="CO237" s="88"/>
      <c r="CP237" s="88"/>
      <c r="CQ237" s="88"/>
      <c r="CR237" s="88"/>
      <c r="CS237" s="88"/>
      <c r="CT237" s="88"/>
      <c r="CU237" s="88"/>
      <c r="CV237" s="88"/>
      <c r="CW237" s="88"/>
      <c r="CX237" s="88"/>
      <c r="CY237" s="88"/>
      <c r="CZ237" s="88"/>
      <c r="DA237" s="88"/>
      <c r="DB237" s="88"/>
      <c r="DC237" s="88"/>
      <c r="DD237" s="88"/>
      <c r="DE237" s="88"/>
      <c r="DF237" s="88"/>
      <c r="DG237" s="88"/>
      <c r="DH237" s="88"/>
      <c r="DI237" s="88"/>
      <c r="DJ237" s="88"/>
      <c r="DK237" s="88"/>
      <c r="DL237" s="88"/>
      <c r="DM237" s="88"/>
      <c r="DN237" s="88"/>
      <c r="DO237" s="88"/>
      <c r="DP237" s="88"/>
      <c r="DQ237" s="88"/>
      <c r="DR237" s="88"/>
      <c r="DS237" s="88"/>
      <c r="DT237" s="88"/>
      <c r="DU237" s="88"/>
      <c r="DV237" s="88"/>
      <c r="DW237" s="88"/>
      <c r="DX237" s="88"/>
      <c r="DY237" s="88"/>
      <c r="DZ237" s="88"/>
      <c r="EA237" s="88"/>
      <c r="EB237" s="88"/>
      <c r="EC237" s="88"/>
      <c r="ED237" s="88"/>
      <c r="EE237" s="88"/>
      <c r="EF237" s="88"/>
      <c r="EG237" s="88"/>
      <c r="EH237" s="88"/>
      <c r="EI237" s="88"/>
      <c r="EJ237" s="88"/>
      <c r="EK237" s="88"/>
      <c r="EL237" s="88"/>
      <c r="EM237" s="88"/>
      <c r="EN237" s="88"/>
      <c r="EO237" s="88"/>
      <c r="EP237" s="88"/>
      <c r="EQ237" s="88"/>
      <c r="ER237" s="88"/>
      <c r="ES237" s="88"/>
      <c r="ET237" s="88"/>
      <c r="EU237" s="88"/>
      <c r="EV237" s="88"/>
      <c r="EW237" s="88"/>
      <c r="EX237" s="88"/>
      <c r="EY237" s="88"/>
      <c r="EZ237" s="88"/>
      <c r="FA237" s="88"/>
      <c r="FB237" s="88"/>
      <c r="FC237" s="88"/>
      <c r="FD237" s="88"/>
      <c r="FE237" s="88"/>
      <c r="FF237" s="88"/>
      <c r="FG237" s="88"/>
      <c r="FH237" s="88"/>
      <c r="FI237" s="88"/>
      <c r="FJ237" s="88"/>
      <c r="FK237" s="88"/>
      <c r="FL237" s="88"/>
      <c r="FM237" s="88"/>
      <c r="FN237" s="88"/>
      <c r="FO237" s="88"/>
      <c r="FP237" s="88"/>
      <c r="FQ237" s="88"/>
      <c r="FR237" s="88"/>
      <c r="FS237" s="88"/>
      <c r="FT237" s="88"/>
      <c r="FU237" s="88"/>
      <c r="FV237" s="88"/>
      <c r="FW237" s="88"/>
      <c r="FX237" s="88"/>
      <c r="FY237" s="88"/>
      <c r="FZ237" s="88"/>
      <c r="GA237" s="88"/>
      <c r="GB237" s="88"/>
      <c r="GC237" s="88"/>
      <c r="GD237" s="88"/>
      <c r="GE237" s="88"/>
      <c r="GF237" s="88"/>
      <c r="GG237" s="88"/>
      <c r="GH237" s="88"/>
      <c r="GI237" s="88"/>
      <c r="GJ237" s="88"/>
      <c r="GK237" s="88"/>
      <c r="GL237" s="88"/>
      <c r="GM237" s="88"/>
      <c r="GN237" s="88"/>
      <c r="GO237" s="88"/>
      <c r="GP237" s="88"/>
      <c r="GQ237" s="88"/>
      <c r="GR237" s="88"/>
      <c r="GS237" s="88"/>
      <c r="GT237" s="88"/>
      <c r="GU237" s="88"/>
      <c r="GV237" s="88"/>
      <c r="GW237" s="88"/>
      <c r="GX237" s="88"/>
      <c r="GY237" s="88"/>
      <c r="GZ237" s="88"/>
      <c r="HA237" s="88"/>
      <c r="HB237" s="88"/>
      <c r="HC237" s="88"/>
      <c r="HD237" s="88"/>
      <c r="HE237" s="88"/>
      <c r="HF237" s="88"/>
      <c r="HG237" s="88"/>
      <c r="HH237" s="88"/>
      <c r="HI237" s="88"/>
      <c r="HJ237" s="88"/>
      <c r="HK237" s="88"/>
      <c r="HL237" s="88"/>
      <c r="HM237" s="88"/>
      <c r="HN237" s="88"/>
      <c r="HO237" s="88"/>
      <c r="HP237" s="88"/>
      <c r="HQ237" s="88"/>
      <c r="HR237" s="88"/>
      <c r="HS237" s="88"/>
      <c r="HT237" s="88"/>
      <c r="HU237" s="88"/>
      <c r="HV237" s="88"/>
      <c r="HW237" s="88"/>
      <c r="HX237" s="88"/>
      <c r="HY237" s="88"/>
      <c r="HZ237" s="88"/>
      <c r="IA237" s="88"/>
      <c r="IB237" s="88"/>
      <c r="IC237" s="88"/>
      <c r="ID237" s="88"/>
      <c r="IE237" s="88"/>
      <c r="IF237" s="88"/>
      <c r="IG237" s="88"/>
      <c r="IH237" s="88"/>
      <c r="II237" s="88"/>
      <c r="IJ237" s="88"/>
      <c r="IK237" s="88"/>
      <c r="IL237" s="88"/>
      <c r="IM237" s="88"/>
      <c r="IN237" s="88"/>
      <c r="IO237" s="88"/>
      <c r="IP237" s="88"/>
      <c r="IQ237" s="88"/>
      <c r="IR237" s="88"/>
      <c r="IS237" s="88"/>
      <c r="IT237" s="88"/>
      <c r="IU237" s="88"/>
      <c r="IV237" s="88"/>
    </row>
    <row r="238" spans="1:256" ht="12.75" x14ac:dyDescent="0.2">
      <c r="A238" s="123"/>
      <c r="B238" s="123"/>
      <c r="C238" s="123"/>
      <c r="D238" s="143" t="s">
        <v>239</v>
      </c>
      <c r="E238" s="143"/>
      <c r="F238" s="143"/>
      <c r="G238" s="143"/>
      <c r="H238" s="143"/>
      <c r="I238" s="143"/>
      <c r="J238" s="144">
        <v>4.8999999999999998E-4</v>
      </c>
      <c r="K238" s="142">
        <f>K231*J238</f>
        <v>63.702526746494989</v>
      </c>
      <c r="L238" s="134"/>
      <c r="M238" s="133"/>
      <c r="N238" s="133"/>
      <c r="O238" s="133"/>
      <c r="P238" s="133"/>
      <c r="Q238" s="134"/>
      <c r="R238" s="133"/>
      <c r="S238" s="88"/>
      <c r="T238" s="88"/>
      <c r="U238" s="88"/>
      <c r="V238" s="88"/>
      <c r="W238" s="88"/>
      <c r="X238" s="88"/>
      <c r="Y238" s="88"/>
      <c r="Z238" s="88"/>
      <c r="AA238" s="88"/>
      <c r="AB238" s="88"/>
      <c r="AC238" s="88"/>
      <c r="AD238" s="88"/>
      <c r="AE238" s="88"/>
      <c r="AF238" s="88"/>
      <c r="AG238" s="88"/>
      <c r="AH238" s="88"/>
      <c r="AI238" s="88"/>
      <c r="AJ238" s="88"/>
      <c r="AK238" s="88"/>
      <c r="AL238" s="88"/>
      <c r="AM238" s="88"/>
      <c r="AN238" s="88"/>
      <c r="AO238" s="88"/>
      <c r="AP238" s="88"/>
      <c r="AQ238" s="88"/>
      <c r="AR238" s="88"/>
      <c r="AS238" s="88"/>
      <c r="AT238" s="88"/>
      <c r="AU238" s="88"/>
      <c r="AV238" s="88"/>
      <c r="AW238" s="88"/>
      <c r="AX238" s="88"/>
      <c r="AY238" s="88"/>
      <c r="AZ238" s="88"/>
      <c r="BA238" s="88"/>
      <c r="BB238" s="88"/>
      <c r="BC238" s="88"/>
      <c r="BD238" s="88"/>
      <c r="BE238" s="88"/>
      <c r="BF238" s="88"/>
      <c r="BG238" s="88"/>
      <c r="BH238" s="88"/>
      <c r="BI238" s="88"/>
      <c r="BJ238" s="88"/>
      <c r="BK238" s="88"/>
      <c r="BL238" s="88"/>
      <c r="BM238" s="88"/>
      <c r="BN238" s="88"/>
      <c r="BO238" s="88"/>
      <c r="BP238" s="88"/>
      <c r="BQ238" s="88"/>
      <c r="BR238" s="88"/>
      <c r="BS238" s="88"/>
      <c r="BT238" s="88"/>
      <c r="BU238" s="88"/>
      <c r="BV238" s="88"/>
      <c r="BW238" s="88"/>
      <c r="BX238" s="88"/>
      <c r="BY238" s="88"/>
      <c r="BZ238" s="88"/>
      <c r="CA238" s="88"/>
      <c r="CB238" s="88"/>
      <c r="CC238" s="88"/>
      <c r="CD238" s="88"/>
      <c r="CE238" s="88"/>
      <c r="CF238" s="88"/>
      <c r="CG238" s="88"/>
      <c r="CH238" s="88"/>
      <c r="CI238" s="88"/>
      <c r="CJ238" s="88"/>
      <c r="CK238" s="88"/>
      <c r="CL238" s="88"/>
      <c r="CM238" s="88"/>
      <c r="CN238" s="88"/>
      <c r="CO238" s="88"/>
      <c r="CP238" s="88"/>
      <c r="CQ238" s="88"/>
      <c r="CR238" s="88"/>
      <c r="CS238" s="88"/>
      <c r="CT238" s="88"/>
      <c r="CU238" s="88"/>
      <c r="CV238" s="88"/>
      <c r="CW238" s="88"/>
      <c r="CX238" s="88"/>
      <c r="CY238" s="88"/>
      <c r="CZ238" s="88"/>
      <c r="DA238" s="88"/>
      <c r="DB238" s="88"/>
      <c r="DC238" s="88"/>
      <c r="DD238" s="88"/>
      <c r="DE238" s="88"/>
      <c r="DF238" s="88"/>
      <c r="DG238" s="88"/>
      <c r="DH238" s="88"/>
      <c r="DI238" s="88"/>
      <c r="DJ238" s="88"/>
      <c r="DK238" s="88"/>
      <c r="DL238" s="88"/>
      <c r="DM238" s="88"/>
      <c r="DN238" s="88"/>
      <c r="DO238" s="88"/>
      <c r="DP238" s="88"/>
      <c r="DQ238" s="88"/>
      <c r="DR238" s="88"/>
      <c r="DS238" s="88"/>
      <c r="DT238" s="88"/>
      <c r="DU238" s="88"/>
      <c r="DV238" s="88"/>
      <c r="DW238" s="88"/>
      <c r="DX238" s="88"/>
      <c r="DY238" s="88"/>
      <c r="DZ238" s="88"/>
      <c r="EA238" s="88"/>
      <c r="EB238" s="88"/>
      <c r="EC238" s="88"/>
      <c r="ED238" s="88"/>
      <c r="EE238" s="88"/>
      <c r="EF238" s="88"/>
      <c r="EG238" s="88"/>
      <c r="EH238" s="88"/>
      <c r="EI238" s="88"/>
      <c r="EJ238" s="88"/>
      <c r="EK238" s="88"/>
      <c r="EL238" s="88"/>
      <c r="EM238" s="88"/>
      <c r="EN238" s="88"/>
      <c r="EO238" s="88"/>
      <c r="EP238" s="88"/>
      <c r="EQ238" s="88"/>
      <c r="ER238" s="88"/>
      <c r="ES238" s="88"/>
      <c r="ET238" s="88"/>
      <c r="EU238" s="88"/>
      <c r="EV238" s="88"/>
      <c r="EW238" s="88"/>
      <c r="EX238" s="88"/>
      <c r="EY238" s="88"/>
      <c r="EZ238" s="88"/>
      <c r="FA238" s="88"/>
      <c r="FB238" s="88"/>
      <c r="FC238" s="88"/>
      <c r="FD238" s="88"/>
      <c r="FE238" s="88"/>
      <c r="FF238" s="88"/>
      <c r="FG238" s="88"/>
      <c r="FH238" s="88"/>
      <c r="FI238" s="88"/>
      <c r="FJ238" s="88"/>
      <c r="FK238" s="88"/>
      <c r="FL238" s="88"/>
      <c r="FM238" s="88"/>
      <c r="FN238" s="88"/>
      <c r="FO238" s="88"/>
      <c r="FP238" s="88"/>
      <c r="FQ238" s="88"/>
      <c r="FR238" s="88"/>
      <c r="FS238" s="88"/>
      <c r="FT238" s="88"/>
      <c r="FU238" s="88"/>
      <c r="FV238" s="88"/>
      <c r="FW238" s="88"/>
      <c r="FX238" s="88"/>
      <c r="FY238" s="88"/>
      <c r="FZ238" s="88"/>
      <c r="GA238" s="88"/>
      <c r="GB238" s="88"/>
      <c r="GC238" s="88"/>
      <c r="GD238" s="88"/>
      <c r="GE238" s="88"/>
      <c r="GF238" s="88"/>
      <c r="GG238" s="88"/>
      <c r="GH238" s="88"/>
      <c r="GI238" s="88"/>
      <c r="GJ238" s="88"/>
      <c r="GK238" s="88"/>
      <c r="GL238" s="88"/>
      <c r="GM238" s="88"/>
      <c r="GN238" s="88"/>
      <c r="GO238" s="88"/>
      <c r="GP238" s="88"/>
      <c r="GQ238" s="88"/>
      <c r="GR238" s="88"/>
      <c r="GS238" s="88"/>
      <c r="GT238" s="88"/>
      <c r="GU238" s="88"/>
      <c r="GV238" s="88"/>
      <c r="GW238" s="88"/>
      <c r="GX238" s="88"/>
      <c r="GY238" s="88"/>
      <c r="GZ238" s="88"/>
      <c r="HA238" s="88"/>
      <c r="HB238" s="88"/>
      <c r="HC238" s="88"/>
      <c r="HD238" s="88"/>
      <c r="HE238" s="88"/>
      <c r="HF238" s="88"/>
      <c r="HG238" s="88"/>
      <c r="HH238" s="88"/>
      <c r="HI238" s="88"/>
      <c r="HJ238" s="88"/>
      <c r="HK238" s="88"/>
      <c r="HL238" s="88"/>
      <c r="HM238" s="88"/>
      <c r="HN238" s="88"/>
      <c r="HO238" s="88"/>
      <c r="HP238" s="88"/>
      <c r="HQ238" s="88"/>
      <c r="HR238" s="88"/>
      <c r="HS238" s="88"/>
      <c r="HT238" s="88"/>
      <c r="HU238" s="88"/>
      <c r="HV238" s="88"/>
      <c r="HW238" s="88"/>
      <c r="HX238" s="88"/>
      <c r="HY238" s="88"/>
      <c r="HZ238" s="88"/>
      <c r="IA238" s="88"/>
      <c r="IB238" s="88"/>
      <c r="IC238" s="88"/>
      <c r="ID238" s="88"/>
      <c r="IE238" s="88"/>
      <c r="IF238" s="88"/>
      <c r="IG238" s="88"/>
      <c r="IH238" s="88"/>
      <c r="II238" s="88"/>
      <c r="IJ238" s="88"/>
      <c r="IK238" s="88"/>
      <c r="IL238" s="88"/>
      <c r="IM238" s="88"/>
      <c r="IN238" s="88"/>
      <c r="IO238" s="88"/>
      <c r="IP238" s="88"/>
      <c r="IQ238" s="88"/>
      <c r="IR238" s="88"/>
      <c r="IS238" s="88"/>
      <c r="IT238" s="88"/>
      <c r="IU238" s="88"/>
      <c r="IV238" s="88"/>
    </row>
    <row r="239" spans="1:256" ht="12.75" x14ac:dyDescent="0.2">
      <c r="A239" s="123"/>
      <c r="B239" s="123"/>
      <c r="C239" s="123"/>
      <c r="D239" s="143" t="s">
        <v>240</v>
      </c>
      <c r="E239" s="143"/>
      <c r="F239" s="143"/>
      <c r="G239" s="143"/>
      <c r="H239" s="143"/>
      <c r="I239" s="143"/>
      <c r="J239" s="144">
        <v>6.9999999999999994E-5</v>
      </c>
      <c r="K239" s="142">
        <f>ROUND(J239*K231,0)</f>
        <v>9</v>
      </c>
      <c r="L239" s="133"/>
      <c r="M239" s="147"/>
      <c r="N239" s="133"/>
      <c r="O239" s="133"/>
      <c r="P239" s="133"/>
      <c r="Q239" s="134"/>
      <c r="R239" s="133"/>
      <c r="S239" s="88"/>
      <c r="T239" s="88"/>
      <c r="U239" s="88"/>
      <c r="V239" s="88"/>
      <c r="W239" s="88"/>
      <c r="X239" s="88"/>
      <c r="Y239" s="88"/>
      <c r="Z239" s="88"/>
      <c r="AA239" s="88"/>
      <c r="AB239" s="88"/>
      <c r="AC239" s="88"/>
      <c r="AD239" s="88"/>
      <c r="AE239" s="88"/>
      <c r="AF239" s="88"/>
      <c r="AG239" s="88"/>
      <c r="AH239" s="88"/>
      <c r="AI239" s="88"/>
      <c r="AJ239" s="88"/>
      <c r="AK239" s="88"/>
      <c r="AL239" s="88"/>
      <c r="AM239" s="88"/>
      <c r="AN239" s="88"/>
      <c r="AO239" s="88"/>
      <c r="AP239" s="88"/>
      <c r="AQ239" s="88"/>
      <c r="AR239" s="88"/>
      <c r="AS239" s="88"/>
      <c r="AT239" s="88"/>
      <c r="AU239" s="88"/>
      <c r="AV239" s="88"/>
      <c r="AW239" s="88"/>
      <c r="AX239" s="88"/>
      <c r="AY239" s="88"/>
      <c r="AZ239" s="88"/>
      <c r="BA239" s="88"/>
      <c r="BB239" s="88"/>
      <c r="BC239" s="88"/>
      <c r="BD239" s="88"/>
      <c r="BE239" s="88"/>
      <c r="BF239" s="88"/>
      <c r="BG239" s="88"/>
      <c r="BH239" s="88"/>
      <c r="BI239" s="88"/>
      <c r="BJ239" s="88"/>
      <c r="BK239" s="88"/>
      <c r="BL239" s="88"/>
      <c r="BM239" s="88"/>
      <c r="BN239" s="88"/>
      <c r="BO239" s="88"/>
      <c r="BP239" s="88"/>
      <c r="BQ239" s="88"/>
      <c r="BR239" s="88"/>
      <c r="BS239" s="88"/>
      <c r="BT239" s="88"/>
      <c r="BU239" s="88"/>
      <c r="BV239" s="88"/>
      <c r="BW239" s="88"/>
      <c r="BX239" s="88"/>
      <c r="BY239" s="88"/>
      <c r="BZ239" s="88"/>
      <c r="CA239" s="88"/>
      <c r="CB239" s="88"/>
      <c r="CC239" s="88"/>
      <c r="CD239" s="88"/>
      <c r="CE239" s="88"/>
      <c r="CF239" s="88"/>
      <c r="CG239" s="88"/>
      <c r="CH239" s="88"/>
      <c r="CI239" s="88"/>
      <c r="CJ239" s="88"/>
      <c r="CK239" s="88"/>
      <c r="CL239" s="88"/>
      <c r="CM239" s="88"/>
      <c r="CN239" s="88"/>
      <c r="CO239" s="88"/>
      <c r="CP239" s="88"/>
      <c r="CQ239" s="88"/>
      <c r="CR239" s="88"/>
      <c r="CS239" s="88"/>
      <c r="CT239" s="88"/>
      <c r="CU239" s="88"/>
      <c r="CV239" s="88"/>
      <c r="CW239" s="88"/>
      <c r="CX239" s="88"/>
      <c r="CY239" s="88"/>
      <c r="CZ239" s="88"/>
      <c r="DA239" s="88"/>
      <c r="DB239" s="88"/>
      <c r="DC239" s="88"/>
      <c r="DD239" s="88"/>
      <c r="DE239" s="88"/>
      <c r="DF239" s="88"/>
      <c r="DG239" s="88"/>
      <c r="DH239" s="88"/>
      <c r="DI239" s="88"/>
      <c r="DJ239" s="88"/>
      <c r="DK239" s="88"/>
      <c r="DL239" s="88"/>
      <c r="DM239" s="88"/>
      <c r="DN239" s="88"/>
      <c r="DO239" s="88"/>
      <c r="DP239" s="88"/>
      <c r="DQ239" s="88"/>
      <c r="DR239" s="88"/>
      <c r="DS239" s="88"/>
      <c r="DT239" s="88"/>
      <c r="DU239" s="88"/>
      <c r="DV239" s="88"/>
      <c r="DW239" s="88"/>
      <c r="DX239" s="88"/>
      <c r="DY239" s="88"/>
      <c r="DZ239" s="88"/>
      <c r="EA239" s="88"/>
      <c r="EB239" s="88"/>
      <c r="EC239" s="88"/>
      <c r="ED239" s="88"/>
      <c r="EE239" s="88"/>
      <c r="EF239" s="88"/>
      <c r="EG239" s="88"/>
      <c r="EH239" s="88"/>
      <c r="EI239" s="88"/>
      <c r="EJ239" s="88"/>
      <c r="EK239" s="88"/>
      <c r="EL239" s="88"/>
      <c r="EM239" s="88"/>
      <c r="EN239" s="88"/>
      <c r="EO239" s="88"/>
      <c r="EP239" s="88"/>
      <c r="EQ239" s="88"/>
      <c r="ER239" s="88"/>
      <c r="ES239" s="88"/>
      <c r="ET239" s="88"/>
      <c r="EU239" s="88"/>
      <c r="EV239" s="88"/>
      <c r="EW239" s="88"/>
      <c r="EX239" s="88"/>
      <c r="EY239" s="88"/>
      <c r="EZ239" s="88"/>
      <c r="FA239" s="88"/>
      <c r="FB239" s="88"/>
      <c r="FC239" s="88"/>
      <c r="FD239" s="88"/>
      <c r="FE239" s="88"/>
      <c r="FF239" s="88"/>
      <c r="FG239" s="88"/>
      <c r="FH239" s="88"/>
      <c r="FI239" s="88"/>
      <c r="FJ239" s="88"/>
      <c r="FK239" s="88"/>
      <c r="FL239" s="88"/>
      <c r="FM239" s="88"/>
      <c r="FN239" s="88"/>
      <c r="FO239" s="88"/>
      <c r="FP239" s="88"/>
      <c r="FQ239" s="88"/>
      <c r="FR239" s="88"/>
      <c r="FS239" s="88"/>
      <c r="FT239" s="88"/>
      <c r="FU239" s="88"/>
      <c r="FV239" s="88"/>
      <c r="FW239" s="88"/>
      <c r="FX239" s="88"/>
      <c r="FY239" s="88"/>
      <c r="FZ239" s="88"/>
      <c r="GA239" s="88"/>
      <c r="GB239" s="88"/>
      <c r="GC239" s="88"/>
      <c r="GD239" s="88"/>
      <c r="GE239" s="88"/>
      <c r="GF239" s="88"/>
      <c r="GG239" s="88"/>
      <c r="GH239" s="88"/>
      <c r="GI239" s="88"/>
      <c r="GJ239" s="88"/>
      <c r="GK239" s="88"/>
      <c r="GL239" s="88"/>
      <c r="GM239" s="88"/>
      <c r="GN239" s="88"/>
      <c r="GO239" s="88"/>
      <c r="GP239" s="88"/>
      <c r="GQ239" s="88"/>
      <c r="GR239" s="88"/>
      <c r="GS239" s="88"/>
      <c r="GT239" s="88"/>
      <c r="GU239" s="88"/>
      <c r="GV239" s="88"/>
      <c r="GW239" s="88"/>
      <c r="GX239" s="88"/>
      <c r="GY239" s="88"/>
      <c r="GZ239" s="88"/>
      <c r="HA239" s="88"/>
      <c r="HB239" s="88"/>
      <c r="HC239" s="88"/>
      <c r="HD239" s="88"/>
      <c r="HE239" s="88"/>
      <c r="HF239" s="88"/>
      <c r="HG239" s="88"/>
      <c r="HH239" s="88"/>
      <c r="HI239" s="88"/>
      <c r="HJ239" s="88"/>
      <c r="HK239" s="88"/>
      <c r="HL239" s="88"/>
      <c r="HM239" s="88"/>
      <c r="HN239" s="88"/>
      <c r="HO239" s="88"/>
      <c r="HP239" s="88"/>
      <c r="HQ239" s="88"/>
      <c r="HR239" s="88"/>
      <c r="HS239" s="88"/>
      <c r="HT239" s="88"/>
      <c r="HU239" s="88"/>
      <c r="HV239" s="88"/>
      <c r="HW239" s="88"/>
      <c r="HX239" s="88"/>
      <c r="HY239" s="88"/>
      <c r="HZ239" s="88"/>
      <c r="IA239" s="88"/>
      <c r="IB239" s="88"/>
      <c r="IC239" s="88"/>
      <c r="ID239" s="88"/>
      <c r="IE239" s="88"/>
      <c r="IF239" s="88"/>
      <c r="IG239" s="88"/>
      <c r="IH239" s="88"/>
      <c r="II239" s="88"/>
      <c r="IJ239" s="88"/>
      <c r="IK239" s="88"/>
      <c r="IL239" s="88"/>
      <c r="IM239" s="88"/>
      <c r="IN239" s="88"/>
      <c r="IO239" s="88"/>
      <c r="IP239" s="88"/>
      <c r="IQ239" s="88"/>
      <c r="IR239" s="88"/>
      <c r="IS239" s="88"/>
      <c r="IT239" s="88"/>
      <c r="IU239" s="88"/>
      <c r="IV239" s="88"/>
    </row>
    <row r="240" spans="1:256" ht="12.75" x14ac:dyDescent="0.2">
      <c r="A240" s="123"/>
      <c r="B240" s="123"/>
      <c r="C240" s="123"/>
      <c r="D240" s="143" t="s">
        <v>241</v>
      </c>
      <c r="E240" s="143"/>
      <c r="F240" s="143"/>
      <c r="G240" s="143"/>
      <c r="H240" s="143"/>
      <c r="I240" s="143"/>
      <c r="J240" s="144">
        <v>1.4999999999999999E-4</v>
      </c>
      <c r="K240" s="142">
        <f>ROUND(J240*K231,0)</f>
        <v>20</v>
      </c>
      <c r="L240" s="133"/>
      <c r="M240" s="133"/>
      <c r="N240" s="133"/>
      <c r="O240" s="133"/>
      <c r="P240" s="133"/>
      <c r="Q240" s="134"/>
      <c r="R240" s="133"/>
      <c r="S240" s="88"/>
      <c r="T240" s="88"/>
      <c r="U240" s="88"/>
      <c r="V240" s="88"/>
      <c r="W240" s="88"/>
      <c r="X240" s="88"/>
      <c r="Y240" s="88"/>
      <c r="Z240" s="88"/>
      <c r="AA240" s="88"/>
      <c r="AB240" s="88"/>
      <c r="AC240" s="88"/>
      <c r="AD240" s="88"/>
      <c r="AE240" s="88"/>
      <c r="AF240" s="88"/>
      <c r="AG240" s="88"/>
      <c r="AH240" s="88"/>
      <c r="AI240" s="88"/>
      <c r="AJ240" s="88"/>
      <c r="AK240" s="88"/>
      <c r="AL240" s="88"/>
      <c r="AM240" s="88"/>
      <c r="AN240" s="88"/>
      <c r="AO240" s="88"/>
      <c r="AP240" s="88"/>
      <c r="AQ240" s="88"/>
      <c r="AR240" s="88"/>
      <c r="AS240" s="88"/>
      <c r="AT240" s="88"/>
      <c r="AU240" s="88"/>
      <c r="AV240" s="88"/>
      <c r="AW240" s="88"/>
      <c r="AX240" s="88"/>
      <c r="AY240" s="88"/>
      <c r="AZ240" s="88"/>
      <c r="BA240" s="88"/>
      <c r="BB240" s="88"/>
      <c r="BC240" s="88"/>
      <c r="BD240" s="88"/>
      <c r="BE240" s="88"/>
      <c r="BF240" s="88"/>
      <c r="BG240" s="88"/>
      <c r="BH240" s="88"/>
      <c r="BI240" s="88"/>
      <c r="BJ240" s="88"/>
      <c r="BK240" s="88"/>
      <c r="BL240" s="88"/>
      <c r="BM240" s="88"/>
      <c r="BN240" s="88"/>
      <c r="BO240" s="88"/>
      <c r="BP240" s="88"/>
      <c r="BQ240" s="88"/>
      <c r="BR240" s="88"/>
      <c r="BS240" s="88"/>
      <c r="BT240" s="88"/>
      <c r="BU240" s="88"/>
      <c r="BV240" s="88"/>
      <c r="BW240" s="88"/>
      <c r="BX240" s="88"/>
      <c r="BY240" s="88"/>
      <c r="BZ240" s="88"/>
      <c r="CA240" s="88"/>
      <c r="CB240" s="88"/>
      <c r="CC240" s="88"/>
      <c r="CD240" s="88"/>
      <c r="CE240" s="88"/>
      <c r="CF240" s="88"/>
      <c r="CG240" s="88"/>
      <c r="CH240" s="88"/>
      <c r="CI240" s="88"/>
      <c r="CJ240" s="88"/>
      <c r="CK240" s="88"/>
      <c r="CL240" s="88"/>
      <c r="CM240" s="88"/>
      <c r="CN240" s="88"/>
      <c r="CO240" s="88"/>
      <c r="CP240" s="88"/>
      <c r="CQ240" s="88"/>
      <c r="CR240" s="88"/>
      <c r="CS240" s="88"/>
      <c r="CT240" s="88"/>
      <c r="CU240" s="88"/>
      <c r="CV240" s="88"/>
      <c r="CW240" s="88"/>
      <c r="CX240" s="88"/>
      <c r="CY240" s="88"/>
      <c r="CZ240" s="88"/>
      <c r="DA240" s="88"/>
      <c r="DB240" s="88"/>
      <c r="DC240" s="88"/>
      <c r="DD240" s="88"/>
      <c r="DE240" s="88"/>
      <c r="DF240" s="88"/>
      <c r="DG240" s="88"/>
      <c r="DH240" s="88"/>
      <c r="DI240" s="88"/>
      <c r="DJ240" s="88"/>
      <c r="DK240" s="88"/>
      <c r="DL240" s="88"/>
      <c r="DM240" s="88"/>
      <c r="DN240" s="88"/>
      <c r="DO240" s="88"/>
      <c r="DP240" s="88"/>
      <c r="DQ240" s="88"/>
      <c r="DR240" s="88"/>
      <c r="DS240" s="88"/>
      <c r="DT240" s="88"/>
      <c r="DU240" s="88"/>
      <c r="DV240" s="88"/>
      <c r="DW240" s="88"/>
      <c r="DX240" s="88"/>
      <c r="DY240" s="88"/>
      <c r="DZ240" s="88"/>
      <c r="EA240" s="88"/>
      <c r="EB240" s="88"/>
      <c r="EC240" s="88"/>
      <c r="ED240" s="88"/>
      <c r="EE240" s="88"/>
      <c r="EF240" s="88"/>
      <c r="EG240" s="88"/>
      <c r="EH240" s="88"/>
      <c r="EI240" s="88"/>
      <c r="EJ240" s="88"/>
      <c r="EK240" s="88"/>
      <c r="EL240" s="88"/>
      <c r="EM240" s="88"/>
      <c r="EN240" s="88"/>
      <c r="EO240" s="88"/>
      <c r="EP240" s="88"/>
      <c r="EQ240" s="88"/>
      <c r="ER240" s="88"/>
      <c r="ES240" s="88"/>
      <c r="ET240" s="88"/>
      <c r="EU240" s="88"/>
      <c r="EV240" s="88"/>
      <c r="EW240" s="88"/>
      <c r="EX240" s="88"/>
      <c r="EY240" s="88"/>
      <c r="EZ240" s="88"/>
      <c r="FA240" s="88"/>
      <c r="FB240" s="88"/>
      <c r="FC240" s="88"/>
      <c r="FD240" s="88"/>
      <c r="FE240" s="88"/>
      <c r="FF240" s="88"/>
      <c r="FG240" s="88"/>
      <c r="FH240" s="88"/>
      <c r="FI240" s="88"/>
      <c r="FJ240" s="88"/>
      <c r="FK240" s="88"/>
      <c r="FL240" s="88"/>
      <c r="FM240" s="88"/>
      <c r="FN240" s="88"/>
      <c r="FO240" s="88"/>
      <c r="FP240" s="88"/>
      <c r="FQ240" s="88"/>
      <c r="FR240" s="88"/>
      <c r="FS240" s="88"/>
      <c r="FT240" s="88"/>
      <c r="FU240" s="88"/>
      <c r="FV240" s="88"/>
      <c r="FW240" s="88"/>
      <c r="FX240" s="88"/>
      <c r="FY240" s="88"/>
      <c r="FZ240" s="88"/>
      <c r="GA240" s="88"/>
      <c r="GB240" s="88"/>
      <c r="GC240" s="88"/>
      <c r="GD240" s="88"/>
      <c r="GE240" s="88"/>
      <c r="GF240" s="88"/>
      <c r="GG240" s="88"/>
      <c r="GH240" s="88"/>
      <c r="GI240" s="88"/>
      <c r="GJ240" s="88"/>
      <c r="GK240" s="88"/>
      <c r="GL240" s="88"/>
      <c r="GM240" s="88"/>
      <c r="GN240" s="88"/>
      <c r="GO240" s="88"/>
      <c r="GP240" s="88"/>
      <c r="GQ240" s="88"/>
      <c r="GR240" s="88"/>
      <c r="GS240" s="88"/>
      <c r="GT240" s="88"/>
      <c r="GU240" s="88"/>
      <c r="GV240" s="88"/>
      <c r="GW240" s="88"/>
      <c r="GX240" s="88"/>
      <c r="GY240" s="88"/>
      <c r="GZ240" s="88"/>
      <c r="HA240" s="88"/>
      <c r="HB240" s="88"/>
      <c r="HC240" s="88"/>
      <c r="HD240" s="88"/>
      <c r="HE240" s="88"/>
      <c r="HF240" s="88"/>
      <c r="HG240" s="88"/>
      <c r="HH240" s="88"/>
      <c r="HI240" s="88"/>
      <c r="HJ240" s="88"/>
      <c r="HK240" s="88"/>
      <c r="HL240" s="88"/>
      <c r="HM240" s="88"/>
      <c r="HN240" s="88"/>
      <c r="HO240" s="88"/>
      <c r="HP240" s="88"/>
      <c r="HQ240" s="88"/>
      <c r="HR240" s="88"/>
      <c r="HS240" s="88"/>
      <c r="HT240" s="88"/>
      <c r="HU240" s="88"/>
      <c r="HV240" s="88"/>
      <c r="HW240" s="88"/>
      <c r="HX240" s="88"/>
      <c r="HY240" s="88"/>
      <c r="HZ240" s="88"/>
      <c r="IA240" s="88"/>
      <c r="IB240" s="88"/>
      <c r="IC240" s="88"/>
      <c r="ID240" s="88"/>
      <c r="IE240" s="88"/>
      <c r="IF240" s="88"/>
      <c r="IG240" s="88"/>
      <c r="IH240" s="88"/>
      <c r="II240" s="88"/>
      <c r="IJ240" s="88"/>
      <c r="IK240" s="88"/>
      <c r="IL240" s="88"/>
      <c r="IM240" s="88"/>
      <c r="IN240" s="88"/>
      <c r="IO240" s="88"/>
      <c r="IP240" s="88"/>
      <c r="IQ240" s="88"/>
      <c r="IR240" s="88"/>
      <c r="IS240" s="88"/>
      <c r="IT240" s="88"/>
      <c r="IU240" s="88"/>
      <c r="IV240" s="88"/>
    </row>
    <row r="241" spans="1:256" ht="12.75" x14ac:dyDescent="0.2">
      <c r="A241" s="123"/>
      <c r="B241" s="123"/>
      <c r="C241" s="123"/>
      <c r="D241" s="143" t="s">
        <v>242</v>
      </c>
      <c r="E241" s="143"/>
      <c r="F241" s="143"/>
      <c r="G241" s="143"/>
      <c r="H241" s="143"/>
      <c r="I241" s="143"/>
      <c r="J241" s="144">
        <v>3.1E-4</v>
      </c>
      <c r="K241" s="142">
        <f>ROUND(J241*K231,0)</f>
        <v>40</v>
      </c>
      <c r="L241" s="133"/>
      <c r="M241" s="133"/>
      <c r="N241" s="133"/>
      <c r="O241" s="133"/>
      <c r="P241" s="133"/>
      <c r="Q241" s="134"/>
      <c r="R241" s="133"/>
      <c r="S241" s="88"/>
      <c r="T241" s="88"/>
      <c r="U241" s="88"/>
      <c r="V241" s="88"/>
      <c r="W241" s="88"/>
      <c r="X241" s="88"/>
      <c r="Y241" s="88"/>
      <c r="Z241" s="88"/>
      <c r="AA241" s="88"/>
      <c r="AB241" s="88"/>
      <c r="AC241" s="88"/>
      <c r="AD241" s="88"/>
      <c r="AE241" s="88"/>
      <c r="AF241" s="88"/>
      <c r="AG241" s="88"/>
      <c r="AH241" s="88"/>
      <c r="AI241" s="88"/>
      <c r="AJ241" s="88"/>
      <c r="AK241" s="88"/>
      <c r="AL241" s="88"/>
      <c r="AM241" s="88"/>
      <c r="AN241" s="88"/>
      <c r="AO241" s="88"/>
      <c r="AP241" s="88"/>
      <c r="AQ241" s="88"/>
      <c r="AR241" s="88"/>
      <c r="AS241" s="88"/>
      <c r="AT241" s="88"/>
      <c r="AU241" s="88"/>
      <c r="AV241" s="88"/>
      <c r="AW241" s="88"/>
      <c r="AX241" s="88"/>
      <c r="AY241" s="88"/>
      <c r="AZ241" s="88"/>
      <c r="BA241" s="88"/>
      <c r="BB241" s="88"/>
      <c r="BC241" s="88"/>
      <c r="BD241" s="88"/>
      <c r="BE241" s="88"/>
      <c r="BF241" s="88"/>
      <c r="BG241" s="88"/>
      <c r="BH241" s="88"/>
      <c r="BI241" s="88"/>
      <c r="BJ241" s="88"/>
      <c r="BK241" s="88"/>
      <c r="BL241" s="88"/>
      <c r="BM241" s="88"/>
      <c r="BN241" s="88"/>
      <c r="BO241" s="88"/>
      <c r="BP241" s="88"/>
      <c r="BQ241" s="88"/>
      <c r="BR241" s="88"/>
      <c r="BS241" s="88"/>
      <c r="BT241" s="88"/>
      <c r="BU241" s="88"/>
      <c r="BV241" s="88"/>
      <c r="BW241" s="88"/>
      <c r="BX241" s="88"/>
      <c r="BY241" s="88"/>
      <c r="BZ241" s="88"/>
      <c r="CA241" s="88"/>
      <c r="CB241" s="88"/>
      <c r="CC241" s="88"/>
      <c r="CD241" s="88"/>
      <c r="CE241" s="88"/>
      <c r="CF241" s="88"/>
      <c r="CG241" s="88"/>
      <c r="CH241" s="88"/>
      <c r="CI241" s="88"/>
      <c r="CJ241" s="88"/>
      <c r="CK241" s="88"/>
      <c r="CL241" s="88"/>
      <c r="CM241" s="88"/>
      <c r="CN241" s="88"/>
      <c r="CO241" s="88"/>
      <c r="CP241" s="88"/>
      <c r="CQ241" s="88"/>
      <c r="CR241" s="88"/>
      <c r="CS241" s="88"/>
      <c r="CT241" s="88"/>
      <c r="CU241" s="88"/>
      <c r="CV241" s="88"/>
      <c r="CW241" s="88"/>
      <c r="CX241" s="88"/>
      <c r="CY241" s="88"/>
      <c r="CZ241" s="88"/>
      <c r="DA241" s="88"/>
      <c r="DB241" s="88"/>
      <c r="DC241" s="88"/>
      <c r="DD241" s="88"/>
      <c r="DE241" s="88"/>
      <c r="DF241" s="88"/>
      <c r="DG241" s="88"/>
      <c r="DH241" s="88"/>
      <c r="DI241" s="88"/>
      <c r="DJ241" s="88"/>
      <c r="DK241" s="88"/>
      <c r="DL241" s="88"/>
      <c r="DM241" s="88"/>
      <c r="DN241" s="88"/>
      <c r="DO241" s="88"/>
      <c r="DP241" s="88"/>
      <c r="DQ241" s="88"/>
      <c r="DR241" s="88"/>
      <c r="DS241" s="88"/>
      <c r="DT241" s="88"/>
      <c r="DU241" s="88"/>
      <c r="DV241" s="88"/>
      <c r="DW241" s="88"/>
      <c r="DX241" s="88"/>
      <c r="DY241" s="88"/>
      <c r="DZ241" s="88"/>
      <c r="EA241" s="88"/>
      <c r="EB241" s="88"/>
      <c r="EC241" s="88"/>
      <c r="ED241" s="88"/>
      <c r="EE241" s="88"/>
      <c r="EF241" s="88"/>
      <c r="EG241" s="88"/>
      <c r="EH241" s="88"/>
      <c r="EI241" s="88"/>
      <c r="EJ241" s="88"/>
      <c r="EK241" s="88"/>
      <c r="EL241" s="88"/>
      <c r="EM241" s="88"/>
      <c r="EN241" s="88"/>
      <c r="EO241" s="88"/>
      <c r="EP241" s="88"/>
      <c r="EQ241" s="88"/>
      <c r="ER241" s="88"/>
      <c r="ES241" s="88"/>
      <c r="ET241" s="88"/>
      <c r="EU241" s="88"/>
      <c r="EV241" s="88"/>
      <c r="EW241" s="88"/>
      <c r="EX241" s="88"/>
      <c r="EY241" s="88"/>
      <c r="EZ241" s="88"/>
      <c r="FA241" s="88"/>
      <c r="FB241" s="88"/>
      <c r="FC241" s="88"/>
      <c r="FD241" s="88"/>
      <c r="FE241" s="88"/>
      <c r="FF241" s="88"/>
      <c r="FG241" s="88"/>
      <c r="FH241" s="88"/>
      <c r="FI241" s="88"/>
      <c r="FJ241" s="88"/>
      <c r="FK241" s="88"/>
      <c r="FL241" s="88"/>
      <c r="FM241" s="88"/>
      <c r="FN241" s="88"/>
      <c r="FO241" s="88"/>
      <c r="FP241" s="88"/>
      <c r="FQ241" s="88"/>
      <c r="FR241" s="88"/>
      <c r="FS241" s="88"/>
      <c r="FT241" s="88"/>
      <c r="FU241" s="88"/>
      <c r="FV241" s="88"/>
      <c r="FW241" s="88"/>
      <c r="FX241" s="88"/>
      <c r="FY241" s="88"/>
      <c r="FZ241" s="88"/>
      <c r="GA241" s="88"/>
      <c r="GB241" s="88"/>
      <c r="GC241" s="88"/>
      <c r="GD241" s="88"/>
      <c r="GE241" s="88"/>
      <c r="GF241" s="88"/>
      <c r="GG241" s="88"/>
      <c r="GH241" s="88"/>
      <c r="GI241" s="88"/>
      <c r="GJ241" s="88"/>
      <c r="GK241" s="88"/>
      <c r="GL241" s="88"/>
      <c r="GM241" s="88"/>
      <c r="GN241" s="88"/>
      <c r="GO241" s="88"/>
      <c r="GP241" s="88"/>
      <c r="GQ241" s="88"/>
      <c r="GR241" s="88"/>
      <c r="GS241" s="88"/>
      <c r="GT241" s="88"/>
      <c r="GU241" s="88"/>
      <c r="GV241" s="88"/>
      <c r="GW241" s="88"/>
      <c r="GX241" s="88"/>
      <c r="GY241" s="88"/>
      <c r="GZ241" s="88"/>
      <c r="HA241" s="88"/>
      <c r="HB241" s="88"/>
      <c r="HC241" s="88"/>
      <c r="HD241" s="88"/>
      <c r="HE241" s="88"/>
      <c r="HF241" s="88"/>
      <c r="HG241" s="88"/>
      <c r="HH241" s="88"/>
      <c r="HI241" s="88"/>
      <c r="HJ241" s="88"/>
      <c r="HK241" s="88"/>
      <c r="HL241" s="88"/>
      <c r="HM241" s="88"/>
      <c r="HN241" s="88"/>
      <c r="HO241" s="88"/>
      <c r="HP241" s="88"/>
      <c r="HQ241" s="88"/>
      <c r="HR241" s="88"/>
      <c r="HS241" s="88"/>
      <c r="HT241" s="88"/>
      <c r="HU241" s="88"/>
      <c r="HV241" s="88"/>
      <c r="HW241" s="88"/>
      <c r="HX241" s="88"/>
      <c r="HY241" s="88"/>
      <c r="HZ241" s="88"/>
      <c r="IA241" s="88"/>
      <c r="IB241" s="88"/>
      <c r="IC241" s="88"/>
      <c r="ID241" s="88"/>
      <c r="IE241" s="88"/>
      <c r="IF241" s="88"/>
      <c r="IG241" s="88"/>
      <c r="IH241" s="88"/>
      <c r="II241" s="88"/>
      <c r="IJ241" s="88"/>
      <c r="IK241" s="88"/>
      <c r="IL241" s="88"/>
      <c r="IM241" s="88"/>
      <c r="IN241" s="88"/>
      <c r="IO241" s="88"/>
      <c r="IP241" s="88"/>
      <c r="IQ241" s="88"/>
      <c r="IR241" s="88"/>
      <c r="IS241" s="88"/>
      <c r="IT241" s="88"/>
      <c r="IU241" s="88"/>
      <c r="IV241" s="88"/>
    </row>
    <row r="242" spans="1:256" ht="12.75" x14ac:dyDescent="0.2">
      <c r="A242" s="123"/>
      <c r="B242" s="123"/>
      <c r="C242" s="123"/>
      <c r="D242" s="143" t="s">
        <v>243</v>
      </c>
      <c r="E242" s="143"/>
      <c r="F242" s="143"/>
      <c r="G242" s="143"/>
      <c r="H242" s="143"/>
      <c r="I242" s="143"/>
      <c r="J242" s="144">
        <v>4.045E-2</v>
      </c>
      <c r="K242" s="142">
        <f>ROUND(J242*K231,0)</f>
        <v>5259</v>
      </c>
      <c r="L242" s="133"/>
      <c r="M242" s="133"/>
      <c r="N242" s="133"/>
      <c r="O242" s="133"/>
      <c r="P242" s="133"/>
      <c r="Q242" s="134"/>
      <c r="R242" s="133"/>
      <c r="S242" s="88"/>
      <c r="T242" s="88"/>
      <c r="U242" s="88"/>
      <c r="V242" s="88"/>
      <c r="W242" s="88"/>
      <c r="X242" s="88"/>
      <c r="Y242" s="88"/>
      <c r="Z242" s="88"/>
      <c r="AA242" s="88"/>
      <c r="AB242" s="88"/>
      <c r="AC242" s="88"/>
      <c r="AD242" s="88"/>
      <c r="AE242" s="88"/>
      <c r="AF242" s="88"/>
      <c r="AG242" s="88"/>
      <c r="AH242" s="88"/>
      <c r="AI242" s="88"/>
      <c r="AJ242" s="88"/>
      <c r="AK242" s="88"/>
      <c r="AL242" s="88"/>
      <c r="AM242" s="88"/>
      <c r="AN242" s="88"/>
      <c r="AO242" s="88"/>
      <c r="AP242" s="88"/>
      <c r="AQ242" s="88"/>
      <c r="AR242" s="88"/>
      <c r="AS242" s="88"/>
      <c r="AT242" s="88"/>
      <c r="AU242" s="88"/>
      <c r="AV242" s="88"/>
      <c r="AW242" s="88"/>
      <c r="AX242" s="88"/>
      <c r="AY242" s="88"/>
      <c r="AZ242" s="88"/>
      <c r="BA242" s="88"/>
      <c r="BB242" s="88"/>
      <c r="BC242" s="88"/>
      <c r="BD242" s="88"/>
      <c r="BE242" s="88"/>
      <c r="BF242" s="88"/>
      <c r="BG242" s="88"/>
      <c r="BH242" s="88"/>
      <c r="BI242" s="88"/>
      <c r="BJ242" s="88"/>
      <c r="BK242" s="88"/>
      <c r="BL242" s="88"/>
      <c r="BM242" s="88"/>
      <c r="BN242" s="88"/>
      <c r="BO242" s="88"/>
      <c r="BP242" s="88"/>
      <c r="BQ242" s="88"/>
      <c r="BR242" s="88"/>
      <c r="BS242" s="88"/>
      <c r="BT242" s="88"/>
      <c r="BU242" s="88"/>
      <c r="BV242" s="88"/>
      <c r="BW242" s="88"/>
      <c r="BX242" s="88"/>
      <c r="BY242" s="88"/>
      <c r="BZ242" s="88"/>
      <c r="CA242" s="88"/>
      <c r="CB242" s="88"/>
      <c r="CC242" s="88"/>
      <c r="CD242" s="88"/>
      <c r="CE242" s="88"/>
      <c r="CF242" s="88"/>
      <c r="CG242" s="88"/>
      <c r="CH242" s="88"/>
      <c r="CI242" s="88"/>
      <c r="CJ242" s="88"/>
      <c r="CK242" s="88"/>
      <c r="CL242" s="88"/>
      <c r="CM242" s="88"/>
      <c r="CN242" s="88"/>
      <c r="CO242" s="88"/>
      <c r="CP242" s="88"/>
      <c r="CQ242" s="88"/>
      <c r="CR242" s="88"/>
      <c r="CS242" s="88"/>
      <c r="CT242" s="88"/>
      <c r="CU242" s="88"/>
      <c r="CV242" s="88"/>
      <c r="CW242" s="88"/>
      <c r="CX242" s="88"/>
      <c r="CY242" s="88"/>
      <c r="CZ242" s="88"/>
      <c r="DA242" s="88"/>
      <c r="DB242" s="88"/>
      <c r="DC242" s="88"/>
      <c r="DD242" s="88"/>
      <c r="DE242" s="88"/>
      <c r="DF242" s="88"/>
      <c r="DG242" s="88"/>
      <c r="DH242" s="88"/>
      <c r="DI242" s="88"/>
      <c r="DJ242" s="88"/>
      <c r="DK242" s="88"/>
      <c r="DL242" s="88"/>
      <c r="DM242" s="88"/>
      <c r="DN242" s="88"/>
      <c r="DO242" s="88"/>
      <c r="DP242" s="88"/>
      <c r="DQ242" s="88"/>
      <c r="DR242" s="88"/>
      <c r="DS242" s="88"/>
      <c r="DT242" s="88"/>
      <c r="DU242" s="88"/>
      <c r="DV242" s="88"/>
      <c r="DW242" s="88"/>
      <c r="DX242" s="88"/>
      <c r="DY242" s="88"/>
      <c r="DZ242" s="88"/>
      <c r="EA242" s="88"/>
      <c r="EB242" s="88"/>
      <c r="EC242" s="88"/>
      <c r="ED242" s="88"/>
      <c r="EE242" s="88"/>
      <c r="EF242" s="88"/>
      <c r="EG242" s="88"/>
      <c r="EH242" s="88"/>
      <c r="EI242" s="88"/>
      <c r="EJ242" s="88"/>
      <c r="EK242" s="88"/>
      <c r="EL242" s="88"/>
      <c r="EM242" s="88"/>
      <c r="EN242" s="88"/>
      <c r="EO242" s="88"/>
      <c r="EP242" s="88"/>
      <c r="EQ242" s="88"/>
      <c r="ER242" s="88"/>
      <c r="ES242" s="88"/>
      <c r="ET242" s="88"/>
      <c r="EU242" s="88"/>
      <c r="EV242" s="88"/>
      <c r="EW242" s="88"/>
      <c r="EX242" s="88"/>
      <c r="EY242" s="88"/>
      <c r="EZ242" s="88"/>
      <c r="FA242" s="88"/>
      <c r="FB242" s="88"/>
      <c r="FC242" s="88"/>
      <c r="FD242" s="88"/>
      <c r="FE242" s="88"/>
      <c r="FF242" s="88"/>
      <c r="FG242" s="88"/>
      <c r="FH242" s="88"/>
      <c r="FI242" s="88"/>
      <c r="FJ242" s="88"/>
      <c r="FK242" s="88"/>
      <c r="FL242" s="88"/>
      <c r="FM242" s="88"/>
      <c r="FN242" s="88"/>
      <c r="FO242" s="88"/>
      <c r="FP242" s="88"/>
      <c r="FQ242" s="88"/>
      <c r="FR242" s="88"/>
      <c r="FS242" s="88"/>
      <c r="FT242" s="88"/>
      <c r="FU242" s="88"/>
      <c r="FV242" s="88"/>
      <c r="FW242" s="88"/>
      <c r="FX242" s="88"/>
      <c r="FY242" s="88"/>
      <c r="FZ242" s="88"/>
      <c r="GA242" s="88"/>
      <c r="GB242" s="88"/>
      <c r="GC242" s="88"/>
      <c r="GD242" s="88"/>
      <c r="GE242" s="88"/>
      <c r="GF242" s="88"/>
      <c r="GG242" s="88"/>
      <c r="GH242" s="88"/>
      <c r="GI242" s="88"/>
      <c r="GJ242" s="88"/>
      <c r="GK242" s="88"/>
      <c r="GL242" s="88"/>
      <c r="GM242" s="88"/>
      <c r="GN242" s="88"/>
      <c r="GO242" s="88"/>
      <c r="GP242" s="88"/>
      <c r="GQ242" s="88"/>
      <c r="GR242" s="88"/>
      <c r="GS242" s="88"/>
      <c r="GT242" s="88"/>
      <c r="GU242" s="88"/>
      <c r="GV242" s="88"/>
      <c r="GW242" s="88"/>
      <c r="GX242" s="88"/>
      <c r="GY242" s="88"/>
      <c r="GZ242" s="88"/>
      <c r="HA242" s="88"/>
      <c r="HB242" s="88"/>
      <c r="HC242" s="88"/>
      <c r="HD242" s="88"/>
      <c r="HE242" s="88"/>
      <c r="HF242" s="88"/>
      <c r="HG242" s="88"/>
      <c r="HH242" s="88"/>
      <c r="HI242" s="88"/>
      <c r="HJ242" s="88"/>
      <c r="HK242" s="88"/>
      <c r="HL242" s="88"/>
      <c r="HM242" s="88"/>
      <c r="HN242" s="88"/>
      <c r="HO242" s="88"/>
      <c r="HP242" s="88"/>
      <c r="HQ242" s="88"/>
      <c r="HR242" s="88"/>
      <c r="HS242" s="88"/>
      <c r="HT242" s="88"/>
      <c r="HU242" s="88"/>
      <c r="HV242" s="88"/>
      <c r="HW242" s="88"/>
      <c r="HX242" s="88"/>
      <c r="HY242" s="88"/>
      <c r="HZ242" s="88"/>
      <c r="IA242" s="88"/>
      <c r="IB242" s="88"/>
      <c r="IC242" s="88"/>
      <c r="ID242" s="88"/>
      <c r="IE242" s="88"/>
      <c r="IF242" s="88"/>
      <c r="IG242" s="88"/>
      <c r="IH242" s="88"/>
      <c r="II242" s="88"/>
      <c r="IJ242" s="88"/>
      <c r="IK242" s="88"/>
      <c r="IL242" s="88"/>
      <c r="IM242" s="88"/>
      <c r="IN242" s="88"/>
      <c r="IO242" s="88"/>
      <c r="IP242" s="88"/>
      <c r="IQ242" s="88"/>
      <c r="IR242" s="88"/>
      <c r="IS242" s="88"/>
      <c r="IT242" s="88"/>
      <c r="IU242" s="88"/>
      <c r="IV242" s="88"/>
    </row>
    <row r="243" spans="1:256" ht="12.75" x14ac:dyDescent="0.2">
      <c r="A243" s="123"/>
      <c r="B243" s="123"/>
      <c r="C243" s="123"/>
      <c r="D243" s="143" t="s">
        <v>244</v>
      </c>
      <c r="E243" s="143"/>
      <c r="F243" s="143"/>
      <c r="G243" s="143"/>
      <c r="H243" s="143"/>
      <c r="I243" s="143"/>
      <c r="J243" s="144">
        <v>2.9E-4</v>
      </c>
      <c r="K243" s="142">
        <f>ROUND(J243*K231,0)</f>
        <v>38</v>
      </c>
      <c r="L243" s="133"/>
      <c r="M243" s="133"/>
      <c r="N243" s="133"/>
      <c r="O243" s="133"/>
      <c r="P243" s="133"/>
      <c r="Q243" s="134"/>
      <c r="R243" s="133"/>
      <c r="S243" s="88"/>
      <c r="T243" s="88"/>
      <c r="U243" s="88"/>
      <c r="V243" s="88"/>
      <c r="W243" s="88"/>
      <c r="X243" s="88"/>
      <c r="Y243" s="88"/>
      <c r="Z243" s="88"/>
      <c r="AA243" s="88"/>
      <c r="AB243" s="88"/>
      <c r="AC243" s="88"/>
      <c r="AD243" s="88"/>
      <c r="AE243" s="88"/>
      <c r="AF243" s="88"/>
      <c r="AG243" s="88"/>
      <c r="AH243" s="88"/>
      <c r="AI243" s="88"/>
      <c r="AJ243" s="88"/>
      <c r="AK243" s="88"/>
      <c r="AL243" s="88"/>
      <c r="AM243" s="88"/>
      <c r="AN243" s="88"/>
      <c r="AO243" s="88"/>
      <c r="AP243" s="88"/>
      <c r="AQ243" s="88"/>
      <c r="AR243" s="88"/>
      <c r="AS243" s="88"/>
      <c r="AT243" s="88"/>
      <c r="AU243" s="88"/>
      <c r="AV243" s="88"/>
      <c r="AW243" s="88"/>
      <c r="AX243" s="88"/>
      <c r="AY243" s="88"/>
      <c r="AZ243" s="88"/>
      <c r="BA243" s="88"/>
      <c r="BB243" s="88"/>
      <c r="BC243" s="88"/>
      <c r="BD243" s="88"/>
      <c r="BE243" s="88"/>
      <c r="BF243" s="88"/>
      <c r="BG243" s="88"/>
      <c r="BH243" s="88"/>
      <c r="BI243" s="88"/>
      <c r="BJ243" s="88"/>
      <c r="BK243" s="88"/>
      <c r="BL243" s="88"/>
      <c r="BM243" s="88"/>
      <c r="BN243" s="88"/>
      <c r="BO243" s="88"/>
      <c r="BP243" s="88"/>
      <c r="BQ243" s="88"/>
      <c r="BR243" s="88"/>
      <c r="BS243" s="88"/>
      <c r="BT243" s="88"/>
      <c r="BU243" s="88"/>
      <c r="BV243" s="88"/>
      <c r="BW243" s="88"/>
      <c r="BX243" s="88"/>
      <c r="BY243" s="88"/>
      <c r="BZ243" s="88"/>
      <c r="CA243" s="88"/>
      <c r="CB243" s="88"/>
      <c r="CC243" s="88"/>
      <c r="CD243" s="88"/>
      <c r="CE243" s="88"/>
      <c r="CF243" s="88"/>
      <c r="CG243" s="88"/>
      <c r="CH243" s="88"/>
      <c r="CI243" s="88"/>
      <c r="CJ243" s="88"/>
      <c r="CK243" s="88"/>
      <c r="CL243" s="88"/>
      <c r="CM243" s="88"/>
      <c r="CN243" s="88"/>
      <c r="CO243" s="88"/>
      <c r="CP243" s="88"/>
      <c r="CQ243" s="88"/>
      <c r="CR243" s="88"/>
      <c r="CS243" s="88"/>
      <c r="CT243" s="88"/>
      <c r="CU243" s="88"/>
      <c r="CV243" s="88"/>
      <c r="CW243" s="88"/>
      <c r="CX243" s="88"/>
      <c r="CY243" s="88"/>
      <c r="CZ243" s="88"/>
      <c r="DA243" s="88"/>
      <c r="DB243" s="88"/>
      <c r="DC243" s="88"/>
      <c r="DD243" s="88"/>
      <c r="DE243" s="88"/>
      <c r="DF243" s="88"/>
      <c r="DG243" s="88"/>
      <c r="DH243" s="88"/>
      <c r="DI243" s="88"/>
      <c r="DJ243" s="88"/>
      <c r="DK243" s="88"/>
      <c r="DL243" s="88"/>
      <c r="DM243" s="88"/>
      <c r="DN243" s="88"/>
      <c r="DO243" s="88"/>
      <c r="DP243" s="88"/>
      <c r="DQ243" s="88"/>
      <c r="DR243" s="88"/>
      <c r="DS243" s="88"/>
      <c r="DT243" s="88"/>
      <c r="DU243" s="88"/>
      <c r="DV243" s="88"/>
      <c r="DW243" s="88"/>
      <c r="DX243" s="88"/>
      <c r="DY243" s="88"/>
      <c r="DZ243" s="88"/>
      <c r="EA243" s="88"/>
      <c r="EB243" s="88"/>
      <c r="EC243" s="88"/>
      <c r="ED243" s="88"/>
      <c r="EE243" s="88"/>
      <c r="EF243" s="88"/>
      <c r="EG243" s="88"/>
      <c r="EH243" s="88"/>
      <c r="EI243" s="88"/>
      <c r="EJ243" s="88"/>
      <c r="EK243" s="88"/>
      <c r="EL243" s="88"/>
      <c r="EM243" s="88"/>
      <c r="EN243" s="88"/>
      <c r="EO243" s="88"/>
      <c r="EP243" s="88"/>
      <c r="EQ243" s="88"/>
      <c r="ER243" s="88"/>
      <c r="ES243" s="88"/>
      <c r="ET243" s="88"/>
      <c r="EU243" s="88"/>
      <c r="EV243" s="88"/>
      <c r="EW243" s="88"/>
      <c r="EX243" s="88"/>
      <c r="EY243" s="88"/>
      <c r="EZ243" s="88"/>
      <c r="FA243" s="88"/>
      <c r="FB243" s="88"/>
      <c r="FC243" s="88"/>
      <c r="FD243" s="88"/>
      <c r="FE243" s="88"/>
      <c r="FF243" s="88"/>
      <c r="FG243" s="88"/>
      <c r="FH243" s="88"/>
      <c r="FI243" s="88"/>
      <c r="FJ243" s="88"/>
      <c r="FK243" s="88"/>
      <c r="FL243" s="88"/>
      <c r="FM243" s="88"/>
      <c r="FN243" s="88"/>
      <c r="FO243" s="88"/>
      <c r="FP243" s="88"/>
      <c r="FQ243" s="88"/>
      <c r="FR243" s="88"/>
      <c r="FS243" s="88"/>
      <c r="FT243" s="88"/>
      <c r="FU243" s="88"/>
      <c r="FV243" s="88"/>
      <c r="FW243" s="88"/>
      <c r="FX243" s="88"/>
      <c r="FY243" s="88"/>
      <c r="FZ243" s="88"/>
      <c r="GA243" s="88"/>
      <c r="GB243" s="88"/>
      <c r="GC243" s="88"/>
      <c r="GD243" s="88"/>
      <c r="GE243" s="88"/>
      <c r="GF243" s="88"/>
      <c r="GG243" s="88"/>
      <c r="GH243" s="88"/>
      <c r="GI243" s="88"/>
      <c r="GJ243" s="88"/>
      <c r="GK243" s="88"/>
      <c r="GL243" s="88"/>
      <c r="GM243" s="88"/>
      <c r="GN243" s="88"/>
      <c r="GO243" s="88"/>
      <c r="GP243" s="88"/>
      <c r="GQ243" s="88"/>
      <c r="GR243" s="88"/>
      <c r="GS243" s="88"/>
      <c r="GT243" s="88"/>
      <c r="GU243" s="88"/>
      <c r="GV243" s="88"/>
      <c r="GW243" s="88"/>
      <c r="GX243" s="88"/>
      <c r="GY243" s="88"/>
      <c r="GZ243" s="88"/>
      <c r="HA243" s="88"/>
      <c r="HB243" s="88"/>
      <c r="HC243" s="88"/>
      <c r="HD243" s="88"/>
      <c r="HE243" s="88"/>
      <c r="HF243" s="88"/>
      <c r="HG243" s="88"/>
      <c r="HH243" s="88"/>
      <c r="HI243" s="88"/>
      <c r="HJ243" s="88"/>
      <c r="HK243" s="88"/>
      <c r="HL243" s="88"/>
      <c r="HM243" s="88"/>
      <c r="HN243" s="88"/>
      <c r="HO243" s="88"/>
      <c r="HP243" s="88"/>
      <c r="HQ243" s="88"/>
      <c r="HR243" s="88"/>
      <c r="HS243" s="88"/>
      <c r="HT243" s="88"/>
      <c r="HU243" s="88"/>
      <c r="HV243" s="88"/>
      <c r="HW243" s="88"/>
      <c r="HX243" s="88"/>
      <c r="HY243" s="88"/>
      <c r="HZ243" s="88"/>
      <c r="IA243" s="88"/>
      <c r="IB243" s="88"/>
      <c r="IC243" s="88"/>
      <c r="ID243" s="88"/>
      <c r="IE243" s="88"/>
      <c r="IF243" s="88"/>
      <c r="IG243" s="88"/>
      <c r="IH243" s="88"/>
      <c r="II243" s="88"/>
      <c r="IJ243" s="88"/>
      <c r="IK243" s="88"/>
      <c r="IL243" s="88"/>
      <c r="IM243" s="88"/>
      <c r="IN243" s="88"/>
      <c r="IO243" s="88"/>
      <c r="IP243" s="88"/>
      <c r="IQ243" s="88"/>
      <c r="IR243" s="88"/>
      <c r="IS243" s="88"/>
      <c r="IT243" s="88"/>
      <c r="IU243" s="88"/>
      <c r="IV243" s="88"/>
    </row>
    <row r="244" spans="1:256" ht="12.75" x14ac:dyDescent="0.2">
      <c r="A244" s="123"/>
      <c r="B244" s="123"/>
      <c r="C244" s="123"/>
      <c r="D244" s="135" t="s">
        <v>245</v>
      </c>
      <c r="E244" s="135"/>
      <c r="F244" s="135"/>
      <c r="G244" s="135"/>
      <c r="H244" s="135"/>
      <c r="I244" s="135"/>
      <c r="J244" s="131"/>
      <c r="K244" s="148">
        <f>K233+K234</f>
        <v>147212.85915224647</v>
      </c>
      <c r="L244" s="133"/>
      <c r="M244" s="133"/>
      <c r="N244" s="133"/>
      <c r="O244" s="133"/>
      <c r="P244" s="133"/>
      <c r="Q244" s="134"/>
      <c r="R244" s="133"/>
      <c r="S244" s="88"/>
      <c r="T244" s="149"/>
      <c r="U244" s="88"/>
      <c r="V244" s="88"/>
      <c r="W244" s="88"/>
      <c r="X244" s="88"/>
      <c r="Y244" s="88"/>
      <c r="Z244" s="88"/>
      <c r="AA244" s="88"/>
      <c r="AB244" s="88"/>
      <c r="AC244" s="88"/>
      <c r="AD244" s="88"/>
      <c r="AE244" s="88"/>
      <c r="AF244" s="88"/>
      <c r="AG244" s="88"/>
      <c r="AH244" s="88"/>
      <c r="AI244" s="88"/>
      <c r="AJ244" s="88"/>
      <c r="AK244" s="88"/>
      <c r="AL244" s="88"/>
      <c r="AM244" s="88"/>
      <c r="AN244" s="88"/>
      <c r="AO244" s="88"/>
      <c r="AP244" s="88"/>
      <c r="AQ244" s="88"/>
      <c r="AR244" s="88"/>
      <c r="AS244" s="88"/>
      <c r="AT244" s="88"/>
      <c r="AU244" s="88"/>
      <c r="AV244" s="88"/>
      <c r="AW244" s="88"/>
      <c r="AX244" s="88"/>
      <c r="AY244" s="88"/>
      <c r="AZ244" s="88"/>
      <c r="BA244" s="88"/>
      <c r="BB244" s="88"/>
      <c r="BC244" s="88"/>
      <c r="BD244" s="88"/>
      <c r="BE244" s="88"/>
      <c r="BF244" s="88"/>
      <c r="BG244" s="88"/>
      <c r="BH244" s="88"/>
      <c r="BI244" s="88"/>
      <c r="BJ244" s="88"/>
      <c r="BK244" s="88"/>
      <c r="BL244" s="88"/>
      <c r="BM244" s="88"/>
      <c r="BN244" s="88"/>
      <c r="BO244" s="88"/>
      <c r="BP244" s="88"/>
      <c r="BQ244" s="88"/>
      <c r="BR244" s="88"/>
      <c r="BS244" s="88"/>
      <c r="BT244" s="88"/>
      <c r="BU244" s="88"/>
      <c r="BV244" s="88"/>
      <c r="BW244" s="88"/>
      <c r="BX244" s="88"/>
      <c r="BY244" s="88"/>
      <c r="BZ244" s="88"/>
      <c r="CA244" s="88"/>
      <c r="CB244" s="88"/>
      <c r="CC244" s="88"/>
      <c r="CD244" s="88"/>
      <c r="CE244" s="88"/>
      <c r="CF244" s="88"/>
      <c r="CG244" s="88"/>
      <c r="CH244" s="88"/>
      <c r="CI244" s="88"/>
      <c r="CJ244" s="88"/>
      <c r="CK244" s="88"/>
      <c r="CL244" s="88"/>
      <c r="CM244" s="88"/>
      <c r="CN244" s="88"/>
      <c r="CO244" s="88"/>
      <c r="CP244" s="88"/>
      <c r="CQ244" s="88"/>
      <c r="CR244" s="88"/>
      <c r="CS244" s="88"/>
      <c r="CT244" s="88"/>
      <c r="CU244" s="88"/>
      <c r="CV244" s="88"/>
      <c r="CW244" s="88"/>
      <c r="CX244" s="88"/>
      <c r="CY244" s="88"/>
      <c r="CZ244" s="88"/>
      <c r="DA244" s="88"/>
      <c r="DB244" s="88"/>
      <c r="DC244" s="88"/>
      <c r="DD244" s="88"/>
      <c r="DE244" s="88"/>
      <c r="DF244" s="88"/>
      <c r="DG244" s="88"/>
      <c r="DH244" s="88"/>
      <c r="DI244" s="88"/>
      <c r="DJ244" s="88"/>
      <c r="DK244" s="88"/>
      <c r="DL244" s="88"/>
      <c r="DM244" s="88"/>
      <c r="DN244" s="88"/>
      <c r="DO244" s="88"/>
      <c r="DP244" s="88"/>
      <c r="DQ244" s="88"/>
      <c r="DR244" s="88"/>
      <c r="DS244" s="88"/>
      <c r="DT244" s="88"/>
      <c r="DU244" s="88"/>
      <c r="DV244" s="88"/>
      <c r="DW244" s="88"/>
      <c r="DX244" s="88"/>
      <c r="DY244" s="88"/>
      <c r="DZ244" s="88"/>
      <c r="EA244" s="88"/>
      <c r="EB244" s="88"/>
      <c r="EC244" s="88"/>
      <c r="ED244" s="88"/>
      <c r="EE244" s="88"/>
      <c r="EF244" s="88"/>
      <c r="EG244" s="88"/>
      <c r="EH244" s="88"/>
      <c r="EI244" s="88"/>
      <c r="EJ244" s="88"/>
      <c r="EK244" s="88"/>
      <c r="EL244" s="88"/>
      <c r="EM244" s="88"/>
      <c r="EN244" s="88"/>
      <c r="EO244" s="88"/>
      <c r="EP244" s="88"/>
      <c r="EQ244" s="88"/>
      <c r="ER244" s="88"/>
      <c r="ES244" s="88"/>
      <c r="ET244" s="88"/>
      <c r="EU244" s="88"/>
      <c r="EV244" s="88"/>
      <c r="EW244" s="88"/>
      <c r="EX244" s="88"/>
      <c r="EY244" s="88"/>
      <c r="EZ244" s="88"/>
      <c r="FA244" s="88"/>
      <c r="FB244" s="88"/>
      <c r="FC244" s="88"/>
      <c r="FD244" s="88"/>
      <c r="FE244" s="88"/>
      <c r="FF244" s="88"/>
      <c r="FG244" s="88"/>
      <c r="FH244" s="88"/>
      <c r="FI244" s="88"/>
      <c r="FJ244" s="88"/>
      <c r="FK244" s="88"/>
      <c r="FL244" s="88"/>
      <c r="FM244" s="88"/>
      <c r="FN244" s="88"/>
      <c r="FO244" s="88"/>
      <c r="FP244" s="88"/>
      <c r="FQ244" s="88"/>
      <c r="FR244" s="88"/>
      <c r="FS244" s="88"/>
      <c r="FT244" s="88"/>
      <c r="FU244" s="88"/>
      <c r="FV244" s="88"/>
      <c r="FW244" s="88"/>
      <c r="FX244" s="88"/>
      <c r="FY244" s="88"/>
      <c r="FZ244" s="88"/>
      <c r="GA244" s="88"/>
      <c r="GB244" s="88"/>
      <c r="GC244" s="88"/>
      <c r="GD244" s="88"/>
      <c r="GE244" s="88"/>
      <c r="GF244" s="88"/>
      <c r="GG244" s="88"/>
      <c r="GH244" s="88"/>
      <c r="GI244" s="88"/>
      <c r="GJ244" s="88"/>
      <c r="GK244" s="88"/>
      <c r="GL244" s="88"/>
      <c r="GM244" s="88"/>
      <c r="GN244" s="88"/>
      <c r="GO244" s="88"/>
      <c r="GP244" s="88"/>
      <c r="GQ244" s="88"/>
      <c r="GR244" s="88"/>
      <c r="GS244" s="88"/>
      <c r="GT244" s="88"/>
      <c r="GU244" s="88"/>
      <c r="GV244" s="88"/>
      <c r="GW244" s="88"/>
      <c r="GX244" s="88"/>
      <c r="GY244" s="88"/>
      <c r="GZ244" s="88"/>
      <c r="HA244" s="88"/>
      <c r="HB244" s="88"/>
      <c r="HC244" s="88"/>
      <c r="HD244" s="88"/>
      <c r="HE244" s="88"/>
      <c r="HF244" s="88"/>
      <c r="HG244" s="88"/>
      <c r="HH244" s="88"/>
      <c r="HI244" s="88"/>
      <c r="HJ244" s="88"/>
      <c r="HK244" s="88"/>
      <c r="HL244" s="88"/>
      <c r="HM244" s="88"/>
      <c r="HN244" s="88"/>
      <c r="HO244" s="88"/>
      <c r="HP244" s="88"/>
      <c r="HQ244" s="88"/>
      <c r="HR244" s="88"/>
      <c r="HS244" s="88"/>
      <c r="HT244" s="88"/>
      <c r="HU244" s="88"/>
      <c r="HV244" s="88"/>
      <c r="HW244" s="88"/>
      <c r="HX244" s="88"/>
      <c r="HY244" s="88"/>
      <c r="HZ244" s="88"/>
      <c r="IA244" s="88"/>
      <c r="IB244" s="88"/>
      <c r="IC244" s="88"/>
      <c r="ID244" s="88"/>
      <c r="IE244" s="88"/>
      <c r="IF244" s="88"/>
      <c r="IG244" s="88"/>
      <c r="IH244" s="88"/>
      <c r="II244" s="88"/>
      <c r="IJ244" s="88"/>
      <c r="IK244" s="88"/>
      <c r="IL244" s="88"/>
      <c r="IM244" s="88"/>
      <c r="IN244" s="88"/>
      <c r="IO244" s="88"/>
      <c r="IP244" s="88"/>
      <c r="IQ244" s="88"/>
      <c r="IR244" s="88"/>
      <c r="IS244" s="88"/>
      <c r="IT244" s="88"/>
      <c r="IU244" s="88"/>
      <c r="IV244" s="88"/>
    </row>
    <row r="245" spans="1:256" ht="12.75" x14ac:dyDescent="0.2">
      <c r="A245" s="123"/>
      <c r="B245" s="123"/>
      <c r="C245" s="123"/>
      <c r="D245" s="130" t="s">
        <v>246</v>
      </c>
      <c r="E245" s="130"/>
      <c r="F245" s="130"/>
      <c r="G245" s="130"/>
      <c r="H245" s="130"/>
      <c r="I245" s="130"/>
      <c r="J245" s="150">
        <v>1.4999999999999999E-2</v>
      </c>
      <c r="K245" s="151">
        <f>ROUND(J245*K244,0)*0</f>
        <v>0</v>
      </c>
      <c r="L245" s="133"/>
      <c r="M245" s="133"/>
      <c r="N245" s="133"/>
      <c r="O245" s="133"/>
      <c r="P245" s="133"/>
      <c r="Q245" s="134"/>
      <c r="R245" s="133"/>
      <c r="S245" s="88"/>
      <c r="T245" s="88"/>
      <c r="U245" s="88"/>
      <c r="V245" s="88"/>
      <c r="W245" s="88"/>
      <c r="X245" s="88"/>
      <c r="Y245" s="88"/>
      <c r="Z245" s="88"/>
      <c r="AA245" s="88"/>
      <c r="AB245" s="88"/>
      <c r="AC245" s="88"/>
      <c r="AD245" s="88"/>
      <c r="AE245" s="88"/>
      <c r="AF245" s="88"/>
      <c r="AG245" s="88"/>
      <c r="AH245" s="88"/>
      <c r="AI245" s="88"/>
      <c r="AJ245" s="88"/>
      <c r="AK245" s="88"/>
      <c r="AL245" s="88"/>
      <c r="AM245" s="88"/>
      <c r="AN245" s="88"/>
      <c r="AO245" s="88"/>
      <c r="AP245" s="88"/>
      <c r="AQ245" s="88"/>
      <c r="AR245" s="88"/>
      <c r="AS245" s="88"/>
      <c r="AT245" s="88"/>
      <c r="AU245" s="88"/>
      <c r="AV245" s="88"/>
      <c r="AW245" s="88"/>
      <c r="AX245" s="88"/>
      <c r="AY245" s="88"/>
      <c r="AZ245" s="88"/>
      <c r="BA245" s="88"/>
      <c r="BB245" s="88"/>
      <c r="BC245" s="88"/>
      <c r="BD245" s="88"/>
      <c r="BE245" s="88"/>
      <c r="BF245" s="88"/>
      <c r="BG245" s="88"/>
      <c r="BH245" s="88"/>
      <c r="BI245" s="88"/>
      <c r="BJ245" s="88"/>
      <c r="BK245" s="88"/>
      <c r="BL245" s="88"/>
      <c r="BM245" s="88"/>
      <c r="BN245" s="88"/>
      <c r="BO245" s="88"/>
      <c r="BP245" s="88"/>
      <c r="BQ245" s="88"/>
      <c r="BR245" s="88"/>
      <c r="BS245" s="88"/>
      <c r="BT245" s="88"/>
      <c r="BU245" s="88"/>
      <c r="BV245" s="88"/>
      <c r="BW245" s="88"/>
      <c r="BX245" s="88"/>
      <c r="BY245" s="88"/>
      <c r="BZ245" s="88"/>
      <c r="CA245" s="88"/>
      <c r="CB245" s="88"/>
      <c r="CC245" s="88"/>
      <c r="CD245" s="88"/>
      <c r="CE245" s="88"/>
      <c r="CF245" s="88"/>
      <c r="CG245" s="88"/>
      <c r="CH245" s="88"/>
      <c r="CI245" s="88"/>
      <c r="CJ245" s="88"/>
      <c r="CK245" s="88"/>
      <c r="CL245" s="88"/>
      <c r="CM245" s="88"/>
      <c r="CN245" s="88"/>
      <c r="CO245" s="88"/>
      <c r="CP245" s="88"/>
      <c r="CQ245" s="88"/>
      <c r="CR245" s="88"/>
      <c r="CS245" s="88"/>
      <c r="CT245" s="88"/>
      <c r="CU245" s="88"/>
      <c r="CV245" s="88"/>
      <c r="CW245" s="88"/>
      <c r="CX245" s="88"/>
      <c r="CY245" s="88"/>
      <c r="CZ245" s="88"/>
      <c r="DA245" s="88"/>
      <c r="DB245" s="88"/>
      <c r="DC245" s="88"/>
      <c r="DD245" s="88"/>
      <c r="DE245" s="88"/>
      <c r="DF245" s="88"/>
      <c r="DG245" s="88"/>
      <c r="DH245" s="88"/>
      <c r="DI245" s="88"/>
      <c r="DJ245" s="88"/>
      <c r="DK245" s="88"/>
      <c r="DL245" s="88"/>
      <c r="DM245" s="88"/>
      <c r="DN245" s="88"/>
      <c r="DO245" s="88"/>
      <c r="DP245" s="88"/>
      <c r="DQ245" s="88"/>
      <c r="DR245" s="88"/>
      <c r="DS245" s="88"/>
      <c r="DT245" s="88"/>
      <c r="DU245" s="88"/>
      <c r="DV245" s="88"/>
      <c r="DW245" s="88"/>
      <c r="DX245" s="88"/>
      <c r="DY245" s="88"/>
      <c r="DZ245" s="88"/>
      <c r="EA245" s="88"/>
      <c r="EB245" s="88"/>
      <c r="EC245" s="88"/>
      <c r="ED245" s="88"/>
      <c r="EE245" s="88"/>
      <c r="EF245" s="88"/>
      <c r="EG245" s="88"/>
      <c r="EH245" s="88"/>
      <c r="EI245" s="88"/>
      <c r="EJ245" s="88"/>
      <c r="EK245" s="88"/>
      <c r="EL245" s="88"/>
      <c r="EM245" s="88"/>
      <c r="EN245" s="88"/>
      <c r="EO245" s="88"/>
      <c r="EP245" s="88"/>
      <c r="EQ245" s="88"/>
      <c r="ER245" s="88"/>
      <c r="ES245" s="88"/>
      <c r="ET245" s="88"/>
      <c r="EU245" s="88"/>
      <c r="EV245" s="88"/>
      <c r="EW245" s="88"/>
      <c r="EX245" s="88"/>
      <c r="EY245" s="88"/>
      <c r="EZ245" s="88"/>
      <c r="FA245" s="88"/>
      <c r="FB245" s="88"/>
      <c r="FC245" s="88"/>
      <c r="FD245" s="88"/>
      <c r="FE245" s="88"/>
      <c r="FF245" s="88"/>
      <c r="FG245" s="88"/>
      <c r="FH245" s="88"/>
      <c r="FI245" s="88"/>
      <c r="FJ245" s="88"/>
      <c r="FK245" s="88"/>
      <c r="FL245" s="88"/>
      <c r="FM245" s="88"/>
      <c r="FN245" s="88"/>
      <c r="FO245" s="88"/>
      <c r="FP245" s="88"/>
      <c r="FQ245" s="88"/>
      <c r="FR245" s="88"/>
      <c r="FS245" s="88"/>
      <c r="FT245" s="88"/>
      <c r="FU245" s="88"/>
      <c r="FV245" s="88"/>
      <c r="FW245" s="88"/>
      <c r="FX245" s="88"/>
      <c r="FY245" s="88"/>
      <c r="FZ245" s="88"/>
      <c r="GA245" s="88"/>
      <c r="GB245" s="88"/>
      <c r="GC245" s="88"/>
      <c r="GD245" s="88"/>
      <c r="GE245" s="88"/>
      <c r="GF245" s="88"/>
      <c r="GG245" s="88"/>
      <c r="GH245" s="88"/>
      <c r="GI245" s="88"/>
      <c r="GJ245" s="88"/>
      <c r="GK245" s="88"/>
      <c r="GL245" s="88"/>
      <c r="GM245" s="88"/>
      <c r="GN245" s="88"/>
      <c r="GO245" s="88"/>
      <c r="GP245" s="88"/>
      <c r="GQ245" s="88"/>
      <c r="GR245" s="88"/>
      <c r="GS245" s="88"/>
      <c r="GT245" s="88"/>
      <c r="GU245" s="88"/>
      <c r="GV245" s="88"/>
      <c r="GW245" s="88"/>
      <c r="GX245" s="88"/>
      <c r="GY245" s="88"/>
      <c r="GZ245" s="88"/>
      <c r="HA245" s="88"/>
      <c r="HB245" s="88"/>
      <c r="HC245" s="88"/>
      <c r="HD245" s="88"/>
      <c r="HE245" s="88"/>
      <c r="HF245" s="88"/>
      <c r="HG245" s="88"/>
      <c r="HH245" s="88"/>
      <c r="HI245" s="88"/>
      <c r="HJ245" s="88"/>
      <c r="HK245" s="88"/>
      <c r="HL245" s="88"/>
      <c r="HM245" s="88"/>
      <c r="HN245" s="88"/>
      <c r="HO245" s="88"/>
      <c r="HP245" s="88"/>
      <c r="HQ245" s="88"/>
      <c r="HR245" s="88"/>
      <c r="HS245" s="88"/>
      <c r="HT245" s="88"/>
      <c r="HU245" s="88"/>
      <c r="HV245" s="88"/>
      <c r="HW245" s="88"/>
      <c r="HX245" s="88"/>
      <c r="HY245" s="88"/>
      <c r="HZ245" s="88"/>
      <c r="IA245" s="88"/>
      <c r="IB245" s="88"/>
      <c r="IC245" s="88"/>
      <c r="ID245" s="88"/>
      <c r="IE245" s="88"/>
      <c r="IF245" s="88"/>
      <c r="IG245" s="88"/>
      <c r="IH245" s="88"/>
      <c r="II245" s="88"/>
      <c r="IJ245" s="88"/>
      <c r="IK245" s="88"/>
      <c r="IL245" s="88"/>
      <c r="IM245" s="88"/>
      <c r="IN245" s="88"/>
      <c r="IO245" s="88"/>
      <c r="IP245" s="88"/>
      <c r="IQ245" s="88"/>
      <c r="IR245" s="88"/>
      <c r="IS245" s="88"/>
      <c r="IT245" s="88"/>
      <c r="IU245" s="88"/>
      <c r="IV245" s="88"/>
    </row>
    <row r="246" spans="1:256" ht="12.75" x14ac:dyDescent="0.2">
      <c r="A246" s="152"/>
      <c r="B246" s="152"/>
      <c r="C246" s="152"/>
      <c r="D246" s="138" t="s">
        <v>247</v>
      </c>
      <c r="E246" s="138"/>
      <c r="F246" s="138"/>
      <c r="G246" s="138"/>
      <c r="H246" s="138"/>
      <c r="I246" s="138"/>
      <c r="J246" s="153">
        <v>1.171418394752</v>
      </c>
      <c r="K246" s="136">
        <f>ROUND(K244*J246,0)</f>
        <v>172448</v>
      </c>
      <c r="L246" s="133"/>
      <c r="M246" s="133"/>
      <c r="N246" s="133"/>
      <c r="O246" s="133"/>
      <c r="P246" s="133"/>
      <c r="Q246" s="134"/>
      <c r="R246" s="133"/>
      <c r="S246" s="88"/>
      <c r="T246" s="88"/>
      <c r="U246" s="88"/>
      <c r="V246" s="88"/>
      <c r="W246" s="88"/>
      <c r="X246" s="88"/>
      <c r="Y246" s="88"/>
      <c r="Z246" s="88"/>
      <c r="AA246" s="88"/>
      <c r="AB246" s="88"/>
      <c r="AC246" s="88"/>
      <c r="AD246" s="88"/>
      <c r="AE246" s="88"/>
      <c r="AF246" s="88"/>
      <c r="AG246" s="88"/>
      <c r="AH246" s="88"/>
      <c r="AI246" s="88"/>
      <c r="AJ246" s="88"/>
      <c r="AK246" s="88"/>
      <c r="AL246" s="88"/>
      <c r="AM246" s="88"/>
      <c r="AN246" s="88"/>
      <c r="AO246" s="88"/>
      <c r="AP246" s="88"/>
      <c r="AQ246" s="88"/>
      <c r="AR246" s="88"/>
      <c r="AS246" s="88"/>
      <c r="AT246" s="88"/>
      <c r="AU246" s="88"/>
      <c r="AV246" s="88"/>
      <c r="AW246" s="88"/>
      <c r="AX246" s="88"/>
      <c r="AY246" s="88"/>
      <c r="AZ246" s="88"/>
      <c r="BA246" s="88"/>
      <c r="BB246" s="88"/>
      <c r="BC246" s="88"/>
      <c r="BD246" s="88"/>
      <c r="BE246" s="88"/>
      <c r="BF246" s="88"/>
      <c r="BG246" s="88"/>
      <c r="BH246" s="88"/>
      <c r="BI246" s="88"/>
      <c r="BJ246" s="88"/>
      <c r="BK246" s="88"/>
      <c r="BL246" s="88"/>
      <c r="BM246" s="88"/>
      <c r="BN246" s="88"/>
      <c r="BO246" s="88"/>
      <c r="BP246" s="88"/>
      <c r="BQ246" s="88"/>
      <c r="BR246" s="88"/>
      <c r="BS246" s="88"/>
      <c r="BT246" s="88"/>
      <c r="BU246" s="88"/>
      <c r="BV246" s="88"/>
      <c r="BW246" s="88"/>
      <c r="BX246" s="88"/>
      <c r="BY246" s="88"/>
      <c r="BZ246" s="88"/>
      <c r="CA246" s="88"/>
      <c r="CB246" s="88"/>
      <c r="CC246" s="88"/>
      <c r="CD246" s="88"/>
      <c r="CE246" s="88"/>
      <c r="CF246" s="88"/>
      <c r="CG246" s="88"/>
      <c r="CH246" s="88"/>
      <c r="CI246" s="88"/>
      <c r="CJ246" s="88"/>
      <c r="CK246" s="88"/>
      <c r="CL246" s="88"/>
      <c r="CM246" s="88"/>
      <c r="CN246" s="88"/>
      <c r="CO246" s="88"/>
      <c r="CP246" s="88"/>
      <c r="CQ246" s="88"/>
      <c r="CR246" s="88"/>
      <c r="CS246" s="88"/>
      <c r="CT246" s="88"/>
      <c r="CU246" s="88"/>
      <c r="CV246" s="88"/>
      <c r="CW246" s="88"/>
      <c r="CX246" s="88"/>
      <c r="CY246" s="88"/>
      <c r="CZ246" s="88"/>
      <c r="DA246" s="88"/>
      <c r="DB246" s="88"/>
      <c r="DC246" s="88"/>
      <c r="DD246" s="88"/>
      <c r="DE246" s="88"/>
      <c r="DF246" s="88"/>
      <c r="DG246" s="88"/>
      <c r="DH246" s="88"/>
      <c r="DI246" s="88"/>
      <c r="DJ246" s="88"/>
      <c r="DK246" s="88"/>
      <c r="DL246" s="88"/>
      <c r="DM246" s="88"/>
      <c r="DN246" s="88"/>
      <c r="DO246" s="88"/>
      <c r="DP246" s="88"/>
      <c r="DQ246" s="88"/>
      <c r="DR246" s="88"/>
      <c r="DS246" s="88"/>
      <c r="DT246" s="88"/>
      <c r="DU246" s="88"/>
      <c r="DV246" s="88"/>
      <c r="DW246" s="88"/>
      <c r="DX246" s="88"/>
      <c r="DY246" s="88"/>
      <c r="DZ246" s="88"/>
      <c r="EA246" s="88"/>
      <c r="EB246" s="88"/>
      <c r="EC246" s="88"/>
      <c r="ED246" s="88"/>
      <c r="EE246" s="88"/>
      <c r="EF246" s="88"/>
      <c r="EG246" s="88"/>
      <c r="EH246" s="88"/>
      <c r="EI246" s="88"/>
      <c r="EJ246" s="88"/>
      <c r="EK246" s="88"/>
      <c r="EL246" s="88"/>
      <c r="EM246" s="88"/>
      <c r="EN246" s="88"/>
      <c r="EO246" s="88"/>
      <c r="EP246" s="88"/>
      <c r="EQ246" s="88"/>
      <c r="ER246" s="88"/>
      <c r="ES246" s="88"/>
      <c r="ET246" s="88"/>
      <c r="EU246" s="88"/>
      <c r="EV246" s="88"/>
      <c r="EW246" s="88"/>
      <c r="EX246" s="88"/>
      <c r="EY246" s="88"/>
      <c r="EZ246" s="88"/>
      <c r="FA246" s="88"/>
      <c r="FB246" s="88"/>
      <c r="FC246" s="88"/>
      <c r="FD246" s="88"/>
      <c r="FE246" s="88"/>
      <c r="FF246" s="88"/>
      <c r="FG246" s="88"/>
      <c r="FH246" s="88"/>
      <c r="FI246" s="88"/>
      <c r="FJ246" s="88"/>
      <c r="FK246" s="88"/>
      <c r="FL246" s="88"/>
      <c r="FM246" s="88"/>
      <c r="FN246" s="88"/>
      <c r="FO246" s="88"/>
      <c r="FP246" s="88"/>
      <c r="FQ246" s="88"/>
      <c r="FR246" s="88"/>
      <c r="FS246" s="88"/>
      <c r="FT246" s="88"/>
      <c r="FU246" s="88"/>
      <c r="FV246" s="88"/>
      <c r="FW246" s="88"/>
      <c r="FX246" s="88"/>
      <c r="FY246" s="88"/>
      <c r="FZ246" s="88"/>
      <c r="GA246" s="88"/>
      <c r="GB246" s="88"/>
      <c r="GC246" s="88"/>
      <c r="GD246" s="88"/>
      <c r="GE246" s="88"/>
      <c r="GF246" s="88"/>
      <c r="GG246" s="88"/>
      <c r="GH246" s="88"/>
      <c r="GI246" s="88"/>
      <c r="GJ246" s="88"/>
      <c r="GK246" s="88"/>
      <c r="GL246" s="88"/>
      <c r="GM246" s="88"/>
      <c r="GN246" s="88"/>
      <c r="GO246" s="88"/>
      <c r="GP246" s="88"/>
      <c r="GQ246" s="88"/>
      <c r="GR246" s="88"/>
      <c r="GS246" s="88"/>
      <c r="GT246" s="88"/>
      <c r="GU246" s="88"/>
      <c r="GV246" s="88"/>
      <c r="GW246" s="88"/>
      <c r="GX246" s="88"/>
      <c r="GY246" s="88"/>
      <c r="GZ246" s="88"/>
      <c r="HA246" s="88"/>
      <c r="HB246" s="88"/>
      <c r="HC246" s="88"/>
      <c r="HD246" s="88"/>
      <c r="HE246" s="88"/>
      <c r="HF246" s="88"/>
      <c r="HG246" s="88"/>
      <c r="HH246" s="88"/>
      <c r="HI246" s="88"/>
      <c r="HJ246" s="88"/>
      <c r="HK246" s="88"/>
      <c r="HL246" s="88"/>
      <c r="HM246" s="88"/>
      <c r="HN246" s="88"/>
      <c r="HO246" s="88"/>
      <c r="HP246" s="88"/>
      <c r="HQ246" s="88"/>
      <c r="HR246" s="88"/>
      <c r="HS246" s="88"/>
      <c r="HT246" s="88"/>
      <c r="HU246" s="88"/>
      <c r="HV246" s="88"/>
      <c r="HW246" s="88"/>
      <c r="HX246" s="88"/>
      <c r="HY246" s="88"/>
      <c r="HZ246" s="88"/>
      <c r="IA246" s="88"/>
      <c r="IB246" s="88"/>
      <c r="IC246" s="88"/>
      <c r="ID246" s="88"/>
      <c r="IE246" s="88"/>
      <c r="IF246" s="88"/>
      <c r="IG246" s="88"/>
      <c r="IH246" s="88"/>
      <c r="II246" s="88"/>
      <c r="IJ246" s="88"/>
      <c r="IK246" s="88"/>
      <c r="IL246" s="88"/>
      <c r="IM246" s="88"/>
      <c r="IN246" s="88"/>
      <c r="IO246" s="88"/>
      <c r="IP246" s="88"/>
      <c r="IQ246" s="88"/>
      <c r="IR246" s="88"/>
      <c r="IS246" s="88"/>
      <c r="IT246" s="88"/>
      <c r="IU246" s="88"/>
      <c r="IV246" s="88"/>
    </row>
    <row r="247" spans="1:256" ht="15" x14ac:dyDescent="0.2">
      <c r="A247" s="154"/>
      <c r="B247" s="154"/>
      <c r="C247" s="154"/>
      <c r="D247" s="155"/>
      <c r="E247" s="155"/>
      <c r="F247" s="155"/>
      <c r="G247" s="155"/>
      <c r="H247" s="155"/>
      <c r="I247" s="155"/>
      <c r="J247" s="156"/>
      <c r="K247" s="157"/>
      <c r="L247" s="158"/>
      <c r="M247" s="158"/>
      <c r="N247" s="158"/>
      <c r="O247" s="158"/>
      <c r="P247" s="158"/>
      <c r="Q247" s="159"/>
      <c r="R247" s="158"/>
    </row>
    <row r="248" spans="1:256" ht="15" x14ac:dyDescent="0.2">
      <c r="A248" s="154"/>
      <c r="B248" s="154"/>
      <c r="C248" s="154"/>
      <c r="D248" s="155"/>
      <c r="E248" s="155"/>
      <c r="F248" s="155"/>
      <c r="G248" s="155"/>
      <c r="H248" s="155"/>
      <c r="I248" s="155"/>
      <c r="J248" s="156"/>
      <c r="K248" s="157"/>
      <c r="L248" s="158"/>
      <c r="M248" s="158"/>
      <c r="N248" s="158"/>
      <c r="O248" s="158"/>
      <c r="P248" s="158"/>
      <c r="Q248" s="159"/>
      <c r="R248" s="158"/>
    </row>
    <row r="249" spans="1:256" ht="15" x14ac:dyDescent="0.2">
      <c r="A249" s="160"/>
      <c r="B249" s="160"/>
      <c r="C249" s="160"/>
      <c r="D249" s="160"/>
      <c r="E249" s="160"/>
      <c r="F249" s="160"/>
      <c r="G249" s="161"/>
      <c r="H249" s="160"/>
      <c r="I249" s="162"/>
      <c r="J249" s="158"/>
      <c r="K249" s="159"/>
      <c r="L249" s="158"/>
      <c r="M249" s="158"/>
      <c r="N249" s="158"/>
      <c r="O249" s="158"/>
      <c r="P249" s="158"/>
      <c r="Q249" s="159"/>
      <c r="R249" s="158"/>
    </row>
    <row r="250" spans="1:256" s="168" customFormat="1" ht="15" x14ac:dyDescent="0.25">
      <c r="A250" s="163" t="s">
        <v>248</v>
      </c>
      <c r="B250" s="163"/>
      <c r="C250" s="163"/>
      <c r="D250" s="163"/>
      <c r="E250" s="163"/>
      <c r="F250" s="163"/>
      <c r="G250" s="163"/>
      <c r="H250" s="163"/>
      <c r="I250" s="163"/>
      <c r="J250" s="163"/>
      <c r="K250" s="164"/>
      <c r="L250" s="163"/>
      <c r="M250" s="163"/>
      <c r="N250" s="163"/>
      <c r="O250" s="163"/>
      <c r="P250" s="163"/>
      <c r="Q250" s="163"/>
      <c r="R250" s="163"/>
      <c r="S250" s="165"/>
      <c r="T250" s="166"/>
      <c r="U250" s="167"/>
      <c r="V250" s="166"/>
      <c r="W250" s="166"/>
      <c r="X250" s="166"/>
      <c r="Y250" s="166"/>
      <c r="Z250" s="166"/>
      <c r="AA250" s="166"/>
      <c r="AB250" s="166"/>
      <c r="AC250" s="166"/>
      <c r="AD250" s="166"/>
      <c r="AE250" s="166"/>
      <c r="AF250" s="166"/>
      <c r="AG250" s="166"/>
      <c r="AH250" s="166"/>
      <c r="AI250" s="166"/>
      <c r="AJ250" s="166"/>
      <c r="AK250" s="166"/>
      <c r="AL250" s="166"/>
      <c r="AM250" s="166"/>
      <c r="AN250" s="166"/>
      <c r="AO250" s="166"/>
      <c r="AP250" s="166"/>
      <c r="AQ250" s="166"/>
      <c r="AR250" s="166"/>
      <c r="AS250" s="166"/>
      <c r="AT250" s="166"/>
      <c r="AU250" s="166"/>
      <c r="AV250" s="166"/>
      <c r="AW250" s="166"/>
      <c r="AX250" s="166"/>
      <c r="AY250" s="166"/>
      <c r="AZ250" s="166"/>
      <c r="BA250" s="166"/>
      <c r="BB250" s="166"/>
      <c r="BC250" s="166"/>
      <c r="BD250" s="166"/>
      <c r="BE250" s="166"/>
      <c r="BF250" s="166"/>
      <c r="BG250" s="166"/>
      <c r="BH250" s="166"/>
      <c r="BI250" s="166"/>
      <c r="BJ250" s="166"/>
      <c r="BK250" s="166"/>
      <c r="BL250" s="166"/>
      <c r="BM250" s="166"/>
      <c r="BN250" s="166"/>
      <c r="BO250" s="166"/>
      <c r="BP250" s="166"/>
      <c r="BQ250" s="166"/>
      <c r="BR250" s="166"/>
      <c r="BS250" s="166"/>
      <c r="BT250" s="166"/>
      <c r="BU250" s="166"/>
      <c r="BV250" s="166"/>
      <c r="BW250" s="166"/>
      <c r="BX250" s="166"/>
      <c r="BY250" s="166"/>
      <c r="BZ250" s="166"/>
      <c r="CA250" s="166"/>
      <c r="CB250" s="166"/>
      <c r="CC250" s="166"/>
      <c r="CD250" s="166"/>
      <c r="CE250" s="166"/>
      <c r="CF250" s="166"/>
      <c r="CG250" s="166"/>
      <c r="CH250" s="166"/>
      <c r="CI250" s="166"/>
      <c r="CJ250" s="166"/>
      <c r="CK250" s="166"/>
      <c r="CL250" s="166"/>
      <c r="CM250" s="166"/>
      <c r="CN250" s="166"/>
      <c r="CO250" s="166"/>
      <c r="CP250" s="166"/>
      <c r="CQ250" s="166"/>
      <c r="CR250" s="166"/>
      <c r="CS250" s="166"/>
      <c r="CT250" s="166"/>
      <c r="CU250" s="166"/>
      <c r="CV250" s="166"/>
      <c r="CW250" s="166"/>
      <c r="CX250" s="166"/>
      <c r="CY250" s="166"/>
      <c r="CZ250" s="166"/>
      <c r="DA250" s="166"/>
      <c r="DB250" s="166"/>
      <c r="DC250" s="166"/>
      <c r="DD250" s="166"/>
      <c r="DE250" s="166"/>
      <c r="DF250" s="166"/>
      <c r="DG250" s="166"/>
      <c r="DH250" s="166"/>
      <c r="DI250" s="166"/>
      <c r="DJ250" s="166"/>
      <c r="DK250" s="166"/>
      <c r="DL250" s="166"/>
      <c r="DM250" s="166"/>
      <c r="DN250" s="166"/>
      <c r="DO250" s="166"/>
      <c r="DP250" s="166"/>
      <c r="DQ250" s="166"/>
      <c r="DR250" s="166"/>
      <c r="DS250" s="166"/>
      <c r="DT250" s="166"/>
      <c r="DU250" s="166"/>
      <c r="DV250" s="166"/>
      <c r="DW250" s="166"/>
      <c r="DX250" s="166"/>
      <c r="DY250" s="166"/>
      <c r="DZ250" s="166"/>
      <c r="EA250" s="166"/>
      <c r="EB250" s="166"/>
      <c r="EC250" s="166"/>
      <c r="ED250" s="166"/>
      <c r="EE250" s="166"/>
      <c r="EF250" s="166"/>
      <c r="EG250" s="166"/>
      <c r="EH250" s="166"/>
      <c r="EI250" s="166"/>
      <c r="EJ250" s="166"/>
      <c r="EK250" s="166"/>
      <c r="EL250" s="166"/>
      <c r="EM250" s="166"/>
      <c r="EN250" s="166"/>
      <c r="EO250" s="166"/>
      <c r="EP250" s="166"/>
      <c r="EQ250" s="166"/>
      <c r="ER250" s="166"/>
      <c r="ES250" s="166"/>
      <c r="ET250" s="166"/>
      <c r="EU250" s="166"/>
      <c r="EV250" s="166"/>
      <c r="EW250" s="166"/>
      <c r="EX250" s="166"/>
      <c r="EY250" s="166"/>
      <c r="EZ250" s="166"/>
      <c r="FA250" s="166"/>
      <c r="FB250" s="166"/>
      <c r="FC250" s="166"/>
      <c r="FD250" s="166"/>
      <c r="FE250" s="166"/>
      <c r="FF250" s="166"/>
      <c r="FG250" s="166"/>
      <c r="FH250" s="166"/>
      <c r="FI250" s="166"/>
      <c r="FJ250" s="166"/>
      <c r="FK250" s="166"/>
      <c r="FL250" s="166"/>
      <c r="FM250" s="166"/>
      <c r="FN250" s="166"/>
      <c r="FO250" s="166"/>
      <c r="FP250" s="166"/>
      <c r="FQ250" s="166"/>
      <c r="FR250" s="166"/>
      <c r="FS250" s="166"/>
      <c r="FT250" s="166"/>
      <c r="FU250" s="166"/>
      <c r="FV250" s="166"/>
      <c r="FW250" s="166"/>
      <c r="FX250" s="166"/>
      <c r="FY250" s="166"/>
      <c r="FZ250" s="166"/>
      <c r="GA250" s="166"/>
      <c r="GB250" s="166"/>
      <c r="GC250" s="166"/>
      <c r="GD250" s="166"/>
      <c r="GE250" s="166"/>
      <c r="GF250" s="166"/>
      <c r="GG250" s="166"/>
      <c r="GH250" s="166"/>
      <c r="GI250" s="166"/>
      <c r="GJ250" s="166"/>
      <c r="GK250" s="166"/>
      <c r="GL250" s="166"/>
      <c r="GM250" s="166"/>
      <c r="GN250" s="166"/>
      <c r="GO250" s="166"/>
      <c r="GP250" s="166"/>
      <c r="GQ250" s="166"/>
      <c r="GR250" s="166"/>
      <c r="GS250" s="166"/>
      <c r="GT250" s="166"/>
      <c r="GU250" s="166"/>
      <c r="GV250" s="166"/>
      <c r="GW250" s="166"/>
      <c r="GX250" s="166"/>
      <c r="GY250" s="166"/>
      <c r="GZ250" s="166"/>
      <c r="HA250" s="166"/>
      <c r="HB250" s="166"/>
      <c r="HC250" s="166"/>
      <c r="HD250" s="166"/>
      <c r="HE250" s="166"/>
      <c r="HF250" s="166"/>
      <c r="HG250" s="166"/>
      <c r="HH250" s="166"/>
      <c r="HI250" s="166"/>
      <c r="HJ250" s="166"/>
      <c r="HK250" s="166"/>
      <c r="HL250" s="166"/>
      <c r="HM250" s="166"/>
      <c r="HN250" s="166"/>
      <c r="HO250" s="166"/>
      <c r="HP250" s="166"/>
      <c r="HQ250" s="166"/>
      <c r="HR250" s="166"/>
      <c r="HS250" s="166"/>
      <c r="HT250" s="166"/>
      <c r="HU250" s="166"/>
      <c r="HV250" s="166"/>
      <c r="HW250" s="166"/>
      <c r="HX250" s="166"/>
      <c r="HY250" s="166"/>
      <c r="HZ250" s="166"/>
      <c r="IA250" s="166"/>
      <c r="IB250" s="166"/>
      <c r="IC250" s="166"/>
      <c r="ID250" s="166"/>
      <c r="IE250" s="166"/>
      <c r="IF250" s="166"/>
      <c r="IG250" s="166"/>
      <c r="IH250" s="166"/>
      <c r="II250" s="166"/>
      <c r="IJ250" s="166"/>
      <c r="IK250" s="166"/>
      <c r="IL250" s="166"/>
      <c r="IM250" s="166"/>
      <c r="IN250" s="166"/>
      <c r="IO250" s="166"/>
      <c r="IP250" s="166"/>
      <c r="IQ250" s="166"/>
      <c r="IR250" s="166"/>
      <c r="IS250" s="166"/>
      <c r="IT250" s="166"/>
      <c r="IU250" s="166"/>
      <c r="IV250" s="166"/>
    </row>
    <row r="251" spans="1:256" s="168" customFormat="1" ht="15" x14ac:dyDescent="0.25">
      <c r="A251" s="165" t="s">
        <v>249</v>
      </c>
      <c r="B251" s="165"/>
      <c r="C251" s="165"/>
      <c r="D251" s="165"/>
      <c r="E251" s="165"/>
      <c r="F251" s="165"/>
      <c r="G251" s="165"/>
      <c r="H251" s="165"/>
      <c r="I251" s="165"/>
      <c r="J251" s="169"/>
      <c r="K251" s="170"/>
      <c r="L251" s="169"/>
      <c r="M251" s="169"/>
      <c r="N251" s="169"/>
      <c r="O251" s="169"/>
      <c r="P251" s="169"/>
      <c r="Q251" s="171"/>
      <c r="R251" s="165"/>
      <c r="S251" s="165"/>
      <c r="T251" s="166"/>
      <c r="U251" s="167"/>
      <c r="V251" s="166"/>
      <c r="W251" s="166"/>
      <c r="X251" s="166"/>
      <c r="Y251" s="166"/>
      <c r="Z251" s="166"/>
      <c r="AA251" s="166"/>
      <c r="AB251" s="166"/>
      <c r="AC251" s="166"/>
      <c r="AD251" s="166"/>
      <c r="AE251" s="166"/>
      <c r="AF251" s="166"/>
      <c r="AG251" s="166"/>
      <c r="AH251" s="166"/>
      <c r="AI251" s="166"/>
      <c r="AJ251" s="166"/>
      <c r="AK251" s="166"/>
      <c r="AL251" s="166"/>
      <c r="AM251" s="166"/>
      <c r="AN251" s="166"/>
      <c r="AO251" s="166"/>
      <c r="AP251" s="166"/>
      <c r="AQ251" s="166"/>
      <c r="AR251" s="166"/>
      <c r="AS251" s="166"/>
      <c r="AT251" s="166"/>
      <c r="AU251" s="166"/>
      <c r="AV251" s="166"/>
      <c r="AW251" s="166"/>
      <c r="AX251" s="166"/>
      <c r="AY251" s="166"/>
      <c r="AZ251" s="166"/>
      <c r="BA251" s="166"/>
      <c r="BB251" s="166"/>
      <c r="BC251" s="166"/>
      <c r="BD251" s="166"/>
      <c r="BE251" s="166"/>
      <c r="BF251" s="166"/>
      <c r="BG251" s="166"/>
      <c r="BH251" s="166"/>
      <c r="BI251" s="166"/>
      <c r="BJ251" s="166"/>
      <c r="BK251" s="166"/>
      <c r="BL251" s="166"/>
      <c r="BM251" s="166"/>
      <c r="BN251" s="166"/>
      <c r="BO251" s="166"/>
      <c r="BP251" s="166"/>
      <c r="BQ251" s="166"/>
      <c r="BR251" s="166"/>
      <c r="BS251" s="166"/>
      <c r="BT251" s="166"/>
      <c r="BU251" s="166"/>
      <c r="BV251" s="166"/>
      <c r="BW251" s="166"/>
      <c r="BX251" s="166"/>
      <c r="BY251" s="166"/>
      <c r="BZ251" s="166"/>
      <c r="CA251" s="166"/>
      <c r="CB251" s="166"/>
      <c r="CC251" s="166"/>
      <c r="CD251" s="166"/>
      <c r="CE251" s="166"/>
      <c r="CF251" s="166"/>
      <c r="CG251" s="166"/>
      <c r="CH251" s="166"/>
      <c r="CI251" s="166"/>
      <c r="CJ251" s="166"/>
      <c r="CK251" s="166"/>
      <c r="CL251" s="166"/>
      <c r="CM251" s="166"/>
      <c r="CN251" s="166"/>
      <c r="CO251" s="166"/>
      <c r="CP251" s="166"/>
      <c r="CQ251" s="166"/>
      <c r="CR251" s="166"/>
      <c r="CS251" s="166"/>
      <c r="CT251" s="166"/>
      <c r="CU251" s="166"/>
      <c r="CV251" s="166"/>
      <c r="CW251" s="166"/>
      <c r="CX251" s="166"/>
      <c r="CY251" s="166"/>
      <c r="CZ251" s="166"/>
      <c r="DA251" s="166"/>
      <c r="DB251" s="166"/>
      <c r="DC251" s="166"/>
      <c r="DD251" s="166"/>
      <c r="DE251" s="166"/>
      <c r="DF251" s="166"/>
      <c r="DG251" s="166"/>
      <c r="DH251" s="166"/>
      <c r="DI251" s="166"/>
      <c r="DJ251" s="166"/>
      <c r="DK251" s="166"/>
      <c r="DL251" s="166"/>
      <c r="DM251" s="166"/>
      <c r="DN251" s="166"/>
      <c r="DO251" s="166"/>
      <c r="DP251" s="166"/>
      <c r="DQ251" s="166"/>
      <c r="DR251" s="166"/>
      <c r="DS251" s="166"/>
      <c r="DT251" s="166"/>
      <c r="DU251" s="166"/>
      <c r="DV251" s="166"/>
      <c r="DW251" s="166"/>
      <c r="DX251" s="166"/>
      <c r="DY251" s="166"/>
      <c r="DZ251" s="166"/>
      <c r="EA251" s="166"/>
      <c r="EB251" s="166"/>
      <c r="EC251" s="166"/>
      <c r="ED251" s="166"/>
      <c r="EE251" s="166"/>
      <c r="EF251" s="166"/>
      <c r="EG251" s="166"/>
      <c r="EH251" s="166"/>
      <c r="EI251" s="166"/>
      <c r="EJ251" s="166"/>
      <c r="EK251" s="166"/>
      <c r="EL251" s="166"/>
      <c r="EM251" s="166"/>
      <c r="EN251" s="166"/>
      <c r="EO251" s="166"/>
      <c r="EP251" s="166"/>
      <c r="EQ251" s="166"/>
      <c r="ER251" s="166"/>
      <c r="ES251" s="166"/>
      <c r="ET251" s="166"/>
      <c r="EU251" s="166"/>
      <c r="EV251" s="166"/>
      <c r="EW251" s="166"/>
      <c r="EX251" s="166"/>
      <c r="EY251" s="166"/>
      <c r="EZ251" s="166"/>
      <c r="FA251" s="166"/>
      <c r="FB251" s="166"/>
      <c r="FC251" s="166"/>
      <c r="FD251" s="166"/>
      <c r="FE251" s="166"/>
      <c r="FF251" s="166"/>
      <c r="FG251" s="166"/>
      <c r="FH251" s="166"/>
      <c r="FI251" s="166"/>
      <c r="FJ251" s="166"/>
      <c r="FK251" s="166"/>
      <c r="FL251" s="166"/>
      <c r="FM251" s="166"/>
      <c r="FN251" s="166"/>
      <c r="FO251" s="166"/>
      <c r="FP251" s="166"/>
      <c r="FQ251" s="166"/>
      <c r="FR251" s="166"/>
      <c r="FS251" s="166"/>
      <c r="FT251" s="166"/>
      <c r="FU251" s="166"/>
      <c r="FV251" s="166"/>
      <c r="FW251" s="166"/>
      <c r="FX251" s="166"/>
      <c r="FY251" s="166"/>
      <c r="FZ251" s="166"/>
      <c r="GA251" s="166"/>
      <c r="GB251" s="166"/>
      <c r="GC251" s="166"/>
      <c r="GD251" s="166"/>
      <c r="GE251" s="166"/>
      <c r="GF251" s="166"/>
      <c r="GG251" s="166"/>
      <c r="GH251" s="166"/>
      <c r="GI251" s="166"/>
      <c r="GJ251" s="166"/>
      <c r="GK251" s="166"/>
      <c r="GL251" s="166"/>
      <c r="GM251" s="166"/>
      <c r="GN251" s="166"/>
      <c r="GO251" s="166"/>
      <c r="GP251" s="166"/>
      <c r="GQ251" s="166"/>
      <c r="GR251" s="166"/>
      <c r="GS251" s="166"/>
      <c r="GT251" s="166"/>
      <c r="GU251" s="166"/>
      <c r="GV251" s="166"/>
      <c r="GW251" s="166"/>
      <c r="GX251" s="166"/>
      <c r="GY251" s="166"/>
      <c r="GZ251" s="166"/>
      <c r="HA251" s="166"/>
      <c r="HB251" s="166"/>
      <c r="HC251" s="166"/>
      <c r="HD251" s="166"/>
      <c r="HE251" s="166"/>
      <c r="HF251" s="166"/>
      <c r="HG251" s="166"/>
      <c r="HH251" s="166"/>
      <c r="HI251" s="166"/>
      <c r="HJ251" s="166"/>
      <c r="HK251" s="166"/>
      <c r="HL251" s="166"/>
      <c r="HM251" s="166"/>
      <c r="HN251" s="166"/>
      <c r="HO251" s="166"/>
      <c r="HP251" s="166"/>
      <c r="HQ251" s="166"/>
      <c r="HR251" s="166"/>
      <c r="HS251" s="166"/>
      <c r="HT251" s="166"/>
      <c r="HU251" s="166"/>
      <c r="HV251" s="166"/>
      <c r="HW251" s="166"/>
      <c r="HX251" s="166"/>
      <c r="HY251" s="166"/>
      <c r="HZ251" s="166"/>
      <c r="IA251" s="166"/>
      <c r="IB251" s="166"/>
      <c r="IC251" s="166"/>
      <c r="ID251" s="166"/>
      <c r="IE251" s="166"/>
      <c r="IF251" s="166"/>
      <c r="IG251" s="166"/>
      <c r="IH251" s="166"/>
      <c r="II251" s="166"/>
      <c r="IJ251" s="166"/>
      <c r="IK251" s="166"/>
      <c r="IL251" s="166"/>
      <c r="IM251" s="166"/>
      <c r="IN251" s="166"/>
      <c r="IO251" s="166"/>
      <c r="IP251" s="166"/>
      <c r="IQ251" s="166"/>
      <c r="IR251" s="166"/>
      <c r="IS251" s="166"/>
      <c r="IT251" s="166"/>
      <c r="IU251" s="166"/>
      <c r="IV251" s="166"/>
    </row>
    <row r="252" spans="1:256" s="168" customFormat="1" ht="15" x14ac:dyDescent="0.25">
      <c r="A252" s="165"/>
      <c r="B252" s="165"/>
      <c r="C252" s="165"/>
      <c r="D252" s="165"/>
      <c r="E252" s="165"/>
      <c r="F252" s="165"/>
      <c r="G252" s="165"/>
      <c r="H252" s="165"/>
      <c r="I252" s="165"/>
      <c r="J252" s="169"/>
      <c r="K252" s="170"/>
      <c r="L252" s="169"/>
      <c r="M252" s="169"/>
      <c r="N252" s="165"/>
      <c r="O252" s="169"/>
      <c r="P252" s="169"/>
      <c r="Q252" s="171"/>
      <c r="R252" s="165"/>
      <c r="S252" s="165"/>
      <c r="T252" s="166"/>
      <c r="U252" s="167"/>
      <c r="V252" s="166"/>
      <c r="W252" s="166"/>
      <c r="X252" s="166"/>
      <c r="Y252" s="166"/>
      <c r="Z252" s="166"/>
      <c r="AA252" s="166"/>
      <c r="AB252" s="166"/>
      <c r="AC252" s="166"/>
      <c r="AD252" s="166"/>
      <c r="AE252" s="166"/>
      <c r="AF252" s="166"/>
      <c r="AG252" s="166"/>
      <c r="AH252" s="166"/>
      <c r="AI252" s="166"/>
      <c r="AJ252" s="166"/>
      <c r="AK252" s="166"/>
      <c r="AL252" s="166"/>
      <c r="AM252" s="166"/>
      <c r="AN252" s="166"/>
      <c r="AO252" s="166"/>
      <c r="AP252" s="166"/>
      <c r="AQ252" s="166"/>
      <c r="AR252" s="166"/>
      <c r="AS252" s="166"/>
      <c r="AT252" s="166"/>
      <c r="AU252" s="166"/>
      <c r="AV252" s="166"/>
      <c r="AW252" s="166"/>
      <c r="AX252" s="166"/>
      <c r="AY252" s="166"/>
      <c r="AZ252" s="166"/>
      <c r="BA252" s="166"/>
      <c r="BB252" s="166"/>
      <c r="BC252" s="166"/>
      <c r="BD252" s="166"/>
      <c r="BE252" s="166"/>
      <c r="BF252" s="166"/>
      <c r="BG252" s="166"/>
      <c r="BH252" s="166"/>
      <c r="BI252" s="166"/>
      <c r="BJ252" s="166"/>
      <c r="BK252" s="166"/>
      <c r="BL252" s="166"/>
      <c r="BM252" s="166"/>
      <c r="BN252" s="166"/>
      <c r="BO252" s="166"/>
      <c r="BP252" s="166"/>
      <c r="BQ252" s="166"/>
      <c r="BR252" s="166"/>
      <c r="BS252" s="166"/>
      <c r="BT252" s="166"/>
      <c r="BU252" s="166"/>
      <c r="BV252" s="166"/>
      <c r="BW252" s="166"/>
      <c r="BX252" s="166"/>
      <c r="BY252" s="166"/>
      <c r="BZ252" s="166"/>
      <c r="CA252" s="166"/>
      <c r="CB252" s="166"/>
      <c r="CC252" s="166"/>
      <c r="CD252" s="166"/>
      <c r="CE252" s="166"/>
      <c r="CF252" s="166"/>
      <c r="CG252" s="166"/>
      <c r="CH252" s="166"/>
      <c r="CI252" s="166"/>
      <c r="CJ252" s="166"/>
      <c r="CK252" s="166"/>
      <c r="CL252" s="166"/>
      <c r="CM252" s="166"/>
      <c r="CN252" s="166"/>
      <c r="CO252" s="166"/>
      <c r="CP252" s="166"/>
      <c r="CQ252" s="166"/>
      <c r="CR252" s="166"/>
      <c r="CS252" s="166"/>
      <c r="CT252" s="166"/>
      <c r="CU252" s="166"/>
      <c r="CV252" s="166"/>
      <c r="CW252" s="166"/>
      <c r="CX252" s="166"/>
      <c r="CY252" s="166"/>
      <c r="CZ252" s="166"/>
      <c r="DA252" s="166"/>
      <c r="DB252" s="166"/>
      <c r="DC252" s="166"/>
      <c r="DD252" s="166"/>
      <c r="DE252" s="166"/>
      <c r="DF252" s="166"/>
      <c r="DG252" s="166"/>
      <c r="DH252" s="166"/>
      <c r="DI252" s="166"/>
      <c r="DJ252" s="166"/>
      <c r="DK252" s="166"/>
      <c r="DL252" s="166"/>
      <c r="DM252" s="166"/>
      <c r="DN252" s="166"/>
      <c r="DO252" s="166"/>
      <c r="DP252" s="166"/>
      <c r="DQ252" s="166"/>
      <c r="DR252" s="166"/>
      <c r="DS252" s="166"/>
      <c r="DT252" s="166"/>
      <c r="DU252" s="166"/>
      <c r="DV252" s="166"/>
      <c r="DW252" s="166"/>
      <c r="DX252" s="166"/>
      <c r="DY252" s="166"/>
      <c r="DZ252" s="166"/>
      <c r="EA252" s="166"/>
      <c r="EB252" s="166"/>
      <c r="EC252" s="166"/>
      <c r="ED252" s="166"/>
      <c r="EE252" s="166"/>
      <c r="EF252" s="166"/>
      <c r="EG252" s="166"/>
      <c r="EH252" s="166"/>
      <c r="EI252" s="166"/>
      <c r="EJ252" s="166"/>
      <c r="EK252" s="166"/>
      <c r="EL252" s="166"/>
      <c r="EM252" s="166"/>
      <c r="EN252" s="166"/>
      <c r="EO252" s="166"/>
      <c r="EP252" s="166"/>
      <c r="EQ252" s="166"/>
      <c r="ER252" s="166"/>
      <c r="ES252" s="166"/>
      <c r="ET252" s="166"/>
      <c r="EU252" s="166"/>
      <c r="EV252" s="166"/>
      <c r="EW252" s="166"/>
      <c r="EX252" s="166"/>
      <c r="EY252" s="166"/>
      <c r="EZ252" s="166"/>
      <c r="FA252" s="166"/>
      <c r="FB252" s="166"/>
      <c r="FC252" s="166"/>
      <c r="FD252" s="166"/>
      <c r="FE252" s="166"/>
      <c r="FF252" s="166"/>
      <c r="FG252" s="166"/>
      <c r="FH252" s="166"/>
      <c r="FI252" s="166"/>
      <c r="FJ252" s="166"/>
      <c r="FK252" s="166"/>
      <c r="FL252" s="166"/>
      <c r="FM252" s="166"/>
      <c r="FN252" s="166"/>
      <c r="FO252" s="166"/>
      <c r="FP252" s="166"/>
      <c r="FQ252" s="166"/>
      <c r="FR252" s="166"/>
      <c r="FS252" s="166"/>
      <c r="FT252" s="166"/>
      <c r="FU252" s="166"/>
      <c r="FV252" s="166"/>
      <c r="FW252" s="166"/>
      <c r="FX252" s="166"/>
      <c r="FY252" s="166"/>
      <c r="FZ252" s="166"/>
      <c r="GA252" s="166"/>
      <c r="GB252" s="166"/>
      <c r="GC252" s="166"/>
      <c r="GD252" s="166"/>
      <c r="GE252" s="166"/>
      <c r="GF252" s="166"/>
      <c r="GG252" s="166"/>
      <c r="GH252" s="166"/>
      <c r="GI252" s="166"/>
      <c r="GJ252" s="166"/>
      <c r="GK252" s="166"/>
      <c r="GL252" s="166"/>
      <c r="GM252" s="166"/>
      <c r="GN252" s="166"/>
      <c r="GO252" s="166"/>
      <c r="GP252" s="166"/>
      <c r="GQ252" s="166"/>
      <c r="GR252" s="166"/>
      <c r="GS252" s="166"/>
      <c r="GT252" s="166"/>
      <c r="GU252" s="166"/>
      <c r="GV252" s="166"/>
      <c r="GW252" s="166"/>
      <c r="GX252" s="166"/>
      <c r="GY252" s="166"/>
      <c r="GZ252" s="166"/>
      <c r="HA252" s="166"/>
      <c r="HB252" s="166"/>
      <c r="HC252" s="166"/>
      <c r="HD252" s="166"/>
      <c r="HE252" s="166"/>
      <c r="HF252" s="166"/>
      <c r="HG252" s="166"/>
      <c r="HH252" s="166"/>
      <c r="HI252" s="166"/>
      <c r="HJ252" s="166"/>
      <c r="HK252" s="166"/>
      <c r="HL252" s="166"/>
      <c r="HM252" s="166"/>
      <c r="HN252" s="166"/>
      <c r="HO252" s="166"/>
      <c r="HP252" s="166"/>
      <c r="HQ252" s="166"/>
      <c r="HR252" s="166"/>
      <c r="HS252" s="166"/>
      <c r="HT252" s="166"/>
      <c r="HU252" s="166"/>
      <c r="HV252" s="166"/>
      <c r="HW252" s="166"/>
      <c r="HX252" s="166"/>
      <c r="HY252" s="166"/>
      <c r="HZ252" s="166"/>
      <c r="IA252" s="166"/>
      <c r="IB252" s="166"/>
      <c r="IC252" s="166"/>
      <c r="ID252" s="166"/>
      <c r="IE252" s="166"/>
      <c r="IF252" s="166"/>
      <c r="IG252" s="166"/>
      <c r="IH252" s="166"/>
      <c r="II252" s="166"/>
      <c r="IJ252" s="166"/>
      <c r="IK252" s="166"/>
      <c r="IL252" s="166"/>
      <c r="IM252" s="166"/>
      <c r="IN252" s="166"/>
      <c r="IO252" s="166"/>
      <c r="IP252" s="166"/>
      <c r="IQ252" s="166"/>
      <c r="IR252" s="166"/>
      <c r="IS252" s="166"/>
      <c r="IT252" s="166"/>
      <c r="IU252" s="166"/>
      <c r="IV252" s="166"/>
    </row>
    <row r="253" spans="1:256" s="168" customFormat="1" ht="15" x14ac:dyDescent="0.25">
      <c r="A253" s="165"/>
      <c r="B253" s="165"/>
      <c r="C253" s="165"/>
      <c r="D253" s="165"/>
      <c r="E253" s="165"/>
      <c r="F253" s="165"/>
      <c r="G253" s="165"/>
      <c r="H253" s="165"/>
      <c r="I253" s="165"/>
      <c r="J253" s="169"/>
      <c r="K253" s="170"/>
      <c r="L253" s="169"/>
      <c r="M253" s="169"/>
      <c r="N253" s="165"/>
      <c r="O253" s="169"/>
      <c r="P253" s="169"/>
      <c r="Q253" s="172"/>
      <c r="R253" s="165"/>
      <c r="S253" s="165"/>
      <c r="T253" s="166"/>
      <c r="U253" s="167"/>
      <c r="V253" s="166"/>
      <c r="W253" s="166"/>
      <c r="X253" s="166"/>
      <c r="Y253" s="166"/>
      <c r="Z253" s="166"/>
      <c r="AA253" s="166"/>
      <c r="AB253" s="166"/>
      <c r="AC253" s="166"/>
      <c r="AD253" s="166"/>
      <c r="AE253" s="166"/>
      <c r="AF253" s="166"/>
      <c r="AG253" s="166"/>
      <c r="AH253" s="166"/>
      <c r="AI253" s="166"/>
      <c r="AJ253" s="166"/>
      <c r="AK253" s="166"/>
      <c r="AL253" s="166"/>
      <c r="AM253" s="166"/>
      <c r="AN253" s="166"/>
      <c r="AO253" s="166"/>
      <c r="AP253" s="166"/>
      <c r="AQ253" s="166"/>
      <c r="AR253" s="166"/>
      <c r="AS253" s="166"/>
      <c r="AT253" s="166"/>
      <c r="AU253" s="166"/>
      <c r="AV253" s="166"/>
      <c r="AW253" s="166"/>
      <c r="AX253" s="166"/>
      <c r="AY253" s="166"/>
      <c r="AZ253" s="166"/>
      <c r="BA253" s="166"/>
      <c r="BB253" s="166"/>
      <c r="BC253" s="166"/>
      <c r="BD253" s="166"/>
      <c r="BE253" s="166"/>
      <c r="BF253" s="166"/>
      <c r="BG253" s="166"/>
      <c r="BH253" s="166"/>
      <c r="BI253" s="166"/>
      <c r="BJ253" s="166"/>
      <c r="BK253" s="166"/>
      <c r="BL253" s="166"/>
      <c r="BM253" s="166"/>
      <c r="BN253" s="166"/>
      <c r="BO253" s="166"/>
      <c r="BP253" s="166"/>
      <c r="BQ253" s="166"/>
      <c r="BR253" s="166"/>
      <c r="BS253" s="166"/>
      <c r="BT253" s="166"/>
      <c r="BU253" s="166"/>
      <c r="BV253" s="166"/>
      <c r="BW253" s="166"/>
      <c r="BX253" s="166"/>
      <c r="BY253" s="166"/>
      <c r="BZ253" s="166"/>
      <c r="CA253" s="166"/>
      <c r="CB253" s="166"/>
      <c r="CC253" s="166"/>
      <c r="CD253" s="166"/>
      <c r="CE253" s="166"/>
      <c r="CF253" s="166"/>
      <c r="CG253" s="166"/>
      <c r="CH253" s="166"/>
      <c r="CI253" s="166"/>
      <c r="CJ253" s="166"/>
      <c r="CK253" s="166"/>
      <c r="CL253" s="166"/>
      <c r="CM253" s="166"/>
      <c r="CN253" s="166"/>
      <c r="CO253" s="166"/>
      <c r="CP253" s="166"/>
      <c r="CQ253" s="166"/>
      <c r="CR253" s="166"/>
      <c r="CS253" s="166"/>
      <c r="CT253" s="166"/>
      <c r="CU253" s="166"/>
      <c r="CV253" s="166"/>
      <c r="CW253" s="166"/>
      <c r="CX253" s="166"/>
      <c r="CY253" s="166"/>
      <c r="CZ253" s="166"/>
      <c r="DA253" s="166"/>
      <c r="DB253" s="166"/>
      <c r="DC253" s="166"/>
      <c r="DD253" s="166"/>
      <c r="DE253" s="166"/>
      <c r="DF253" s="166"/>
      <c r="DG253" s="166"/>
      <c r="DH253" s="166"/>
      <c r="DI253" s="166"/>
      <c r="DJ253" s="166"/>
      <c r="DK253" s="166"/>
      <c r="DL253" s="166"/>
      <c r="DM253" s="166"/>
      <c r="DN253" s="166"/>
      <c r="DO253" s="166"/>
      <c r="DP253" s="166"/>
      <c r="DQ253" s="166"/>
      <c r="DR253" s="166"/>
      <c r="DS253" s="166"/>
      <c r="DT253" s="166"/>
      <c r="DU253" s="166"/>
      <c r="DV253" s="166"/>
      <c r="DW253" s="166"/>
      <c r="DX253" s="166"/>
      <c r="DY253" s="166"/>
      <c r="DZ253" s="166"/>
      <c r="EA253" s="166"/>
      <c r="EB253" s="166"/>
      <c r="EC253" s="166"/>
      <c r="ED253" s="166"/>
      <c r="EE253" s="166"/>
      <c r="EF253" s="166"/>
      <c r="EG253" s="166"/>
      <c r="EH253" s="166"/>
      <c r="EI253" s="166"/>
      <c r="EJ253" s="166"/>
      <c r="EK253" s="166"/>
      <c r="EL253" s="166"/>
      <c r="EM253" s="166"/>
      <c r="EN253" s="166"/>
      <c r="EO253" s="166"/>
      <c r="EP253" s="166"/>
      <c r="EQ253" s="166"/>
      <c r="ER253" s="166"/>
      <c r="ES253" s="166"/>
      <c r="ET253" s="166"/>
      <c r="EU253" s="166"/>
      <c r="EV253" s="166"/>
      <c r="EW253" s="166"/>
      <c r="EX253" s="166"/>
      <c r="EY253" s="166"/>
      <c r="EZ253" s="166"/>
      <c r="FA253" s="166"/>
      <c r="FB253" s="166"/>
      <c r="FC253" s="166"/>
      <c r="FD253" s="166"/>
      <c r="FE253" s="166"/>
      <c r="FF253" s="166"/>
      <c r="FG253" s="166"/>
      <c r="FH253" s="166"/>
      <c r="FI253" s="166"/>
      <c r="FJ253" s="166"/>
      <c r="FK253" s="166"/>
      <c r="FL253" s="166"/>
      <c r="FM253" s="166"/>
      <c r="FN253" s="166"/>
      <c r="FO253" s="166"/>
      <c r="FP253" s="166"/>
      <c r="FQ253" s="166"/>
      <c r="FR253" s="166"/>
      <c r="FS253" s="166"/>
      <c r="FT253" s="166"/>
      <c r="FU253" s="166"/>
      <c r="FV253" s="166"/>
      <c r="FW253" s="166"/>
      <c r="FX253" s="166"/>
      <c r="FY253" s="166"/>
      <c r="FZ253" s="166"/>
      <c r="GA253" s="166"/>
      <c r="GB253" s="166"/>
      <c r="GC253" s="166"/>
      <c r="GD253" s="166"/>
      <c r="GE253" s="166"/>
      <c r="GF253" s="166"/>
      <c r="GG253" s="166"/>
      <c r="GH253" s="166"/>
      <c r="GI253" s="166"/>
      <c r="GJ253" s="166"/>
      <c r="GK253" s="166"/>
      <c r="GL253" s="166"/>
      <c r="GM253" s="166"/>
      <c r="GN253" s="166"/>
      <c r="GO253" s="166"/>
      <c r="GP253" s="166"/>
      <c r="GQ253" s="166"/>
      <c r="GR253" s="166"/>
      <c r="GS253" s="166"/>
      <c r="GT253" s="166"/>
      <c r="GU253" s="166"/>
      <c r="GV253" s="166"/>
      <c r="GW253" s="166"/>
      <c r="GX253" s="166"/>
      <c r="GY253" s="166"/>
      <c r="GZ253" s="166"/>
      <c r="HA253" s="166"/>
      <c r="HB253" s="166"/>
      <c r="HC253" s="166"/>
      <c r="HD253" s="166"/>
      <c r="HE253" s="166"/>
      <c r="HF253" s="166"/>
      <c r="HG253" s="166"/>
      <c r="HH253" s="166"/>
      <c r="HI253" s="166"/>
      <c r="HJ253" s="166"/>
      <c r="HK253" s="166"/>
      <c r="HL253" s="166"/>
      <c r="HM253" s="166"/>
      <c r="HN253" s="166"/>
      <c r="HO253" s="166"/>
      <c r="HP253" s="166"/>
      <c r="HQ253" s="166"/>
      <c r="HR253" s="166"/>
      <c r="HS253" s="166"/>
      <c r="HT253" s="166"/>
      <c r="HU253" s="166"/>
      <c r="HV253" s="166"/>
      <c r="HW253" s="166"/>
      <c r="HX253" s="166"/>
      <c r="HY253" s="166"/>
      <c r="HZ253" s="166"/>
      <c r="IA253" s="166"/>
      <c r="IB253" s="166"/>
      <c r="IC253" s="166"/>
      <c r="ID253" s="166"/>
      <c r="IE253" s="166"/>
      <c r="IF253" s="166"/>
      <c r="IG253" s="166"/>
      <c r="IH253" s="166"/>
      <c r="II253" s="166"/>
      <c r="IJ253" s="166"/>
      <c r="IK253" s="166"/>
      <c r="IL253" s="166"/>
      <c r="IM253" s="166"/>
      <c r="IN253" s="166"/>
      <c r="IO253" s="166"/>
      <c r="IP253" s="166"/>
      <c r="IQ253" s="166"/>
      <c r="IR253" s="166"/>
      <c r="IS253" s="166"/>
      <c r="IT253" s="166"/>
      <c r="IU253" s="166"/>
      <c r="IV253" s="166"/>
    </row>
    <row r="254" spans="1:256" s="168" customFormat="1" ht="15" x14ac:dyDescent="0.25">
      <c r="A254" s="163" t="s">
        <v>248</v>
      </c>
      <c r="B254" s="163"/>
      <c r="C254" s="163"/>
      <c r="D254" s="163"/>
      <c r="E254" s="173"/>
      <c r="F254" s="173"/>
      <c r="G254" s="173"/>
      <c r="H254" s="173"/>
      <c r="I254" s="173"/>
      <c r="J254" s="173"/>
      <c r="K254" s="174"/>
      <c r="L254" s="175"/>
      <c r="M254" s="175"/>
      <c r="N254" s="175"/>
      <c r="O254" s="176"/>
      <c r="P254" s="176"/>
      <c r="Q254" s="163"/>
      <c r="R254" s="163"/>
      <c r="S254" s="165"/>
      <c r="T254" s="166"/>
      <c r="U254" s="167"/>
      <c r="V254" s="166"/>
      <c r="W254" s="166"/>
      <c r="X254" s="166"/>
      <c r="Y254" s="166"/>
      <c r="Z254" s="166"/>
      <c r="AA254" s="166"/>
      <c r="AB254" s="166"/>
      <c r="AC254" s="166"/>
      <c r="AD254" s="166"/>
      <c r="AE254" s="166"/>
      <c r="AF254" s="166"/>
      <c r="AG254" s="166"/>
      <c r="AH254" s="166"/>
      <c r="AI254" s="166"/>
      <c r="AJ254" s="166"/>
      <c r="AK254" s="166"/>
      <c r="AL254" s="166"/>
      <c r="AM254" s="166"/>
      <c r="AN254" s="166"/>
      <c r="AO254" s="166"/>
      <c r="AP254" s="166"/>
      <c r="AQ254" s="166"/>
      <c r="AR254" s="166"/>
      <c r="AS254" s="166"/>
      <c r="AT254" s="166"/>
      <c r="AU254" s="166"/>
      <c r="AV254" s="166"/>
      <c r="AW254" s="166"/>
      <c r="AX254" s="166"/>
      <c r="AY254" s="166"/>
      <c r="AZ254" s="166"/>
      <c r="BA254" s="166"/>
      <c r="BB254" s="166"/>
      <c r="BC254" s="166"/>
      <c r="BD254" s="166"/>
      <c r="BE254" s="166"/>
      <c r="BF254" s="166"/>
      <c r="BG254" s="166"/>
      <c r="BH254" s="166"/>
      <c r="BI254" s="166"/>
      <c r="BJ254" s="166"/>
      <c r="BK254" s="166"/>
      <c r="BL254" s="166"/>
      <c r="BM254" s="166"/>
      <c r="BN254" s="166"/>
      <c r="BO254" s="166"/>
      <c r="BP254" s="166"/>
      <c r="BQ254" s="166"/>
      <c r="BR254" s="166"/>
      <c r="BS254" s="166"/>
      <c r="BT254" s="166"/>
      <c r="BU254" s="166"/>
      <c r="BV254" s="166"/>
      <c r="BW254" s="166"/>
      <c r="BX254" s="166"/>
      <c r="BY254" s="166"/>
      <c r="BZ254" s="166"/>
      <c r="CA254" s="166"/>
      <c r="CB254" s="166"/>
      <c r="CC254" s="166"/>
      <c r="CD254" s="166"/>
      <c r="CE254" s="166"/>
      <c r="CF254" s="166"/>
      <c r="CG254" s="166"/>
      <c r="CH254" s="166"/>
      <c r="CI254" s="166"/>
      <c r="CJ254" s="166"/>
      <c r="CK254" s="166"/>
      <c r="CL254" s="166"/>
      <c r="CM254" s="166"/>
      <c r="CN254" s="166"/>
      <c r="CO254" s="166"/>
      <c r="CP254" s="166"/>
      <c r="CQ254" s="166"/>
      <c r="CR254" s="166"/>
      <c r="CS254" s="166"/>
      <c r="CT254" s="166"/>
      <c r="CU254" s="166"/>
      <c r="CV254" s="166"/>
      <c r="CW254" s="166"/>
      <c r="CX254" s="166"/>
      <c r="CY254" s="166"/>
      <c r="CZ254" s="166"/>
      <c r="DA254" s="166"/>
      <c r="DB254" s="166"/>
      <c r="DC254" s="166"/>
      <c r="DD254" s="166"/>
      <c r="DE254" s="166"/>
      <c r="DF254" s="166"/>
      <c r="DG254" s="166"/>
      <c r="DH254" s="166"/>
      <c r="DI254" s="166"/>
      <c r="DJ254" s="166"/>
      <c r="DK254" s="166"/>
      <c r="DL254" s="166"/>
      <c r="DM254" s="166"/>
      <c r="DN254" s="166"/>
      <c r="DO254" s="166"/>
      <c r="DP254" s="166"/>
      <c r="DQ254" s="166"/>
      <c r="DR254" s="166"/>
      <c r="DS254" s="166"/>
      <c r="DT254" s="166"/>
      <c r="DU254" s="166"/>
      <c r="DV254" s="166"/>
      <c r="DW254" s="166"/>
      <c r="DX254" s="166"/>
      <c r="DY254" s="166"/>
      <c r="DZ254" s="166"/>
      <c r="EA254" s="166"/>
      <c r="EB254" s="166"/>
      <c r="EC254" s="166"/>
      <c r="ED254" s="166"/>
      <c r="EE254" s="166"/>
      <c r="EF254" s="166"/>
      <c r="EG254" s="166"/>
      <c r="EH254" s="166"/>
      <c r="EI254" s="166"/>
      <c r="EJ254" s="166"/>
      <c r="EK254" s="166"/>
      <c r="EL254" s="166"/>
      <c r="EM254" s="166"/>
      <c r="EN254" s="166"/>
      <c r="EO254" s="166"/>
      <c r="EP254" s="166"/>
      <c r="EQ254" s="166"/>
      <c r="ER254" s="166"/>
      <c r="ES254" s="166"/>
      <c r="ET254" s="166"/>
      <c r="EU254" s="166"/>
      <c r="EV254" s="166"/>
      <c r="EW254" s="166"/>
      <c r="EX254" s="166"/>
      <c r="EY254" s="166"/>
      <c r="EZ254" s="166"/>
      <c r="FA254" s="166"/>
      <c r="FB254" s="166"/>
      <c r="FC254" s="166"/>
      <c r="FD254" s="166"/>
      <c r="FE254" s="166"/>
      <c r="FF254" s="166"/>
      <c r="FG254" s="166"/>
      <c r="FH254" s="166"/>
      <c r="FI254" s="166"/>
      <c r="FJ254" s="166"/>
      <c r="FK254" s="166"/>
      <c r="FL254" s="166"/>
      <c r="FM254" s="166"/>
      <c r="FN254" s="166"/>
      <c r="FO254" s="166"/>
      <c r="FP254" s="166"/>
      <c r="FQ254" s="166"/>
      <c r="FR254" s="166"/>
      <c r="FS254" s="166"/>
      <c r="FT254" s="166"/>
      <c r="FU254" s="166"/>
      <c r="FV254" s="166"/>
      <c r="FW254" s="166"/>
      <c r="FX254" s="166"/>
      <c r="FY254" s="166"/>
      <c r="FZ254" s="166"/>
      <c r="GA254" s="166"/>
      <c r="GB254" s="166"/>
      <c r="GC254" s="166"/>
      <c r="GD254" s="166"/>
      <c r="GE254" s="166"/>
      <c r="GF254" s="166"/>
      <c r="GG254" s="166"/>
      <c r="GH254" s="166"/>
      <c r="GI254" s="166"/>
      <c r="GJ254" s="166"/>
      <c r="GK254" s="166"/>
      <c r="GL254" s="166"/>
      <c r="GM254" s="166"/>
      <c r="GN254" s="166"/>
      <c r="GO254" s="166"/>
      <c r="GP254" s="166"/>
      <c r="GQ254" s="166"/>
      <c r="GR254" s="166"/>
      <c r="GS254" s="166"/>
      <c r="GT254" s="166"/>
      <c r="GU254" s="166"/>
      <c r="GV254" s="166"/>
      <c r="GW254" s="166"/>
      <c r="GX254" s="166"/>
      <c r="GY254" s="166"/>
      <c r="GZ254" s="166"/>
      <c r="HA254" s="166"/>
      <c r="HB254" s="166"/>
      <c r="HC254" s="166"/>
      <c r="HD254" s="166"/>
      <c r="HE254" s="166"/>
      <c r="HF254" s="166"/>
      <c r="HG254" s="166"/>
      <c r="HH254" s="166"/>
      <c r="HI254" s="166"/>
      <c r="HJ254" s="166"/>
      <c r="HK254" s="166"/>
      <c r="HL254" s="166"/>
      <c r="HM254" s="166"/>
      <c r="HN254" s="166"/>
      <c r="HO254" s="166"/>
      <c r="HP254" s="166"/>
      <c r="HQ254" s="166"/>
      <c r="HR254" s="166"/>
      <c r="HS254" s="166"/>
      <c r="HT254" s="166"/>
      <c r="HU254" s="166"/>
      <c r="HV254" s="166"/>
      <c r="HW254" s="166"/>
      <c r="HX254" s="166"/>
      <c r="HY254" s="166"/>
      <c r="HZ254" s="166"/>
      <c r="IA254" s="166"/>
      <c r="IB254" s="166"/>
      <c r="IC254" s="166"/>
      <c r="ID254" s="166"/>
      <c r="IE254" s="166"/>
      <c r="IF254" s="166"/>
      <c r="IG254" s="166"/>
      <c r="IH254" s="166"/>
      <c r="II254" s="166"/>
      <c r="IJ254" s="166"/>
      <c r="IK254" s="166"/>
      <c r="IL254" s="166"/>
      <c r="IM254" s="166"/>
      <c r="IN254" s="166"/>
      <c r="IO254" s="166"/>
      <c r="IP254" s="166"/>
      <c r="IQ254" s="166"/>
      <c r="IR254" s="166"/>
      <c r="IS254" s="166"/>
      <c r="IT254" s="166"/>
      <c r="IU254" s="166"/>
      <c r="IV254" s="166"/>
    </row>
    <row r="255" spans="1:256" s="168" customFormat="1" ht="15" x14ac:dyDescent="0.25">
      <c r="A255" s="165" t="s">
        <v>249</v>
      </c>
      <c r="B255" s="165"/>
      <c r="C255" s="165"/>
      <c r="D255" s="165"/>
      <c r="E255" s="165"/>
      <c r="F255" s="165"/>
      <c r="G255" s="165"/>
      <c r="H255" s="165"/>
      <c r="I255" s="165"/>
      <c r="J255" s="169"/>
      <c r="K255" s="170"/>
      <c r="L255" s="169"/>
      <c r="M255" s="169"/>
      <c r="N255" s="169"/>
      <c r="O255" s="169"/>
      <c r="P255" s="169"/>
      <c r="Q255" s="171"/>
      <c r="R255" s="165"/>
      <c r="S255" s="165"/>
      <c r="T255" s="166"/>
      <c r="U255" s="167"/>
      <c r="V255" s="166"/>
      <c r="W255" s="166"/>
      <c r="X255" s="166"/>
      <c r="Y255" s="166"/>
      <c r="Z255" s="166"/>
      <c r="AA255" s="166"/>
      <c r="AB255" s="166"/>
      <c r="AC255" s="166"/>
      <c r="AD255" s="166"/>
      <c r="AE255" s="166"/>
      <c r="AF255" s="166"/>
      <c r="AG255" s="166"/>
      <c r="AH255" s="166"/>
      <c r="AI255" s="166"/>
      <c r="AJ255" s="166"/>
      <c r="AK255" s="166"/>
      <c r="AL255" s="166"/>
      <c r="AM255" s="166"/>
      <c r="AN255" s="166"/>
      <c r="AO255" s="166"/>
      <c r="AP255" s="166"/>
      <c r="AQ255" s="166"/>
      <c r="AR255" s="166"/>
      <c r="AS255" s="166"/>
      <c r="AT255" s="166"/>
      <c r="AU255" s="166"/>
      <c r="AV255" s="166"/>
      <c r="AW255" s="166"/>
      <c r="AX255" s="166"/>
      <c r="AY255" s="166"/>
      <c r="AZ255" s="166"/>
      <c r="BA255" s="166"/>
      <c r="BB255" s="166"/>
      <c r="BC255" s="166"/>
      <c r="BD255" s="166"/>
      <c r="BE255" s="166"/>
      <c r="BF255" s="166"/>
      <c r="BG255" s="166"/>
      <c r="BH255" s="166"/>
      <c r="BI255" s="166"/>
      <c r="BJ255" s="166"/>
      <c r="BK255" s="166"/>
      <c r="BL255" s="166"/>
      <c r="BM255" s="166"/>
      <c r="BN255" s="166"/>
      <c r="BO255" s="166"/>
      <c r="BP255" s="166"/>
      <c r="BQ255" s="166"/>
      <c r="BR255" s="166"/>
      <c r="BS255" s="166"/>
      <c r="BT255" s="166"/>
      <c r="BU255" s="166"/>
      <c r="BV255" s="166"/>
      <c r="BW255" s="166"/>
      <c r="BX255" s="166"/>
      <c r="BY255" s="166"/>
      <c r="BZ255" s="166"/>
      <c r="CA255" s="166"/>
      <c r="CB255" s="166"/>
      <c r="CC255" s="166"/>
      <c r="CD255" s="166"/>
      <c r="CE255" s="166"/>
      <c r="CF255" s="166"/>
      <c r="CG255" s="166"/>
      <c r="CH255" s="166"/>
      <c r="CI255" s="166"/>
      <c r="CJ255" s="166"/>
      <c r="CK255" s="166"/>
      <c r="CL255" s="166"/>
      <c r="CM255" s="166"/>
      <c r="CN255" s="166"/>
      <c r="CO255" s="166"/>
      <c r="CP255" s="166"/>
      <c r="CQ255" s="166"/>
      <c r="CR255" s="166"/>
      <c r="CS255" s="166"/>
      <c r="CT255" s="166"/>
      <c r="CU255" s="166"/>
      <c r="CV255" s="166"/>
      <c r="CW255" s="166"/>
      <c r="CX255" s="166"/>
      <c r="CY255" s="166"/>
      <c r="CZ255" s="166"/>
      <c r="DA255" s="166"/>
      <c r="DB255" s="166"/>
      <c r="DC255" s="166"/>
      <c r="DD255" s="166"/>
      <c r="DE255" s="166"/>
      <c r="DF255" s="166"/>
      <c r="DG255" s="166"/>
      <c r="DH255" s="166"/>
      <c r="DI255" s="166"/>
      <c r="DJ255" s="166"/>
      <c r="DK255" s="166"/>
      <c r="DL255" s="166"/>
      <c r="DM255" s="166"/>
      <c r="DN255" s="166"/>
      <c r="DO255" s="166"/>
      <c r="DP255" s="166"/>
      <c r="DQ255" s="166"/>
      <c r="DR255" s="166"/>
      <c r="DS255" s="166"/>
      <c r="DT255" s="166"/>
      <c r="DU255" s="166"/>
      <c r="DV255" s="166"/>
      <c r="DW255" s="166"/>
      <c r="DX255" s="166"/>
      <c r="DY255" s="166"/>
      <c r="DZ255" s="166"/>
      <c r="EA255" s="166"/>
      <c r="EB255" s="166"/>
      <c r="EC255" s="166"/>
      <c r="ED255" s="166"/>
      <c r="EE255" s="166"/>
      <c r="EF255" s="166"/>
      <c r="EG255" s="166"/>
      <c r="EH255" s="166"/>
      <c r="EI255" s="166"/>
      <c r="EJ255" s="166"/>
      <c r="EK255" s="166"/>
      <c r="EL255" s="166"/>
      <c r="EM255" s="166"/>
      <c r="EN255" s="166"/>
      <c r="EO255" s="166"/>
      <c r="EP255" s="166"/>
      <c r="EQ255" s="166"/>
      <c r="ER255" s="166"/>
      <c r="ES255" s="166"/>
      <c r="ET255" s="166"/>
      <c r="EU255" s="166"/>
      <c r="EV255" s="166"/>
      <c r="EW255" s="166"/>
      <c r="EX255" s="166"/>
      <c r="EY255" s="166"/>
      <c r="EZ255" s="166"/>
      <c r="FA255" s="166"/>
      <c r="FB255" s="166"/>
      <c r="FC255" s="166"/>
      <c r="FD255" s="166"/>
      <c r="FE255" s="166"/>
      <c r="FF255" s="166"/>
      <c r="FG255" s="166"/>
      <c r="FH255" s="166"/>
      <c r="FI255" s="166"/>
      <c r="FJ255" s="166"/>
      <c r="FK255" s="166"/>
      <c r="FL255" s="166"/>
      <c r="FM255" s="166"/>
      <c r="FN255" s="166"/>
      <c r="FO255" s="166"/>
      <c r="FP255" s="166"/>
      <c r="FQ255" s="166"/>
      <c r="FR255" s="166"/>
      <c r="FS255" s="166"/>
      <c r="FT255" s="166"/>
      <c r="FU255" s="166"/>
      <c r="FV255" s="166"/>
      <c r="FW255" s="166"/>
      <c r="FX255" s="166"/>
      <c r="FY255" s="166"/>
      <c r="FZ255" s="166"/>
      <c r="GA255" s="166"/>
      <c r="GB255" s="166"/>
      <c r="GC255" s="166"/>
      <c r="GD255" s="166"/>
      <c r="GE255" s="166"/>
      <c r="GF255" s="166"/>
      <c r="GG255" s="166"/>
      <c r="GH255" s="166"/>
      <c r="GI255" s="166"/>
      <c r="GJ255" s="166"/>
      <c r="GK255" s="166"/>
      <c r="GL255" s="166"/>
      <c r="GM255" s="166"/>
      <c r="GN255" s="166"/>
      <c r="GO255" s="166"/>
      <c r="GP255" s="166"/>
      <c r="GQ255" s="166"/>
      <c r="GR255" s="166"/>
      <c r="GS255" s="166"/>
      <c r="GT255" s="166"/>
      <c r="GU255" s="166"/>
      <c r="GV255" s="166"/>
      <c r="GW255" s="166"/>
      <c r="GX255" s="166"/>
      <c r="GY255" s="166"/>
      <c r="GZ255" s="166"/>
      <c r="HA255" s="166"/>
      <c r="HB255" s="166"/>
      <c r="HC255" s="166"/>
      <c r="HD255" s="166"/>
      <c r="HE255" s="166"/>
      <c r="HF255" s="166"/>
      <c r="HG255" s="166"/>
      <c r="HH255" s="166"/>
      <c r="HI255" s="166"/>
      <c r="HJ255" s="166"/>
      <c r="HK255" s="166"/>
      <c r="HL255" s="166"/>
      <c r="HM255" s="166"/>
      <c r="HN255" s="166"/>
      <c r="HO255" s="166"/>
      <c r="HP255" s="166"/>
      <c r="HQ255" s="166"/>
      <c r="HR255" s="166"/>
      <c r="HS255" s="166"/>
      <c r="HT255" s="166"/>
      <c r="HU255" s="166"/>
      <c r="HV255" s="166"/>
      <c r="HW255" s="166"/>
      <c r="HX255" s="166"/>
      <c r="HY255" s="166"/>
      <c r="HZ255" s="166"/>
      <c r="IA255" s="166"/>
      <c r="IB255" s="166"/>
      <c r="IC255" s="166"/>
      <c r="ID255" s="166"/>
      <c r="IE255" s="166"/>
      <c r="IF255" s="166"/>
      <c r="IG255" s="166"/>
      <c r="IH255" s="166"/>
      <c r="II255" s="166"/>
      <c r="IJ255" s="166"/>
      <c r="IK255" s="166"/>
      <c r="IL255" s="166"/>
      <c r="IM255" s="166"/>
      <c r="IN255" s="166"/>
      <c r="IO255" s="166"/>
      <c r="IP255" s="166"/>
      <c r="IQ255" s="166"/>
      <c r="IR255" s="166"/>
      <c r="IS255" s="166"/>
      <c r="IT255" s="166"/>
      <c r="IU255" s="166"/>
      <c r="IV255" s="166"/>
    </row>
    <row r="256" spans="1:256" s="168" customFormat="1" ht="15" x14ac:dyDescent="0.25">
      <c r="A256" s="165"/>
      <c r="B256" s="165"/>
      <c r="C256" s="165"/>
      <c r="D256" s="165"/>
      <c r="E256" s="165"/>
      <c r="F256" s="165"/>
      <c r="G256" s="165"/>
      <c r="H256" s="165"/>
      <c r="I256" s="165"/>
      <c r="J256" s="169"/>
      <c r="K256" s="170"/>
      <c r="L256" s="169"/>
      <c r="M256" s="169"/>
      <c r="N256" s="165"/>
      <c r="O256" s="169"/>
      <c r="P256" s="169"/>
      <c r="Q256" s="171"/>
      <c r="R256" s="165"/>
      <c r="S256" s="165"/>
      <c r="T256" s="166"/>
      <c r="U256" s="167"/>
      <c r="V256" s="166"/>
      <c r="W256" s="166"/>
      <c r="X256" s="166"/>
      <c r="Y256" s="166"/>
      <c r="Z256" s="166"/>
      <c r="AA256" s="166"/>
      <c r="AB256" s="166"/>
      <c r="AC256" s="166"/>
      <c r="AD256" s="166"/>
      <c r="AE256" s="166"/>
      <c r="AF256" s="166"/>
      <c r="AG256" s="166"/>
      <c r="AH256" s="166"/>
      <c r="AI256" s="166"/>
      <c r="AJ256" s="166"/>
      <c r="AK256" s="166"/>
      <c r="AL256" s="166"/>
      <c r="AM256" s="166"/>
      <c r="AN256" s="166"/>
      <c r="AO256" s="166"/>
      <c r="AP256" s="166"/>
      <c r="AQ256" s="166"/>
      <c r="AR256" s="166"/>
      <c r="AS256" s="166"/>
      <c r="AT256" s="166"/>
      <c r="AU256" s="166"/>
      <c r="AV256" s="166"/>
      <c r="AW256" s="166"/>
      <c r="AX256" s="166"/>
      <c r="AY256" s="166"/>
      <c r="AZ256" s="166"/>
      <c r="BA256" s="166"/>
      <c r="BB256" s="166"/>
      <c r="BC256" s="166"/>
      <c r="BD256" s="166"/>
      <c r="BE256" s="166"/>
      <c r="BF256" s="166"/>
      <c r="BG256" s="166"/>
      <c r="BH256" s="166"/>
      <c r="BI256" s="166"/>
      <c r="BJ256" s="166"/>
      <c r="BK256" s="166"/>
      <c r="BL256" s="166"/>
      <c r="BM256" s="166"/>
      <c r="BN256" s="166"/>
      <c r="BO256" s="166"/>
      <c r="BP256" s="166"/>
      <c r="BQ256" s="166"/>
      <c r="BR256" s="166"/>
      <c r="BS256" s="166"/>
      <c r="BT256" s="166"/>
      <c r="BU256" s="166"/>
      <c r="BV256" s="166"/>
      <c r="BW256" s="166"/>
      <c r="BX256" s="166"/>
      <c r="BY256" s="166"/>
      <c r="BZ256" s="166"/>
      <c r="CA256" s="166"/>
      <c r="CB256" s="166"/>
      <c r="CC256" s="166"/>
      <c r="CD256" s="166"/>
      <c r="CE256" s="166"/>
      <c r="CF256" s="166"/>
      <c r="CG256" s="166"/>
      <c r="CH256" s="166"/>
      <c r="CI256" s="166"/>
      <c r="CJ256" s="166"/>
      <c r="CK256" s="166"/>
      <c r="CL256" s="166"/>
      <c r="CM256" s="166"/>
      <c r="CN256" s="166"/>
      <c r="CO256" s="166"/>
      <c r="CP256" s="166"/>
      <c r="CQ256" s="166"/>
      <c r="CR256" s="166"/>
      <c r="CS256" s="166"/>
      <c r="CT256" s="166"/>
      <c r="CU256" s="166"/>
      <c r="CV256" s="166"/>
      <c r="CW256" s="166"/>
      <c r="CX256" s="166"/>
      <c r="CY256" s="166"/>
      <c r="CZ256" s="166"/>
      <c r="DA256" s="166"/>
      <c r="DB256" s="166"/>
      <c r="DC256" s="166"/>
      <c r="DD256" s="166"/>
      <c r="DE256" s="166"/>
      <c r="DF256" s="166"/>
      <c r="DG256" s="166"/>
      <c r="DH256" s="166"/>
      <c r="DI256" s="166"/>
      <c r="DJ256" s="166"/>
      <c r="DK256" s="166"/>
      <c r="DL256" s="166"/>
      <c r="DM256" s="166"/>
      <c r="DN256" s="166"/>
      <c r="DO256" s="166"/>
      <c r="DP256" s="166"/>
      <c r="DQ256" s="166"/>
      <c r="DR256" s="166"/>
      <c r="DS256" s="166"/>
      <c r="DT256" s="166"/>
      <c r="DU256" s="166"/>
      <c r="DV256" s="166"/>
      <c r="DW256" s="166"/>
      <c r="DX256" s="166"/>
      <c r="DY256" s="166"/>
      <c r="DZ256" s="166"/>
      <c r="EA256" s="166"/>
      <c r="EB256" s="166"/>
      <c r="EC256" s="166"/>
      <c r="ED256" s="166"/>
      <c r="EE256" s="166"/>
      <c r="EF256" s="166"/>
      <c r="EG256" s="166"/>
      <c r="EH256" s="166"/>
      <c r="EI256" s="166"/>
      <c r="EJ256" s="166"/>
      <c r="EK256" s="166"/>
      <c r="EL256" s="166"/>
      <c r="EM256" s="166"/>
      <c r="EN256" s="166"/>
      <c r="EO256" s="166"/>
      <c r="EP256" s="166"/>
      <c r="EQ256" s="166"/>
      <c r="ER256" s="166"/>
      <c r="ES256" s="166"/>
      <c r="ET256" s="166"/>
      <c r="EU256" s="166"/>
      <c r="EV256" s="166"/>
      <c r="EW256" s="166"/>
      <c r="EX256" s="166"/>
      <c r="EY256" s="166"/>
      <c r="EZ256" s="166"/>
      <c r="FA256" s="166"/>
      <c r="FB256" s="166"/>
      <c r="FC256" s="166"/>
      <c r="FD256" s="166"/>
      <c r="FE256" s="166"/>
      <c r="FF256" s="166"/>
      <c r="FG256" s="166"/>
      <c r="FH256" s="166"/>
      <c r="FI256" s="166"/>
      <c r="FJ256" s="166"/>
      <c r="FK256" s="166"/>
      <c r="FL256" s="166"/>
      <c r="FM256" s="166"/>
      <c r="FN256" s="166"/>
      <c r="FO256" s="166"/>
      <c r="FP256" s="166"/>
      <c r="FQ256" s="166"/>
      <c r="FR256" s="166"/>
      <c r="FS256" s="166"/>
      <c r="FT256" s="166"/>
      <c r="FU256" s="166"/>
      <c r="FV256" s="166"/>
      <c r="FW256" s="166"/>
      <c r="FX256" s="166"/>
      <c r="FY256" s="166"/>
      <c r="FZ256" s="166"/>
      <c r="GA256" s="166"/>
      <c r="GB256" s="166"/>
      <c r="GC256" s="166"/>
      <c r="GD256" s="166"/>
      <c r="GE256" s="166"/>
      <c r="GF256" s="166"/>
      <c r="GG256" s="166"/>
      <c r="GH256" s="166"/>
      <c r="GI256" s="166"/>
      <c r="GJ256" s="166"/>
      <c r="GK256" s="166"/>
      <c r="GL256" s="166"/>
      <c r="GM256" s="166"/>
      <c r="GN256" s="166"/>
      <c r="GO256" s="166"/>
      <c r="GP256" s="166"/>
      <c r="GQ256" s="166"/>
      <c r="GR256" s="166"/>
      <c r="GS256" s="166"/>
      <c r="GT256" s="166"/>
      <c r="GU256" s="166"/>
      <c r="GV256" s="166"/>
      <c r="GW256" s="166"/>
      <c r="GX256" s="166"/>
      <c r="GY256" s="166"/>
      <c r="GZ256" s="166"/>
      <c r="HA256" s="166"/>
      <c r="HB256" s="166"/>
      <c r="HC256" s="166"/>
      <c r="HD256" s="166"/>
      <c r="HE256" s="166"/>
      <c r="HF256" s="166"/>
      <c r="HG256" s="166"/>
      <c r="HH256" s="166"/>
      <c r="HI256" s="166"/>
      <c r="HJ256" s="166"/>
      <c r="HK256" s="166"/>
      <c r="HL256" s="166"/>
      <c r="HM256" s="166"/>
      <c r="HN256" s="166"/>
      <c r="HO256" s="166"/>
      <c r="HP256" s="166"/>
      <c r="HQ256" s="166"/>
      <c r="HR256" s="166"/>
      <c r="HS256" s="166"/>
      <c r="HT256" s="166"/>
      <c r="HU256" s="166"/>
      <c r="HV256" s="166"/>
      <c r="HW256" s="166"/>
      <c r="HX256" s="166"/>
      <c r="HY256" s="166"/>
      <c r="HZ256" s="166"/>
      <c r="IA256" s="166"/>
      <c r="IB256" s="166"/>
      <c r="IC256" s="166"/>
      <c r="ID256" s="166"/>
      <c r="IE256" s="166"/>
      <c r="IF256" s="166"/>
      <c r="IG256" s="166"/>
      <c r="IH256" s="166"/>
      <c r="II256" s="166"/>
      <c r="IJ256" s="166"/>
      <c r="IK256" s="166"/>
      <c r="IL256" s="166"/>
      <c r="IM256" s="166"/>
      <c r="IN256" s="166"/>
      <c r="IO256" s="166"/>
      <c r="IP256" s="166"/>
      <c r="IQ256" s="166"/>
      <c r="IR256" s="166"/>
      <c r="IS256" s="166"/>
      <c r="IT256" s="166"/>
      <c r="IU256" s="166"/>
      <c r="IV256" s="166"/>
    </row>
    <row r="257" spans="1:256" s="168" customFormat="1" ht="15" x14ac:dyDescent="0.25">
      <c r="A257" s="165"/>
      <c r="B257" s="165"/>
      <c r="C257" s="165"/>
      <c r="D257" s="165"/>
      <c r="E257" s="165"/>
      <c r="F257" s="165"/>
      <c r="G257" s="165"/>
      <c r="H257" s="165"/>
      <c r="I257" s="165"/>
      <c r="J257" s="169"/>
      <c r="K257" s="170"/>
      <c r="L257" s="169"/>
      <c r="M257" s="169"/>
      <c r="N257" s="165"/>
      <c r="O257" s="169"/>
      <c r="P257" s="169"/>
      <c r="Q257" s="172"/>
      <c r="R257" s="165"/>
      <c r="S257" s="165"/>
      <c r="T257" s="166"/>
      <c r="U257" s="167"/>
      <c r="V257" s="166"/>
      <c r="W257" s="166"/>
      <c r="X257" s="166"/>
      <c r="Y257" s="166"/>
      <c r="Z257" s="166"/>
      <c r="AA257" s="166"/>
      <c r="AB257" s="166"/>
      <c r="AC257" s="166"/>
      <c r="AD257" s="166"/>
      <c r="AE257" s="166"/>
      <c r="AF257" s="166"/>
      <c r="AG257" s="166"/>
      <c r="AH257" s="166"/>
      <c r="AI257" s="166"/>
      <c r="AJ257" s="166"/>
      <c r="AK257" s="166"/>
      <c r="AL257" s="166"/>
      <c r="AM257" s="166"/>
      <c r="AN257" s="166"/>
      <c r="AO257" s="166"/>
      <c r="AP257" s="166"/>
      <c r="AQ257" s="166"/>
      <c r="AR257" s="166"/>
      <c r="AS257" s="166"/>
      <c r="AT257" s="166"/>
      <c r="AU257" s="166"/>
      <c r="AV257" s="166"/>
      <c r="AW257" s="166"/>
      <c r="AX257" s="166"/>
      <c r="AY257" s="166"/>
      <c r="AZ257" s="166"/>
      <c r="BA257" s="166"/>
      <c r="BB257" s="166"/>
      <c r="BC257" s="166"/>
      <c r="BD257" s="166"/>
      <c r="BE257" s="166"/>
      <c r="BF257" s="166"/>
      <c r="BG257" s="166"/>
      <c r="BH257" s="166"/>
      <c r="BI257" s="166"/>
      <c r="BJ257" s="166"/>
      <c r="BK257" s="166"/>
      <c r="BL257" s="166"/>
      <c r="BM257" s="166"/>
      <c r="BN257" s="166"/>
      <c r="BO257" s="166"/>
      <c r="BP257" s="166"/>
      <c r="BQ257" s="166"/>
      <c r="BR257" s="166"/>
      <c r="BS257" s="166"/>
      <c r="BT257" s="166"/>
      <c r="BU257" s="166"/>
      <c r="BV257" s="166"/>
      <c r="BW257" s="166"/>
      <c r="BX257" s="166"/>
      <c r="BY257" s="166"/>
      <c r="BZ257" s="166"/>
      <c r="CA257" s="166"/>
      <c r="CB257" s="166"/>
      <c r="CC257" s="166"/>
      <c r="CD257" s="166"/>
      <c r="CE257" s="166"/>
      <c r="CF257" s="166"/>
      <c r="CG257" s="166"/>
      <c r="CH257" s="166"/>
      <c r="CI257" s="166"/>
      <c r="CJ257" s="166"/>
      <c r="CK257" s="166"/>
      <c r="CL257" s="166"/>
      <c r="CM257" s="166"/>
      <c r="CN257" s="166"/>
      <c r="CO257" s="166"/>
      <c r="CP257" s="166"/>
      <c r="CQ257" s="166"/>
      <c r="CR257" s="166"/>
      <c r="CS257" s="166"/>
      <c r="CT257" s="166"/>
      <c r="CU257" s="166"/>
      <c r="CV257" s="166"/>
      <c r="CW257" s="166"/>
      <c r="CX257" s="166"/>
      <c r="CY257" s="166"/>
      <c r="CZ257" s="166"/>
      <c r="DA257" s="166"/>
      <c r="DB257" s="166"/>
      <c r="DC257" s="166"/>
      <c r="DD257" s="166"/>
      <c r="DE257" s="166"/>
      <c r="DF257" s="166"/>
      <c r="DG257" s="166"/>
      <c r="DH257" s="166"/>
      <c r="DI257" s="166"/>
      <c r="DJ257" s="166"/>
      <c r="DK257" s="166"/>
      <c r="DL257" s="166"/>
      <c r="DM257" s="166"/>
      <c r="DN257" s="166"/>
      <c r="DO257" s="166"/>
      <c r="DP257" s="166"/>
      <c r="DQ257" s="166"/>
      <c r="DR257" s="166"/>
      <c r="DS257" s="166"/>
      <c r="DT257" s="166"/>
      <c r="DU257" s="166"/>
      <c r="DV257" s="166"/>
      <c r="DW257" s="166"/>
      <c r="DX257" s="166"/>
      <c r="DY257" s="166"/>
      <c r="DZ257" s="166"/>
      <c r="EA257" s="166"/>
      <c r="EB257" s="166"/>
      <c r="EC257" s="166"/>
      <c r="ED257" s="166"/>
      <c r="EE257" s="166"/>
      <c r="EF257" s="166"/>
      <c r="EG257" s="166"/>
      <c r="EH257" s="166"/>
      <c r="EI257" s="166"/>
      <c r="EJ257" s="166"/>
      <c r="EK257" s="166"/>
      <c r="EL257" s="166"/>
      <c r="EM257" s="166"/>
      <c r="EN257" s="166"/>
      <c r="EO257" s="166"/>
      <c r="EP257" s="166"/>
      <c r="EQ257" s="166"/>
      <c r="ER257" s="166"/>
      <c r="ES257" s="166"/>
      <c r="ET257" s="166"/>
      <c r="EU257" s="166"/>
      <c r="EV257" s="166"/>
      <c r="EW257" s="166"/>
      <c r="EX257" s="166"/>
      <c r="EY257" s="166"/>
      <c r="EZ257" s="166"/>
      <c r="FA257" s="166"/>
      <c r="FB257" s="166"/>
      <c r="FC257" s="166"/>
      <c r="FD257" s="166"/>
      <c r="FE257" s="166"/>
      <c r="FF257" s="166"/>
      <c r="FG257" s="166"/>
      <c r="FH257" s="166"/>
      <c r="FI257" s="166"/>
      <c r="FJ257" s="166"/>
      <c r="FK257" s="166"/>
      <c r="FL257" s="166"/>
      <c r="FM257" s="166"/>
      <c r="FN257" s="166"/>
      <c r="FO257" s="166"/>
      <c r="FP257" s="166"/>
      <c r="FQ257" s="166"/>
      <c r="FR257" s="166"/>
      <c r="FS257" s="166"/>
      <c r="FT257" s="166"/>
      <c r="FU257" s="166"/>
      <c r="FV257" s="166"/>
      <c r="FW257" s="166"/>
      <c r="FX257" s="166"/>
      <c r="FY257" s="166"/>
      <c r="FZ257" s="166"/>
      <c r="GA257" s="166"/>
      <c r="GB257" s="166"/>
      <c r="GC257" s="166"/>
      <c r="GD257" s="166"/>
      <c r="GE257" s="166"/>
      <c r="GF257" s="166"/>
      <c r="GG257" s="166"/>
      <c r="GH257" s="166"/>
      <c r="GI257" s="166"/>
      <c r="GJ257" s="166"/>
      <c r="GK257" s="166"/>
      <c r="GL257" s="166"/>
      <c r="GM257" s="166"/>
      <c r="GN257" s="166"/>
      <c r="GO257" s="166"/>
      <c r="GP257" s="166"/>
      <c r="GQ257" s="166"/>
      <c r="GR257" s="166"/>
      <c r="GS257" s="166"/>
      <c r="GT257" s="166"/>
      <c r="GU257" s="166"/>
      <c r="GV257" s="166"/>
      <c r="GW257" s="166"/>
      <c r="GX257" s="166"/>
      <c r="GY257" s="166"/>
      <c r="GZ257" s="166"/>
      <c r="HA257" s="166"/>
      <c r="HB257" s="166"/>
      <c r="HC257" s="166"/>
      <c r="HD257" s="166"/>
      <c r="HE257" s="166"/>
      <c r="HF257" s="166"/>
      <c r="HG257" s="166"/>
      <c r="HH257" s="166"/>
      <c r="HI257" s="166"/>
      <c r="HJ257" s="166"/>
      <c r="HK257" s="166"/>
      <c r="HL257" s="166"/>
      <c r="HM257" s="166"/>
      <c r="HN257" s="166"/>
      <c r="HO257" s="166"/>
      <c r="HP257" s="166"/>
      <c r="HQ257" s="166"/>
      <c r="HR257" s="166"/>
      <c r="HS257" s="166"/>
      <c r="HT257" s="166"/>
      <c r="HU257" s="166"/>
      <c r="HV257" s="166"/>
      <c r="HW257" s="166"/>
      <c r="HX257" s="166"/>
      <c r="HY257" s="166"/>
      <c r="HZ257" s="166"/>
      <c r="IA257" s="166"/>
      <c r="IB257" s="166"/>
      <c r="IC257" s="166"/>
      <c r="ID257" s="166"/>
      <c r="IE257" s="166"/>
      <c r="IF257" s="166"/>
      <c r="IG257" s="166"/>
      <c r="IH257" s="166"/>
      <c r="II257" s="166"/>
      <c r="IJ257" s="166"/>
      <c r="IK257" s="166"/>
      <c r="IL257" s="166"/>
      <c r="IM257" s="166"/>
      <c r="IN257" s="166"/>
      <c r="IO257" s="166"/>
      <c r="IP257" s="166"/>
      <c r="IQ257" s="166"/>
      <c r="IR257" s="166"/>
      <c r="IS257" s="166"/>
      <c r="IT257" s="166"/>
      <c r="IU257" s="166"/>
      <c r="IV257" s="166"/>
    </row>
    <row r="258" spans="1:256" s="168" customFormat="1" ht="15" x14ac:dyDescent="0.25">
      <c r="A258" s="163" t="s">
        <v>250</v>
      </c>
      <c r="B258" s="163"/>
      <c r="C258" s="163"/>
      <c r="D258" s="177"/>
      <c r="E258" s="163"/>
      <c r="F258" s="163"/>
      <c r="G258" s="163"/>
      <c r="H258" s="163"/>
      <c r="I258" s="163"/>
      <c r="J258" s="163"/>
      <c r="K258" s="178"/>
      <c r="L258" s="179"/>
      <c r="M258" s="179"/>
      <c r="N258" s="179"/>
      <c r="O258" s="179"/>
      <c r="P258" s="179"/>
      <c r="Q258" s="163"/>
      <c r="R258" s="179"/>
      <c r="S258" s="165"/>
      <c r="T258" s="166"/>
      <c r="U258" s="167"/>
      <c r="V258" s="166"/>
      <c r="W258" s="166"/>
      <c r="X258" s="166"/>
      <c r="Y258" s="166"/>
      <c r="Z258" s="166"/>
      <c r="AA258" s="166"/>
      <c r="AB258" s="166"/>
      <c r="AC258" s="166"/>
      <c r="AD258" s="166"/>
      <c r="AE258" s="166"/>
      <c r="AF258" s="166"/>
      <c r="AG258" s="166"/>
      <c r="AH258" s="166"/>
      <c r="AI258" s="166"/>
      <c r="AJ258" s="166"/>
      <c r="AK258" s="166"/>
      <c r="AL258" s="166"/>
      <c r="AM258" s="166"/>
      <c r="AN258" s="166"/>
      <c r="AO258" s="166"/>
      <c r="AP258" s="166"/>
      <c r="AQ258" s="166"/>
      <c r="AR258" s="166"/>
      <c r="AS258" s="166"/>
      <c r="AT258" s="166"/>
      <c r="AU258" s="166"/>
      <c r="AV258" s="166"/>
      <c r="AW258" s="166"/>
      <c r="AX258" s="166"/>
      <c r="AY258" s="166"/>
      <c r="AZ258" s="166"/>
      <c r="BA258" s="166"/>
      <c r="BB258" s="166"/>
      <c r="BC258" s="166"/>
      <c r="BD258" s="166"/>
      <c r="BE258" s="166"/>
      <c r="BF258" s="166"/>
      <c r="BG258" s="166"/>
      <c r="BH258" s="166"/>
      <c r="BI258" s="166"/>
      <c r="BJ258" s="166"/>
      <c r="BK258" s="166"/>
      <c r="BL258" s="166"/>
      <c r="BM258" s="166"/>
      <c r="BN258" s="166"/>
      <c r="BO258" s="166"/>
      <c r="BP258" s="166"/>
      <c r="BQ258" s="166"/>
      <c r="BR258" s="166"/>
      <c r="BS258" s="166"/>
      <c r="BT258" s="166"/>
      <c r="BU258" s="166"/>
      <c r="BV258" s="166"/>
      <c r="BW258" s="166"/>
      <c r="BX258" s="166"/>
      <c r="BY258" s="166"/>
      <c r="BZ258" s="166"/>
      <c r="CA258" s="166"/>
      <c r="CB258" s="166"/>
      <c r="CC258" s="166"/>
      <c r="CD258" s="166"/>
      <c r="CE258" s="166"/>
      <c r="CF258" s="166"/>
      <c r="CG258" s="166"/>
      <c r="CH258" s="166"/>
      <c r="CI258" s="166"/>
      <c r="CJ258" s="166"/>
      <c r="CK258" s="166"/>
      <c r="CL258" s="166"/>
      <c r="CM258" s="166"/>
      <c r="CN258" s="166"/>
      <c r="CO258" s="166"/>
      <c r="CP258" s="166"/>
      <c r="CQ258" s="166"/>
      <c r="CR258" s="166"/>
      <c r="CS258" s="166"/>
      <c r="CT258" s="166"/>
      <c r="CU258" s="166"/>
      <c r="CV258" s="166"/>
      <c r="CW258" s="166"/>
      <c r="CX258" s="166"/>
      <c r="CY258" s="166"/>
      <c r="CZ258" s="166"/>
      <c r="DA258" s="166"/>
      <c r="DB258" s="166"/>
      <c r="DC258" s="166"/>
      <c r="DD258" s="166"/>
      <c r="DE258" s="166"/>
      <c r="DF258" s="166"/>
      <c r="DG258" s="166"/>
      <c r="DH258" s="166"/>
      <c r="DI258" s="166"/>
      <c r="DJ258" s="166"/>
      <c r="DK258" s="166"/>
      <c r="DL258" s="166"/>
      <c r="DM258" s="166"/>
      <c r="DN258" s="166"/>
      <c r="DO258" s="166"/>
      <c r="DP258" s="166"/>
      <c r="DQ258" s="166"/>
      <c r="DR258" s="166"/>
      <c r="DS258" s="166"/>
      <c r="DT258" s="166"/>
      <c r="DU258" s="166"/>
      <c r="DV258" s="166"/>
      <c r="DW258" s="166"/>
      <c r="DX258" s="166"/>
      <c r="DY258" s="166"/>
      <c r="DZ258" s="166"/>
      <c r="EA258" s="166"/>
      <c r="EB258" s="166"/>
      <c r="EC258" s="166"/>
      <c r="ED258" s="166"/>
      <c r="EE258" s="166"/>
      <c r="EF258" s="166"/>
      <c r="EG258" s="166"/>
      <c r="EH258" s="166"/>
      <c r="EI258" s="166"/>
      <c r="EJ258" s="166"/>
      <c r="EK258" s="166"/>
      <c r="EL258" s="166"/>
      <c r="EM258" s="166"/>
      <c r="EN258" s="166"/>
      <c r="EO258" s="166"/>
      <c r="EP258" s="166"/>
      <c r="EQ258" s="166"/>
      <c r="ER258" s="166"/>
      <c r="ES258" s="166"/>
      <c r="ET258" s="166"/>
      <c r="EU258" s="166"/>
      <c r="EV258" s="166"/>
      <c r="EW258" s="166"/>
      <c r="EX258" s="166"/>
      <c r="EY258" s="166"/>
      <c r="EZ258" s="166"/>
      <c r="FA258" s="166"/>
      <c r="FB258" s="166"/>
      <c r="FC258" s="166"/>
      <c r="FD258" s="166"/>
      <c r="FE258" s="166"/>
      <c r="FF258" s="166"/>
      <c r="FG258" s="166"/>
      <c r="FH258" s="166"/>
      <c r="FI258" s="166"/>
      <c r="FJ258" s="166"/>
      <c r="FK258" s="166"/>
      <c r="FL258" s="166"/>
      <c r="FM258" s="166"/>
      <c r="FN258" s="166"/>
      <c r="FO258" s="166"/>
      <c r="FP258" s="166"/>
      <c r="FQ258" s="166"/>
      <c r="FR258" s="166"/>
      <c r="FS258" s="166"/>
      <c r="FT258" s="166"/>
      <c r="FU258" s="166"/>
      <c r="FV258" s="166"/>
      <c r="FW258" s="166"/>
      <c r="FX258" s="166"/>
      <c r="FY258" s="166"/>
      <c r="FZ258" s="166"/>
      <c r="GA258" s="166"/>
      <c r="GB258" s="166"/>
      <c r="GC258" s="166"/>
      <c r="GD258" s="166"/>
      <c r="GE258" s="166"/>
      <c r="GF258" s="166"/>
      <c r="GG258" s="166"/>
      <c r="GH258" s="166"/>
      <c r="GI258" s="166"/>
      <c r="GJ258" s="166"/>
      <c r="GK258" s="166"/>
      <c r="GL258" s="166"/>
      <c r="GM258" s="166"/>
      <c r="GN258" s="166"/>
      <c r="GO258" s="166"/>
      <c r="GP258" s="166"/>
      <c r="GQ258" s="166"/>
      <c r="GR258" s="166"/>
      <c r="GS258" s="166"/>
      <c r="GT258" s="166"/>
      <c r="GU258" s="166"/>
      <c r="GV258" s="166"/>
      <c r="GW258" s="166"/>
      <c r="GX258" s="166"/>
      <c r="GY258" s="166"/>
      <c r="GZ258" s="166"/>
      <c r="HA258" s="166"/>
      <c r="HB258" s="166"/>
      <c r="HC258" s="166"/>
      <c r="HD258" s="166"/>
      <c r="HE258" s="166"/>
      <c r="HF258" s="166"/>
      <c r="HG258" s="166"/>
      <c r="HH258" s="166"/>
      <c r="HI258" s="166"/>
      <c r="HJ258" s="166"/>
      <c r="HK258" s="166"/>
      <c r="HL258" s="166"/>
      <c r="HM258" s="166"/>
      <c r="HN258" s="166"/>
      <c r="HO258" s="166"/>
      <c r="HP258" s="166"/>
      <c r="HQ258" s="166"/>
      <c r="HR258" s="166"/>
      <c r="HS258" s="166"/>
      <c r="HT258" s="166"/>
      <c r="HU258" s="166"/>
      <c r="HV258" s="166"/>
      <c r="HW258" s="166"/>
      <c r="HX258" s="166"/>
      <c r="HY258" s="166"/>
      <c r="HZ258" s="166"/>
      <c r="IA258" s="166"/>
      <c r="IB258" s="166"/>
      <c r="IC258" s="166"/>
      <c r="ID258" s="166"/>
      <c r="IE258" s="166"/>
      <c r="IF258" s="166"/>
      <c r="IG258" s="166"/>
      <c r="IH258" s="166"/>
      <c r="II258" s="166"/>
      <c r="IJ258" s="166"/>
      <c r="IK258" s="166"/>
      <c r="IL258" s="166"/>
      <c r="IM258" s="166"/>
      <c r="IN258" s="166"/>
      <c r="IO258" s="166"/>
      <c r="IP258" s="166"/>
      <c r="IQ258" s="166"/>
      <c r="IR258" s="166"/>
      <c r="IS258" s="166"/>
      <c r="IT258" s="166"/>
      <c r="IU258" s="166"/>
      <c r="IV258" s="166"/>
    </row>
    <row r="259" spans="1:256" s="168" customFormat="1" ht="15" x14ac:dyDescent="0.25">
      <c r="A259" s="165" t="s">
        <v>249</v>
      </c>
      <c r="B259" s="165"/>
      <c r="C259" s="165"/>
      <c r="D259" s="180"/>
      <c r="E259" s="165"/>
      <c r="F259" s="165"/>
      <c r="G259" s="165"/>
      <c r="H259" s="165"/>
      <c r="I259" s="165"/>
      <c r="J259" s="169"/>
      <c r="K259" s="170"/>
      <c r="L259" s="169"/>
      <c r="M259" s="169"/>
      <c r="N259" s="169"/>
      <c r="O259" s="169"/>
      <c r="P259" s="169"/>
      <c r="Q259" s="171"/>
      <c r="R259" s="165"/>
      <c r="S259" s="165"/>
      <c r="T259" s="166"/>
      <c r="U259" s="167"/>
      <c r="V259" s="166"/>
      <c r="W259" s="166"/>
      <c r="X259" s="166"/>
      <c r="Y259" s="166"/>
      <c r="Z259" s="166"/>
      <c r="AA259" s="166"/>
      <c r="AB259" s="166"/>
      <c r="AC259" s="166"/>
      <c r="AD259" s="166"/>
      <c r="AE259" s="166"/>
      <c r="AF259" s="166"/>
      <c r="AG259" s="166"/>
      <c r="AH259" s="166"/>
      <c r="AI259" s="166"/>
      <c r="AJ259" s="166"/>
      <c r="AK259" s="166"/>
      <c r="AL259" s="166"/>
      <c r="AM259" s="166"/>
      <c r="AN259" s="166"/>
      <c r="AO259" s="166"/>
      <c r="AP259" s="166"/>
      <c r="AQ259" s="166"/>
      <c r="AR259" s="166"/>
      <c r="AS259" s="166"/>
      <c r="AT259" s="166"/>
      <c r="AU259" s="166"/>
      <c r="AV259" s="166"/>
      <c r="AW259" s="166"/>
      <c r="AX259" s="166"/>
      <c r="AY259" s="166"/>
      <c r="AZ259" s="166"/>
      <c r="BA259" s="166"/>
      <c r="BB259" s="166"/>
      <c r="BC259" s="166"/>
      <c r="BD259" s="166"/>
      <c r="BE259" s="166"/>
      <c r="BF259" s="166"/>
      <c r="BG259" s="166"/>
      <c r="BH259" s="166"/>
      <c r="BI259" s="166"/>
      <c r="BJ259" s="166"/>
      <c r="BK259" s="166"/>
      <c r="BL259" s="166"/>
      <c r="BM259" s="166"/>
      <c r="BN259" s="166"/>
      <c r="BO259" s="166"/>
      <c r="BP259" s="166"/>
      <c r="BQ259" s="166"/>
      <c r="BR259" s="166"/>
      <c r="BS259" s="166"/>
      <c r="BT259" s="166"/>
      <c r="BU259" s="166"/>
      <c r="BV259" s="166"/>
      <c r="BW259" s="166"/>
      <c r="BX259" s="166"/>
      <c r="BY259" s="166"/>
      <c r="BZ259" s="166"/>
      <c r="CA259" s="166"/>
      <c r="CB259" s="166"/>
      <c r="CC259" s="166"/>
      <c r="CD259" s="166"/>
      <c r="CE259" s="166"/>
      <c r="CF259" s="166"/>
      <c r="CG259" s="166"/>
      <c r="CH259" s="166"/>
      <c r="CI259" s="166"/>
      <c r="CJ259" s="166"/>
      <c r="CK259" s="166"/>
      <c r="CL259" s="166"/>
      <c r="CM259" s="166"/>
      <c r="CN259" s="166"/>
      <c r="CO259" s="166"/>
      <c r="CP259" s="166"/>
      <c r="CQ259" s="166"/>
      <c r="CR259" s="166"/>
      <c r="CS259" s="166"/>
      <c r="CT259" s="166"/>
      <c r="CU259" s="166"/>
      <c r="CV259" s="166"/>
      <c r="CW259" s="166"/>
      <c r="CX259" s="166"/>
      <c r="CY259" s="166"/>
      <c r="CZ259" s="166"/>
      <c r="DA259" s="166"/>
      <c r="DB259" s="166"/>
      <c r="DC259" s="166"/>
      <c r="DD259" s="166"/>
      <c r="DE259" s="166"/>
      <c r="DF259" s="166"/>
      <c r="DG259" s="166"/>
      <c r="DH259" s="166"/>
      <c r="DI259" s="166"/>
      <c r="DJ259" s="166"/>
      <c r="DK259" s="166"/>
      <c r="DL259" s="166"/>
      <c r="DM259" s="166"/>
      <c r="DN259" s="166"/>
      <c r="DO259" s="166"/>
      <c r="DP259" s="166"/>
      <c r="DQ259" s="166"/>
      <c r="DR259" s="166"/>
      <c r="DS259" s="166"/>
      <c r="DT259" s="166"/>
      <c r="DU259" s="166"/>
      <c r="DV259" s="166"/>
      <c r="DW259" s="166"/>
      <c r="DX259" s="166"/>
      <c r="DY259" s="166"/>
      <c r="DZ259" s="166"/>
      <c r="EA259" s="166"/>
      <c r="EB259" s="166"/>
      <c r="EC259" s="166"/>
      <c r="ED259" s="166"/>
      <c r="EE259" s="166"/>
      <c r="EF259" s="166"/>
      <c r="EG259" s="166"/>
      <c r="EH259" s="166"/>
      <c r="EI259" s="166"/>
      <c r="EJ259" s="166"/>
      <c r="EK259" s="166"/>
      <c r="EL259" s="166"/>
      <c r="EM259" s="166"/>
      <c r="EN259" s="166"/>
      <c r="EO259" s="166"/>
      <c r="EP259" s="166"/>
      <c r="EQ259" s="166"/>
      <c r="ER259" s="166"/>
      <c r="ES259" s="166"/>
      <c r="ET259" s="166"/>
      <c r="EU259" s="166"/>
      <c r="EV259" s="166"/>
      <c r="EW259" s="166"/>
      <c r="EX259" s="166"/>
      <c r="EY259" s="166"/>
      <c r="EZ259" s="166"/>
      <c r="FA259" s="166"/>
      <c r="FB259" s="166"/>
      <c r="FC259" s="166"/>
      <c r="FD259" s="166"/>
      <c r="FE259" s="166"/>
      <c r="FF259" s="166"/>
      <c r="FG259" s="166"/>
      <c r="FH259" s="166"/>
      <c r="FI259" s="166"/>
      <c r="FJ259" s="166"/>
      <c r="FK259" s="166"/>
      <c r="FL259" s="166"/>
      <c r="FM259" s="166"/>
      <c r="FN259" s="166"/>
      <c r="FO259" s="166"/>
      <c r="FP259" s="166"/>
      <c r="FQ259" s="166"/>
      <c r="FR259" s="166"/>
      <c r="FS259" s="166"/>
      <c r="FT259" s="166"/>
      <c r="FU259" s="166"/>
      <c r="FV259" s="166"/>
      <c r="FW259" s="166"/>
      <c r="FX259" s="166"/>
      <c r="FY259" s="166"/>
      <c r="FZ259" s="166"/>
      <c r="GA259" s="166"/>
      <c r="GB259" s="166"/>
      <c r="GC259" s="166"/>
      <c r="GD259" s="166"/>
      <c r="GE259" s="166"/>
      <c r="GF259" s="166"/>
      <c r="GG259" s="166"/>
      <c r="GH259" s="166"/>
      <c r="GI259" s="166"/>
      <c r="GJ259" s="166"/>
      <c r="GK259" s="166"/>
      <c r="GL259" s="166"/>
      <c r="GM259" s="166"/>
      <c r="GN259" s="166"/>
      <c r="GO259" s="166"/>
      <c r="GP259" s="166"/>
      <c r="GQ259" s="166"/>
      <c r="GR259" s="166"/>
      <c r="GS259" s="166"/>
      <c r="GT259" s="166"/>
      <c r="GU259" s="166"/>
      <c r="GV259" s="166"/>
      <c r="GW259" s="166"/>
      <c r="GX259" s="166"/>
      <c r="GY259" s="166"/>
      <c r="GZ259" s="166"/>
      <c r="HA259" s="166"/>
      <c r="HB259" s="166"/>
      <c r="HC259" s="166"/>
      <c r="HD259" s="166"/>
      <c r="HE259" s="166"/>
      <c r="HF259" s="166"/>
      <c r="HG259" s="166"/>
      <c r="HH259" s="166"/>
      <c r="HI259" s="166"/>
      <c r="HJ259" s="166"/>
      <c r="HK259" s="166"/>
      <c r="HL259" s="166"/>
      <c r="HM259" s="166"/>
      <c r="HN259" s="166"/>
      <c r="HO259" s="166"/>
      <c r="HP259" s="166"/>
      <c r="HQ259" s="166"/>
      <c r="HR259" s="166"/>
      <c r="HS259" s="166"/>
      <c r="HT259" s="166"/>
      <c r="HU259" s="166"/>
      <c r="HV259" s="166"/>
      <c r="HW259" s="166"/>
      <c r="HX259" s="166"/>
      <c r="HY259" s="166"/>
      <c r="HZ259" s="166"/>
      <c r="IA259" s="166"/>
      <c r="IB259" s="166"/>
      <c r="IC259" s="166"/>
      <c r="ID259" s="166"/>
      <c r="IE259" s="166"/>
      <c r="IF259" s="166"/>
      <c r="IG259" s="166"/>
      <c r="IH259" s="166"/>
      <c r="II259" s="166"/>
      <c r="IJ259" s="166"/>
      <c r="IK259" s="166"/>
      <c r="IL259" s="166"/>
      <c r="IM259" s="166"/>
      <c r="IN259" s="166"/>
      <c r="IO259" s="166"/>
      <c r="IP259" s="166"/>
      <c r="IQ259" s="166"/>
      <c r="IR259" s="166"/>
      <c r="IS259" s="166"/>
      <c r="IT259" s="166"/>
      <c r="IU259" s="166"/>
      <c r="IV259" s="166"/>
    </row>
    <row r="260" spans="1:256" s="168" customFormat="1" ht="15" x14ac:dyDescent="0.25">
      <c r="A260" s="165"/>
      <c r="B260" s="165"/>
      <c r="C260" s="165"/>
      <c r="D260" s="165"/>
      <c r="E260" s="165"/>
      <c r="F260" s="165"/>
      <c r="G260" s="165"/>
      <c r="H260" s="165"/>
      <c r="I260" s="165"/>
      <c r="J260" s="165"/>
      <c r="K260" s="170"/>
      <c r="L260" s="165"/>
      <c r="M260" s="165"/>
      <c r="N260" s="165"/>
      <c r="O260" s="165"/>
      <c r="P260" s="165"/>
      <c r="Q260" s="165"/>
      <c r="R260" s="165"/>
      <c r="S260" s="165"/>
      <c r="T260" s="166"/>
      <c r="U260" s="167"/>
      <c r="V260" s="166"/>
      <c r="W260" s="166"/>
      <c r="X260" s="166"/>
      <c r="Y260" s="166"/>
      <c r="Z260" s="166"/>
      <c r="AA260" s="166"/>
      <c r="AB260" s="166"/>
      <c r="AC260" s="166"/>
      <c r="AD260" s="166"/>
      <c r="AE260" s="166"/>
      <c r="AF260" s="166"/>
      <c r="AG260" s="166"/>
      <c r="AH260" s="166"/>
      <c r="AI260" s="166"/>
      <c r="AJ260" s="166"/>
      <c r="AK260" s="166"/>
      <c r="AL260" s="166"/>
      <c r="AM260" s="166"/>
      <c r="AN260" s="166"/>
      <c r="AO260" s="166"/>
      <c r="AP260" s="166"/>
      <c r="AQ260" s="166"/>
      <c r="AR260" s="166"/>
      <c r="AS260" s="166"/>
      <c r="AT260" s="166"/>
      <c r="AU260" s="166"/>
      <c r="AV260" s="166"/>
      <c r="AW260" s="166"/>
      <c r="AX260" s="166"/>
      <c r="AY260" s="166"/>
      <c r="AZ260" s="166"/>
      <c r="BA260" s="166"/>
      <c r="BB260" s="166"/>
      <c r="BC260" s="166"/>
      <c r="BD260" s="166"/>
      <c r="BE260" s="166"/>
      <c r="BF260" s="166"/>
      <c r="BG260" s="166"/>
      <c r="BH260" s="166"/>
      <c r="BI260" s="166"/>
      <c r="BJ260" s="166"/>
      <c r="BK260" s="166"/>
      <c r="BL260" s="166"/>
      <c r="BM260" s="166"/>
      <c r="BN260" s="166"/>
      <c r="BO260" s="166"/>
      <c r="BP260" s="166"/>
      <c r="BQ260" s="166"/>
      <c r="BR260" s="166"/>
      <c r="BS260" s="166"/>
      <c r="BT260" s="166"/>
      <c r="BU260" s="166"/>
      <c r="BV260" s="166"/>
      <c r="BW260" s="166"/>
      <c r="BX260" s="166"/>
      <c r="BY260" s="166"/>
      <c r="BZ260" s="166"/>
      <c r="CA260" s="166"/>
      <c r="CB260" s="166"/>
      <c r="CC260" s="166"/>
      <c r="CD260" s="166"/>
      <c r="CE260" s="166"/>
      <c r="CF260" s="166"/>
      <c r="CG260" s="166"/>
      <c r="CH260" s="166"/>
      <c r="CI260" s="166"/>
      <c r="CJ260" s="166"/>
      <c r="CK260" s="166"/>
      <c r="CL260" s="166"/>
      <c r="CM260" s="166"/>
      <c r="CN260" s="166"/>
      <c r="CO260" s="166"/>
      <c r="CP260" s="166"/>
      <c r="CQ260" s="166"/>
      <c r="CR260" s="166"/>
      <c r="CS260" s="166"/>
      <c r="CT260" s="166"/>
      <c r="CU260" s="166"/>
      <c r="CV260" s="166"/>
      <c r="CW260" s="166"/>
      <c r="CX260" s="166"/>
      <c r="CY260" s="166"/>
      <c r="CZ260" s="166"/>
      <c r="DA260" s="166"/>
      <c r="DB260" s="166"/>
      <c r="DC260" s="166"/>
      <c r="DD260" s="166"/>
      <c r="DE260" s="166"/>
      <c r="DF260" s="166"/>
      <c r="DG260" s="166"/>
      <c r="DH260" s="166"/>
      <c r="DI260" s="166"/>
      <c r="DJ260" s="166"/>
      <c r="DK260" s="166"/>
      <c r="DL260" s="166"/>
      <c r="DM260" s="166"/>
      <c r="DN260" s="166"/>
      <c r="DO260" s="166"/>
      <c r="DP260" s="166"/>
      <c r="DQ260" s="166"/>
      <c r="DR260" s="166"/>
      <c r="DS260" s="166"/>
      <c r="DT260" s="166"/>
      <c r="DU260" s="166"/>
      <c r="DV260" s="166"/>
      <c r="DW260" s="166"/>
      <c r="DX260" s="166"/>
      <c r="DY260" s="166"/>
      <c r="DZ260" s="166"/>
      <c r="EA260" s="166"/>
      <c r="EB260" s="166"/>
      <c r="EC260" s="166"/>
      <c r="ED260" s="166"/>
      <c r="EE260" s="166"/>
      <c r="EF260" s="166"/>
      <c r="EG260" s="166"/>
      <c r="EH260" s="166"/>
      <c r="EI260" s="166"/>
      <c r="EJ260" s="166"/>
      <c r="EK260" s="166"/>
      <c r="EL260" s="166"/>
      <c r="EM260" s="166"/>
      <c r="EN260" s="166"/>
      <c r="EO260" s="166"/>
      <c r="EP260" s="166"/>
      <c r="EQ260" s="166"/>
      <c r="ER260" s="166"/>
      <c r="ES260" s="166"/>
      <c r="ET260" s="166"/>
      <c r="EU260" s="166"/>
      <c r="EV260" s="166"/>
      <c r="EW260" s="166"/>
      <c r="EX260" s="166"/>
      <c r="EY260" s="166"/>
      <c r="EZ260" s="166"/>
      <c r="FA260" s="166"/>
      <c r="FB260" s="166"/>
      <c r="FC260" s="166"/>
      <c r="FD260" s="166"/>
      <c r="FE260" s="166"/>
      <c r="FF260" s="166"/>
      <c r="FG260" s="166"/>
      <c r="FH260" s="166"/>
      <c r="FI260" s="166"/>
      <c r="FJ260" s="166"/>
      <c r="FK260" s="166"/>
      <c r="FL260" s="166"/>
      <c r="FM260" s="166"/>
      <c r="FN260" s="166"/>
      <c r="FO260" s="166"/>
      <c r="FP260" s="166"/>
      <c r="FQ260" s="166"/>
      <c r="FR260" s="166"/>
      <c r="FS260" s="166"/>
      <c r="FT260" s="166"/>
      <c r="FU260" s="166"/>
      <c r="FV260" s="166"/>
      <c r="FW260" s="166"/>
      <c r="FX260" s="166"/>
      <c r="FY260" s="166"/>
      <c r="FZ260" s="166"/>
      <c r="GA260" s="166"/>
      <c r="GB260" s="166"/>
      <c r="GC260" s="166"/>
      <c r="GD260" s="166"/>
      <c r="GE260" s="166"/>
      <c r="GF260" s="166"/>
      <c r="GG260" s="166"/>
      <c r="GH260" s="166"/>
      <c r="GI260" s="166"/>
      <c r="GJ260" s="166"/>
      <c r="GK260" s="166"/>
      <c r="GL260" s="166"/>
      <c r="GM260" s="166"/>
      <c r="GN260" s="166"/>
      <c r="GO260" s="166"/>
      <c r="GP260" s="166"/>
      <c r="GQ260" s="166"/>
      <c r="GR260" s="166"/>
      <c r="GS260" s="166"/>
      <c r="GT260" s="166"/>
      <c r="GU260" s="166"/>
      <c r="GV260" s="166"/>
      <c r="GW260" s="166"/>
      <c r="GX260" s="166"/>
      <c r="GY260" s="166"/>
      <c r="GZ260" s="166"/>
      <c r="HA260" s="166"/>
      <c r="HB260" s="166"/>
      <c r="HC260" s="166"/>
      <c r="HD260" s="166"/>
      <c r="HE260" s="166"/>
      <c r="HF260" s="166"/>
      <c r="HG260" s="166"/>
      <c r="HH260" s="166"/>
      <c r="HI260" s="166"/>
      <c r="HJ260" s="166"/>
      <c r="HK260" s="166"/>
      <c r="HL260" s="166"/>
      <c r="HM260" s="166"/>
      <c r="HN260" s="166"/>
      <c r="HO260" s="166"/>
      <c r="HP260" s="166"/>
      <c r="HQ260" s="166"/>
      <c r="HR260" s="166"/>
      <c r="HS260" s="166"/>
      <c r="HT260" s="166"/>
      <c r="HU260" s="166"/>
      <c r="HV260" s="166"/>
      <c r="HW260" s="166"/>
      <c r="HX260" s="166"/>
      <c r="HY260" s="166"/>
      <c r="HZ260" s="166"/>
      <c r="IA260" s="166"/>
      <c r="IB260" s="166"/>
      <c r="IC260" s="166"/>
      <c r="ID260" s="166"/>
      <c r="IE260" s="166"/>
      <c r="IF260" s="166"/>
      <c r="IG260" s="166"/>
      <c r="IH260" s="166"/>
      <c r="II260" s="166"/>
      <c r="IJ260" s="166"/>
      <c r="IK260" s="166"/>
      <c r="IL260" s="166"/>
      <c r="IM260" s="166"/>
      <c r="IN260" s="166"/>
      <c r="IO260" s="166"/>
      <c r="IP260" s="166"/>
      <c r="IQ260" s="166"/>
      <c r="IR260" s="166"/>
      <c r="IS260" s="166"/>
      <c r="IT260" s="166"/>
      <c r="IU260" s="166"/>
      <c r="IV260" s="166"/>
    </row>
    <row r="261" spans="1:256" s="168" customFormat="1" ht="15" x14ac:dyDescent="0.25">
      <c r="A261" s="165"/>
      <c r="B261" s="165"/>
      <c r="C261" s="165"/>
      <c r="D261" s="165"/>
      <c r="E261" s="165"/>
      <c r="F261" s="165"/>
      <c r="G261" s="165"/>
      <c r="H261" s="165"/>
      <c r="I261" s="165"/>
      <c r="J261" s="165"/>
      <c r="K261" s="170"/>
      <c r="L261" s="165"/>
      <c r="M261" s="165"/>
      <c r="N261" s="165"/>
      <c r="O261" s="165"/>
      <c r="P261" s="165"/>
      <c r="Q261" s="165"/>
      <c r="R261" s="165"/>
      <c r="S261" s="165"/>
      <c r="T261" s="166"/>
      <c r="U261" s="167"/>
      <c r="V261" s="166"/>
      <c r="W261" s="166"/>
      <c r="X261" s="166"/>
      <c r="Y261" s="166"/>
      <c r="Z261" s="166"/>
      <c r="AA261" s="166"/>
      <c r="AB261" s="166"/>
      <c r="AC261" s="166"/>
      <c r="AD261" s="166"/>
      <c r="AE261" s="166"/>
      <c r="AF261" s="166"/>
      <c r="AG261" s="166"/>
      <c r="AH261" s="166"/>
      <c r="AI261" s="166"/>
      <c r="AJ261" s="166"/>
      <c r="AK261" s="166"/>
      <c r="AL261" s="166"/>
      <c r="AM261" s="166"/>
      <c r="AN261" s="166"/>
      <c r="AO261" s="166"/>
      <c r="AP261" s="166"/>
      <c r="AQ261" s="166"/>
      <c r="AR261" s="166"/>
      <c r="AS261" s="166"/>
      <c r="AT261" s="166"/>
      <c r="AU261" s="166"/>
      <c r="AV261" s="166"/>
      <c r="AW261" s="166"/>
      <c r="AX261" s="166"/>
      <c r="AY261" s="166"/>
      <c r="AZ261" s="166"/>
      <c r="BA261" s="166"/>
      <c r="BB261" s="166"/>
      <c r="BC261" s="166"/>
      <c r="BD261" s="166"/>
      <c r="BE261" s="166"/>
      <c r="BF261" s="166"/>
      <c r="BG261" s="166"/>
      <c r="BH261" s="166"/>
      <c r="BI261" s="166"/>
      <c r="BJ261" s="166"/>
      <c r="BK261" s="166"/>
      <c r="BL261" s="166"/>
      <c r="BM261" s="166"/>
      <c r="BN261" s="166"/>
      <c r="BO261" s="166"/>
      <c r="BP261" s="166"/>
      <c r="BQ261" s="166"/>
      <c r="BR261" s="166"/>
      <c r="BS261" s="166"/>
      <c r="BT261" s="166"/>
      <c r="BU261" s="166"/>
      <c r="BV261" s="166"/>
      <c r="BW261" s="166"/>
      <c r="BX261" s="166"/>
      <c r="BY261" s="166"/>
      <c r="BZ261" s="166"/>
      <c r="CA261" s="166"/>
      <c r="CB261" s="166"/>
      <c r="CC261" s="166"/>
      <c r="CD261" s="166"/>
      <c r="CE261" s="166"/>
      <c r="CF261" s="166"/>
      <c r="CG261" s="166"/>
      <c r="CH261" s="166"/>
      <c r="CI261" s="166"/>
      <c r="CJ261" s="166"/>
      <c r="CK261" s="166"/>
      <c r="CL261" s="166"/>
      <c r="CM261" s="166"/>
      <c r="CN261" s="166"/>
      <c r="CO261" s="166"/>
      <c r="CP261" s="166"/>
      <c r="CQ261" s="166"/>
      <c r="CR261" s="166"/>
      <c r="CS261" s="166"/>
      <c r="CT261" s="166"/>
      <c r="CU261" s="166"/>
      <c r="CV261" s="166"/>
      <c r="CW261" s="166"/>
      <c r="CX261" s="166"/>
      <c r="CY261" s="166"/>
      <c r="CZ261" s="166"/>
      <c r="DA261" s="166"/>
      <c r="DB261" s="166"/>
      <c r="DC261" s="166"/>
      <c r="DD261" s="166"/>
      <c r="DE261" s="166"/>
      <c r="DF261" s="166"/>
      <c r="DG261" s="166"/>
      <c r="DH261" s="166"/>
      <c r="DI261" s="166"/>
      <c r="DJ261" s="166"/>
      <c r="DK261" s="166"/>
      <c r="DL261" s="166"/>
      <c r="DM261" s="166"/>
      <c r="DN261" s="166"/>
      <c r="DO261" s="166"/>
      <c r="DP261" s="166"/>
      <c r="DQ261" s="166"/>
      <c r="DR261" s="166"/>
      <c r="DS261" s="166"/>
      <c r="DT261" s="166"/>
      <c r="DU261" s="166"/>
      <c r="DV261" s="166"/>
      <c r="DW261" s="166"/>
      <c r="DX261" s="166"/>
      <c r="DY261" s="166"/>
      <c r="DZ261" s="166"/>
      <c r="EA261" s="166"/>
      <c r="EB261" s="166"/>
      <c r="EC261" s="166"/>
      <c r="ED261" s="166"/>
      <c r="EE261" s="166"/>
      <c r="EF261" s="166"/>
      <c r="EG261" s="166"/>
      <c r="EH261" s="166"/>
      <c r="EI261" s="166"/>
      <c r="EJ261" s="166"/>
      <c r="EK261" s="166"/>
      <c r="EL261" s="166"/>
      <c r="EM261" s="166"/>
      <c r="EN261" s="166"/>
      <c r="EO261" s="166"/>
      <c r="EP261" s="166"/>
      <c r="EQ261" s="166"/>
      <c r="ER261" s="166"/>
      <c r="ES261" s="166"/>
      <c r="ET261" s="166"/>
      <c r="EU261" s="166"/>
      <c r="EV261" s="166"/>
      <c r="EW261" s="166"/>
      <c r="EX261" s="166"/>
      <c r="EY261" s="166"/>
      <c r="EZ261" s="166"/>
      <c r="FA261" s="166"/>
      <c r="FB261" s="166"/>
      <c r="FC261" s="166"/>
      <c r="FD261" s="166"/>
      <c r="FE261" s="166"/>
      <c r="FF261" s="166"/>
      <c r="FG261" s="166"/>
      <c r="FH261" s="166"/>
      <c r="FI261" s="166"/>
      <c r="FJ261" s="166"/>
      <c r="FK261" s="166"/>
      <c r="FL261" s="166"/>
      <c r="FM261" s="166"/>
      <c r="FN261" s="166"/>
      <c r="FO261" s="166"/>
      <c r="FP261" s="166"/>
      <c r="FQ261" s="166"/>
      <c r="FR261" s="166"/>
      <c r="FS261" s="166"/>
      <c r="FT261" s="166"/>
      <c r="FU261" s="166"/>
      <c r="FV261" s="166"/>
      <c r="FW261" s="166"/>
      <c r="FX261" s="166"/>
      <c r="FY261" s="166"/>
      <c r="FZ261" s="166"/>
      <c r="GA261" s="166"/>
      <c r="GB261" s="166"/>
      <c r="GC261" s="166"/>
      <c r="GD261" s="166"/>
      <c r="GE261" s="166"/>
      <c r="GF261" s="166"/>
      <c r="GG261" s="166"/>
      <c r="GH261" s="166"/>
      <c r="GI261" s="166"/>
      <c r="GJ261" s="166"/>
      <c r="GK261" s="166"/>
      <c r="GL261" s="166"/>
      <c r="GM261" s="166"/>
      <c r="GN261" s="166"/>
      <c r="GO261" s="166"/>
      <c r="GP261" s="166"/>
      <c r="GQ261" s="166"/>
      <c r="GR261" s="166"/>
      <c r="GS261" s="166"/>
      <c r="GT261" s="166"/>
      <c r="GU261" s="166"/>
      <c r="GV261" s="166"/>
      <c r="GW261" s="166"/>
      <c r="GX261" s="166"/>
      <c r="GY261" s="166"/>
      <c r="GZ261" s="166"/>
      <c r="HA261" s="166"/>
      <c r="HB261" s="166"/>
      <c r="HC261" s="166"/>
      <c r="HD261" s="166"/>
      <c r="HE261" s="166"/>
      <c r="HF261" s="166"/>
      <c r="HG261" s="166"/>
      <c r="HH261" s="166"/>
      <c r="HI261" s="166"/>
      <c r="HJ261" s="166"/>
      <c r="HK261" s="166"/>
      <c r="HL261" s="166"/>
      <c r="HM261" s="166"/>
      <c r="HN261" s="166"/>
      <c r="HO261" s="166"/>
      <c r="HP261" s="166"/>
      <c r="HQ261" s="166"/>
      <c r="HR261" s="166"/>
      <c r="HS261" s="166"/>
      <c r="HT261" s="166"/>
      <c r="HU261" s="166"/>
      <c r="HV261" s="166"/>
      <c r="HW261" s="166"/>
      <c r="HX261" s="166"/>
      <c r="HY261" s="166"/>
      <c r="HZ261" s="166"/>
      <c r="IA261" s="166"/>
      <c r="IB261" s="166"/>
      <c r="IC261" s="166"/>
      <c r="ID261" s="166"/>
      <c r="IE261" s="166"/>
      <c r="IF261" s="166"/>
      <c r="IG261" s="166"/>
      <c r="IH261" s="166"/>
      <c r="II261" s="166"/>
      <c r="IJ261" s="166"/>
      <c r="IK261" s="166"/>
      <c r="IL261" s="166"/>
      <c r="IM261" s="166"/>
      <c r="IN261" s="166"/>
      <c r="IO261" s="166"/>
      <c r="IP261" s="166"/>
      <c r="IQ261" s="166"/>
      <c r="IR261" s="166"/>
      <c r="IS261" s="166"/>
      <c r="IT261" s="166"/>
      <c r="IU261" s="166"/>
      <c r="IV261" s="166"/>
    </row>
    <row r="262" spans="1:256" s="168" customFormat="1" ht="15" x14ac:dyDescent="0.25">
      <c r="A262" s="177" t="s">
        <v>250</v>
      </c>
      <c r="B262" s="177"/>
      <c r="C262" s="177"/>
      <c r="D262" s="181"/>
      <c r="E262" s="177"/>
      <c r="F262" s="177"/>
      <c r="G262" s="177"/>
      <c r="H262" s="177"/>
      <c r="I262" s="177"/>
      <c r="J262" s="177"/>
      <c r="K262" s="182"/>
      <c r="L262" s="177"/>
      <c r="M262" s="177"/>
      <c r="N262" s="177"/>
      <c r="O262" s="177"/>
      <c r="P262" s="177"/>
      <c r="Q262" s="177"/>
      <c r="R262" s="177"/>
      <c r="S262" s="180"/>
      <c r="T262" s="183"/>
      <c r="U262" s="184"/>
      <c r="V262" s="183"/>
      <c r="W262" s="183"/>
      <c r="X262" s="183"/>
      <c r="Y262" s="183"/>
      <c r="Z262" s="183"/>
      <c r="AA262" s="183"/>
      <c r="AB262" s="183"/>
      <c r="AC262" s="183"/>
      <c r="AD262" s="183"/>
      <c r="AE262" s="183"/>
      <c r="AF262" s="183"/>
      <c r="AG262" s="183"/>
      <c r="AH262" s="183"/>
      <c r="AI262" s="183"/>
      <c r="AJ262" s="183"/>
      <c r="AK262" s="183"/>
      <c r="AL262" s="183"/>
      <c r="AM262" s="183"/>
      <c r="AN262" s="183"/>
      <c r="AO262" s="183"/>
      <c r="AP262" s="183"/>
      <c r="AQ262" s="183"/>
      <c r="AR262" s="183"/>
      <c r="AS262" s="183"/>
      <c r="AT262" s="183"/>
      <c r="AU262" s="183"/>
      <c r="AV262" s="183"/>
      <c r="AW262" s="183"/>
      <c r="AX262" s="183"/>
      <c r="AY262" s="183"/>
      <c r="AZ262" s="183"/>
      <c r="BA262" s="183"/>
      <c r="BB262" s="183"/>
      <c r="BC262" s="183"/>
      <c r="BD262" s="183"/>
      <c r="BE262" s="183"/>
      <c r="BF262" s="183"/>
      <c r="BG262" s="183"/>
      <c r="BH262" s="183"/>
      <c r="BI262" s="183"/>
      <c r="BJ262" s="183"/>
      <c r="BK262" s="183"/>
      <c r="BL262" s="183"/>
      <c r="BM262" s="183"/>
      <c r="BN262" s="183"/>
      <c r="BO262" s="183"/>
      <c r="BP262" s="183"/>
      <c r="BQ262" s="183"/>
      <c r="BR262" s="183"/>
      <c r="BS262" s="183"/>
      <c r="BT262" s="183"/>
      <c r="BU262" s="183"/>
      <c r="BV262" s="183"/>
      <c r="BW262" s="183"/>
      <c r="BX262" s="183"/>
      <c r="BY262" s="183"/>
      <c r="BZ262" s="183"/>
      <c r="CA262" s="183"/>
      <c r="CB262" s="183"/>
      <c r="CC262" s="183"/>
      <c r="CD262" s="183"/>
      <c r="CE262" s="183"/>
      <c r="CF262" s="183"/>
      <c r="CG262" s="183"/>
      <c r="CH262" s="183"/>
      <c r="CI262" s="183"/>
      <c r="CJ262" s="183"/>
      <c r="CK262" s="183"/>
      <c r="CL262" s="183"/>
      <c r="CM262" s="183"/>
      <c r="CN262" s="183"/>
      <c r="CO262" s="183"/>
      <c r="CP262" s="183"/>
      <c r="CQ262" s="183"/>
      <c r="CR262" s="183"/>
      <c r="CS262" s="183"/>
      <c r="CT262" s="183"/>
      <c r="CU262" s="183"/>
      <c r="CV262" s="183"/>
      <c r="CW262" s="183"/>
      <c r="CX262" s="183"/>
      <c r="CY262" s="183"/>
      <c r="CZ262" s="183"/>
      <c r="DA262" s="183"/>
      <c r="DB262" s="183"/>
      <c r="DC262" s="183"/>
      <c r="DD262" s="183"/>
      <c r="DE262" s="183"/>
      <c r="DF262" s="183"/>
      <c r="DG262" s="183"/>
      <c r="DH262" s="183"/>
      <c r="DI262" s="183"/>
      <c r="DJ262" s="183"/>
      <c r="DK262" s="183"/>
      <c r="DL262" s="183"/>
      <c r="DM262" s="183"/>
      <c r="DN262" s="183"/>
      <c r="DO262" s="183"/>
      <c r="DP262" s="183"/>
      <c r="DQ262" s="183"/>
      <c r="DR262" s="183"/>
      <c r="DS262" s="183"/>
      <c r="DT262" s="183"/>
      <c r="DU262" s="183"/>
      <c r="DV262" s="183"/>
      <c r="DW262" s="183"/>
      <c r="DX262" s="183"/>
      <c r="DY262" s="183"/>
      <c r="DZ262" s="183"/>
      <c r="EA262" s="183"/>
      <c r="EB262" s="183"/>
      <c r="EC262" s="183"/>
      <c r="ED262" s="183"/>
      <c r="EE262" s="183"/>
      <c r="EF262" s="183"/>
      <c r="EG262" s="183"/>
      <c r="EH262" s="183"/>
      <c r="EI262" s="183"/>
      <c r="EJ262" s="183"/>
      <c r="EK262" s="183"/>
      <c r="EL262" s="183"/>
      <c r="EM262" s="183"/>
      <c r="EN262" s="183"/>
      <c r="EO262" s="183"/>
      <c r="EP262" s="183"/>
      <c r="EQ262" s="183"/>
      <c r="ER262" s="183"/>
      <c r="ES262" s="183"/>
      <c r="ET262" s="183"/>
      <c r="EU262" s="183"/>
      <c r="EV262" s="183"/>
      <c r="EW262" s="183"/>
      <c r="EX262" s="183"/>
      <c r="EY262" s="183"/>
      <c r="EZ262" s="183"/>
      <c r="FA262" s="183"/>
      <c r="FB262" s="183"/>
      <c r="FC262" s="183"/>
      <c r="FD262" s="183"/>
      <c r="FE262" s="183"/>
      <c r="FF262" s="183"/>
      <c r="FG262" s="183"/>
      <c r="FH262" s="183"/>
      <c r="FI262" s="183"/>
      <c r="FJ262" s="183"/>
      <c r="FK262" s="183"/>
      <c r="FL262" s="183"/>
      <c r="FM262" s="183"/>
      <c r="FN262" s="183"/>
      <c r="FO262" s="183"/>
      <c r="FP262" s="183"/>
      <c r="FQ262" s="183"/>
      <c r="FR262" s="183"/>
      <c r="FS262" s="183"/>
      <c r="FT262" s="183"/>
      <c r="FU262" s="183"/>
      <c r="FV262" s="183"/>
      <c r="FW262" s="183"/>
      <c r="FX262" s="183"/>
      <c r="FY262" s="183"/>
      <c r="FZ262" s="183"/>
      <c r="GA262" s="183"/>
      <c r="GB262" s="183"/>
      <c r="GC262" s="183"/>
      <c r="GD262" s="183"/>
      <c r="GE262" s="183"/>
      <c r="GF262" s="183"/>
      <c r="GG262" s="183"/>
      <c r="GH262" s="183"/>
      <c r="GI262" s="183"/>
      <c r="GJ262" s="183"/>
      <c r="GK262" s="183"/>
      <c r="GL262" s="183"/>
      <c r="GM262" s="183"/>
      <c r="GN262" s="183"/>
      <c r="GO262" s="183"/>
      <c r="GP262" s="183"/>
      <c r="GQ262" s="183"/>
      <c r="GR262" s="183"/>
      <c r="GS262" s="183"/>
      <c r="GT262" s="183"/>
      <c r="GU262" s="183"/>
      <c r="GV262" s="183"/>
      <c r="GW262" s="183"/>
      <c r="GX262" s="183"/>
      <c r="GY262" s="183"/>
      <c r="GZ262" s="183"/>
      <c r="HA262" s="183"/>
      <c r="HB262" s="183"/>
      <c r="HC262" s="183"/>
      <c r="HD262" s="183"/>
      <c r="HE262" s="183"/>
      <c r="HF262" s="183"/>
      <c r="HG262" s="183"/>
      <c r="HH262" s="183"/>
      <c r="HI262" s="183"/>
      <c r="HJ262" s="183"/>
      <c r="HK262" s="183"/>
      <c r="HL262" s="183"/>
      <c r="HM262" s="183"/>
      <c r="HN262" s="183"/>
      <c r="HO262" s="183"/>
      <c r="HP262" s="183"/>
      <c r="HQ262" s="183"/>
      <c r="HR262" s="183"/>
      <c r="HS262" s="183"/>
      <c r="HT262" s="183"/>
      <c r="HU262" s="183"/>
      <c r="HV262" s="183"/>
      <c r="HW262" s="183"/>
      <c r="HX262" s="183"/>
      <c r="HY262" s="183"/>
      <c r="HZ262" s="183"/>
      <c r="IA262" s="183"/>
      <c r="IB262" s="183"/>
      <c r="IC262" s="183"/>
      <c r="ID262" s="183"/>
      <c r="IE262" s="183"/>
      <c r="IF262" s="183"/>
      <c r="IG262" s="183"/>
      <c r="IH262" s="183"/>
      <c r="II262" s="183"/>
      <c r="IJ262" s="183"/>
      <c r="IK262" s="183"/>
      <c r="IL262" s="183"/>
      <c r="IM262" s="183"/>
      <c r="IN262" s="183"/>
      <c r="IO262" s="183"/>
      <c r="IP262" s="183"/>
      <c r="IQ262" s="183"/>
      <c r="IR262" s="183"/>
      <c r="IS262" s="183"/>
      <c r="IT262" s="183"/>
      <c r="IU262" s="183"/>
      <c r="IV262" s="183"/>
    </row>
    <row r="263" spans="1:256" s="168" customFormat="1" ht="15" x14ac:dyDescent="0.25">
      <c r="A263" s="180" t="s">
        <v>249</v>
      </c>
      <c r="B263" s="180"/>
      <c r="C263" s="180"/>
      <c r="D263" s="180"/>
      <c r="E263" s="180"/>
      <c r="F263" s="180"/>
      <c r="G263" s="180"/>
      <c r="H263" s="180"/>
      <c r="I263" s="180"/>
      <c r="J263" s="169"/>
      <c r="K263" s="185"/>
      <c r="L263" s="169"/>
      <c r="M263" s="180"/>
      <c r="N263" s="169"/>
      <c r="O263" s="169"/>
      <c r="P263" s="169"/>
      <c r="Q263" s="186"/>
      <c r="R263" s="180"/>
      <c r="S263" s="180"/>
      <c r="T263" s="183"/>
      <c r="U263" s="184"/>
      <c r="V263" s="183"/>
      <c r="W263" s="183"/>
      <c r="X263" s="183"/>
      <c r="Y263" s="183"/>
      <c r="Z263" s="183"/>
      <c r="AA263" s="183"/>
      <c r="AB263" s="183"/>
      <c r="AC263" s="183"/>
      <c r="AD263" s="183"/>
      <c r="AE263" s="183"/>
      <c r="AF263" s="183"/>
      <c r="AG263" s="183"/>
      <c r="AH263" s="183"/>
      <c r="AI263" s="183"/>
      <c r="AJ263" s="183"/>
      <c r="AK263" s="183"/>
      <c r="AL263" s="183"/>
      <c r="AM263" s="183"/>
      <c r="AN263" s="183"/>
      <c r="AO263" s="183"/>
      <c r="AP263" s="183"/>
      <c r="AQ263" s="183"/>
      <c r="AR263" s="183"/>
      <c r="AS263" s="183"/>
      <c r="AT263" s="183"/>
      <c r="AU263" s="183"/>
      <c r="AV263" s="183"/>
      <c r="AW263" s="183"/>
      <c r="AX263" s="183"/>
      <c r="AY263" s="183"/>
      <c r="AZ263" s="183"/>
      <c r="BA263" s="183"/>
      <c r="BB263" s="183"/>
      <c r="BC263" s="183"/>
      <c r="BD263" s="183"/>
      <c r="BE263" s="183"/>
      <c r="BF263" s="183"/>
      <c r="BG263" s="183"/>
      <c r="BH263" s="183"/>
      <c r="BI263" s="183"/>
      <c r="BJ263" s="183"/>
      <c r="BK263" s="183"/>
      <c r="BL263" s="183"/>
      <c r="BM263" s="183"/>
      <c r="BN263" s="183"/>
      <c r="BO263" s="183"/>
      <c r="BP263" s="183"/>
      <c r="BQ263" s="183"/>
      <c r="BR263" s="183"/>
      <c r="BS263" s="183"/>
      <c r="BT263" s="183"/>
      <c r="BU263" s="183"/>
      <c r="BV263" s="183"/>
      <c r="BW263" s="183"/>
      <c r="BX263" s="183"/>
      <c r="BY263" s="183"/>
      <c r="BZ263" s="183"/>
      <c r="CA263" s="183"/>
      <c r="CB263" s="183"/>
      <c r="CC263" s="183"/>
      <c r="CD263" s="183"/>
      <c r="CE263" s="183"/>
      <c r="CF263" s="183"/>
      <c r="CG263" s="183"/>
      <c r="CH263" s="183"/>
      <c r="CI263" s="183"/>
      <c r="CJ263" s="183"/>
      <c r="CK263" s="183"/>
      <c r="CL263" s="183"/>
      <c r="CM263" s="183"/>
      <c r="CN263" s="183"/>
      <c r="CO263" s="183"/>
      <c r="CP263" s="183"/>
      <c r="CQ263" s="183"/>
      <c r="CR263" s="183"/>
      <c r="CS263" s="183"/>
      <c r="CT263" s="183"/>
      <c r="CU263" s="183"/>
      <c r="CV263" s="183"/>
      <c r="CW263" s="183"/>
      <c r="CX263" s="183"/>
      <c r="CY263" s="183"/>
      <c r="CZ263" s="183"/>
      <c r="DA263" s="183"/>
      <c r="DB263" s="183"/>
      <c r="DC263" s="183"/>
      <c r="DD263" s="183"/>
      <c r="DE263" s="183"/>
      <c r="DF263" s="183"/>
      <c r="DG263" s="183"/>
      <c r="DH263" s="183"/>
      <c r="DI263" s="183"/>
      <c r="DJ263" s="183"/>
      <c r="DK263" s="183"/>
      <c r="DL263" s="183"/>
      <c r="DM263" s="183"/>
      <c r="DN263" s="183"/>
      <c r="DO263" s="183"/>
      <c r="DP263" s="183"/>
      <c r="DQ263" s="183"/>
      <c r="DR263" s="183"/>
      <c r="DS263" s="183"/>
      <c r="DT263" s="183"/>
      <c r="DU263" s="183"/>
      <c r="DV263" s="183"/>
      <c r="DW263" s="183"/>
      <c r="DX263" s="183"/>
      <c r="DY263" s="183"/>
      <c r="DZ263" s="183"/>
      <c r="EA263" s="183"/>
      <c r="EB263" s="183"/>
      <c r="EC263" s="183"/>
      <c r="ED263" s="183"/>
      <c r="EE263" s="183"/>
      <c r="EF263" s="183"/>
      <c r="EG263" s="183"/>
      <c r="EH263" s="183"/>
      <c r="EI263" s="183"/>
      <c r="EJ263" s="183"/>
      <c r="EK263" s="183"/>
      <c r="EL263" s="183"/>
      <c r="EM263" s="183"/>
      <c r="EN263" s="183"/>
      <c r="EO263" s="183"/>
      <c r="EP263" s="183"/>
      <c r="EQ263" s="183"/>
      <c r="ER263" s="183"/>
      <c r="ES263" s="183"/>
      <c r="ET263" s="183"/>
      <c r="EU263" s="183"/>
      <c r="EV263" s="183"/>
      <c r="EW263" s="183"/>
      <c r="EX263" s="183"/>
      <c r="EY263" s="183"/>
      <c r="EZ263" s="183"/>
      <c r="FA263" s="183"/>
      <c r="FB263" s="183"/>
      <c r="FC263" s="183"/>
      <c r="FD263" s="183"/>
      <c r="FE263" s="183"/>
      <c r="FF263" s="183"/>
      <c r="FG263" s="183"/>
      <c r="FH263" s="183"/>
      <c r="FI263" s="183"/>
      <c r="FJ263" s="183"/>
      <c r="FK263" s="183"/>
      <c r="FL263" s="183"/>
      <c r="FM263" s="183"/>
      <c r="FN263" s="183"/>
      <c r="FO263" s="183"/>
      <c r="FP263" s="183"/>
      <c r="FQ263" s="183"/>
      <c r="FR263" s="183"/>
      <c r="FS263" s="183"/>
      <c r="FT263" s="183"/>
      <c r="FU263" s="183"/>
      <c r="FV263" s="183"/>
      <c r="FW263" s="183"/>
      <c r="FX263" s="183"/>
      <c r="FY263" s="183"/>
      <c r="FZ263" s="183"/>
      <c r="GA263" s="183"/>
      <c r="GB263" s="183"/>
      <c r="GC263" s="183"/>
      <c r="GD263" s="183"/>
      <c r="GE263" s="183"/>
      <c r="GF263" s="183"/>
      <c r="GG263" s="183"/>
      <c r="GH263" s="183"/>
      <c r="GI263" s="183"/>
      <c r="GJ263" s="183"/>
      <c r="GK263" s="183"/>
      <c r="GL263" s="183"/>
      <c r="GM263" s="183"/>
      <c r="GN263" s="183"/>
      <c r="GO263" s="183"/>
      <c r="GP263" s="183"/>
      <c r="GQ263" s="183"/>
      <c r="GR263" s="183"/>
      <c r="GS263" s="183"/>
      <c r="GT263" s="183"/>
      <c r="GU263" s="183"/>
      <c r="GV263" s="183"/>
      <c r="GW263" s="183"/>
      <c r="GX263" s="183"/>
      <c r="GY263" s="183"/>
      <c r="GZ263" s="183"/>
      <c r="HA263" s="183"/>
      <c r="HB263" s="183"/>
      <c r="HC263" s="183"/>
      <c r="HD263" s="183"/>
      <c r="HE263" s="183"/>
      <c r="HF263" s="183"/>
      <c r="HG263" s="183"/>
      <c r="HH263" s="183"/>
      <c r="HI263" s="183"/>
      <c r="HJ263" s="183"/>
      <c r="HK263" s="183"/>
      <c r="HL263" s="183"/>
      <c r="HM263" s="183"/>
      <c r="HN263" s="183"/>
      <c r="HO263" s="183"/>
      <c r="HP263" s="183"/>
      <c r="HQ263" s="183"/>
      <c r="HR263" s="183"/>
      <c r="HS263" s="183"/>
      <c r="HT263" s="183"/>
      <c r="HU263" s="183"/>
      <c r="HV263" s="183"/>
      <c r="HW263" s="183"/>
      <c r="HX263" s="183"/>
      <c r="HY263" s="183"/>
      <c r="HZ263" s="183"/>
      <c r="IA263" s="183"/>
      <c r="IB263" s="183"/>
      <c r="IC263" s="183"/>
      <c r="ID263" s="183"/>
      <c r="IE263" s="183"/>
      <c r="IF263" s="183"/>
      <c r="IG263" s="183"/>
      <c r="IH263" s="183"/>
      <c r="II263" s="183"/>
      <c r="IJ263" s="183"/>
      <c r="IK263" s="183"/>
      <c r="IL263" s="183"/>
      <c r="IM263" s="183"/>
      <c r="IN263" s="183"/>
      <c r="IO263" s="183"/>
      <c r="IP263" s="183"/>
      <c r="IQ263" s="183"/>
      <c r="IR263" s="183"/>
      <c r="IS263" s="183"/>
      <c r="IT263" s="183"/>
      <c r="IU263" s="183"/>
      <c r="IV263" s="183"/>
    </row>
    <row r="264" spans="1:256" s="168" customFormat="1" ht="15" x14ac:dyDescent="0.25">
      <c r="A264" s="165"/>
      <c r="B264" s="165"/>
      <c r="C264" s="165"/>
      <c r="D264" s="165"/>
      <c r="E264" s="165"/>
      <c r="F264" s="165"/>
      <c r="G264" s="165"/>
      <c r="H264" s="165"/>
      <c r="I264" s="165"/>
      <c r="J264" s="165"/>
      <c r="K264" s="170"/>
      <c r="L264" s="165"/>
      <c r="M264" s="165"/>
      <c r="N264" s="165"/>
      <c r="O264" s="165"/>
      <c r="P264" s="165"/>
      <c r="Q264" s="165"/>
      <c r="R264" s="165"/>
      <c r="S264" s="165"/>
      <c r="T264" s="166"/>
      <c r="U264" s="167"/>
      <c r="V264" s="166"/>
      <c r="W264" s="166"/>
      <c r="X264" s="166"/>
      <c r="Y264" s="166"/>
      <c r="Z264" s="166"/>
      <c r="AA264" s="166"/>
      <c r="AB264" s="166"/>
      <c r="AC264" s="166"/>
      <c r="AD264" s="166"/>
      <c r="AE264" s="166"/>
      <c r="AF264" s="166"/>
      <c r="AG264" s="166"/>
      <c r="AH264" s="166"/>
      <c r="AI264" s="166"/>
      <c r="AJ264" s="166"/>
      <c r="AK264" s="166"/>
      <c r="AL264" s="166"/>
      <c r="AM264" s="166"/>
      <c r="AN264" s="166"/>
      <c r="AO264" s="166"/>
      <c r="AP264" s="166"/>
      <c r="AQ264" s="166"/>
      <c r="AR264" s="166"/>
      <c r="AS264" s="166"/>
      <c r="AT264" s="166"/>
      <c r="AU264" s="166"/>
      <c r="AV264" s="166"/>
      <c r="AW264" s="166"/>
      <c r="AX264" s="166"/>
      <c r="AY264" s="166"/>
      <c r="AZ264" s="166"/>
      <c r="BA264" s="166"/>
      <c r="BB264" s="166"/>
      <c r="BC264" s="166"/>
      <c r="BD264" s="166"/>
      <c r="BE264" s="166"/>
      <c r="BF264" s="166"/>
      <c r="BG264" s="166"/>
      <c r="BH264" s="166"/>
      <c r="BI264" s="166"/>
      <c r="BJ264" s="166"/>
      <c r="BK264" s="166"/>
      <c r="BL264" s="166"/>
      <c r="BM264" s="166"/>
      <c r="BN264" s="166"/>
      <c r="BO264" s="166"/>
      <c r="BP264" s="166"/>
      <c r="BQ264" s="166"/>
      <c r="BR264" s="166"/>
      <c r="BS264" s="166"/>
      <c r="BT264" s="166"/>
      <c r="BU264" s="166"/>
      <c r="BV264" s="166"/>
      <c r="BW264" s="166"/>
      <c r="BX264" s="166"/>
      <c r="BY264" s="166"/>
      <c r="BZ264" s="166"/>
      <c r="CA264" s="166"/>
      <c r="CB264" s="166"/>
      <c r="CC264" s="166"/>
      <c r="CD264" s="166"/>
      <c r="CE264" s="166"/>
      <c r="CF264" s="166"/>
      <c r="CG264" s="166"/>
      <c r="CH264" s="166"/>
      <c r="CI264" s="166"/>
      <c r="CJ264" s="166"/>
      <c r="CK264" s="166"/>
      <c r="CL264" s="166"/>
      <c r="CM264" s="166"/>
      <c r="CN264" s="166"/>
      <c r="CO264" s="166"/>
      <c r="CP264" s="166"/>
      <c r="CQ264" s="166"/>
      <c r="CR264" s="166"/>
      <c r="CS264" s="166"/>
      <c r="CT264" s="166"/>
      <c r="CU264" s="166"/>
      <c r="CV264" s="166"/>
      <c r="CW264" s="166"/>
      <c r="CX264" s="166"/>
      <c r="CY264" s="166"/>
      <c r="CZ264" s="166"/>
      <c r="DA264" s="166"/>
      <c r="DB264" s="166"/>
      <c r="DC264" s="166"/>
      <c r="DD264" s="166"/>
      <c r="DE264" s="166"/>
      <c r="DF264" s="166"/>
      <c r="DG264" s="166"/>
      <c r="DH264" s="166"/>
      <c r="DI264" s="166"/>
      <c r="DJ264" s="166"/>
      <c r="DK264" s="166"/>
      <c r="DL264" s="166"/>
      <c r="DM264" s="166"/>
      <c r="DN264" s="166"/>
      <c r="DO264" s="166"/>
      <c r="DP264" s="166"/>
      <c r="DQ264" s="166"/>
      <c r="DR264" s="166"/>
      <c r="DS264" s="166"/>
      <c r="DT264" s="166"/>
      <c r="DU264" s="166"/>
      <c r="DV264" s="166"/>
      <c r="DW264" s="166"/>
      <c r="DX264" s="166"/>
      <c r="DY264" s="166"/>
      <c r="DZ264" s="166"/>
      <c r="EA264" s="166"/>
      <c r="EB264" s="166"/>
      <c r="EC264" s="166"/>
      <c r="ED264" s="166"/>
      <c r="EE264" s="166"/>
      <c r="EF264" s="166"/>
      <c r="EG264" s="166"/>
      <c r="EH264" s="166"/>
      <c r="EI264" s="166"/>
      <c r="EJ264" s="166"/>
      <c r="EK264" s="166"/>
      <c r="EL264" s="166"/>
      <c r="EM264" s="166"/>
      <c r="EN264" s="166"/>
      <c r="EO264" s="166"/>
      <c r="EP264" s="166"/>
      <c r="EQ264" s="166"/>
      <c r="ER264" s="166"/>
      <c r="ES264" s="166"/>
      <c r="ET264" s="166"/>
      <c r="EU264" s="166"/>
      <c r="EV264" s="166"/>
      <c r="EW264" s="166"/>
      <c r="EX264" s="166"/>
      <c r="EY264" s="166"/>
      <c r="EZ264" s="166"/>
      <c r="FA264" s="166"/>
      <c r="FB264" s="166"/>
      <c r="FC264" s="166"/>
      <c r="FD264" s="166"/>
      <c r="FE264" s="166"/>
      <c r="FF264" s="166"/>
      <c r="FG264" s="166"/>
      <c r="FH264" s="166"/>
      <c r="FI264" s="166"/>
      <c r="FJ264" s="166"/>
      <c r="FK264" s="166"/>
      <c r="FL264" s="166"/>
      <c r="FM264" s="166"/>
      <c r="FN264" s="166"/>
      <c r="FO264" s="166"/>
      <c r="FP264" s="166"/>
      <c r="FQ264" s="166"/>
      <c r="FR264" s="166"/>
      <c r="FS264" s="166"/>
      <c r="FT264" s="166"/>
      <c r="FU264" s="166"/>
      <c r="FV264" s="166"/>
      <c r="FW264" s="166"/>
      <c r="FX264" s="166"/>
      <c r="FY264" s="166"/>
      <c r="FZ264" s="166"/>
      <c r="GA264" s="166"/>
      <c r="GB264" s="166"/>
      <c r="GC264" s="166"/>
      <c r="GD264" s="166"/>
      <c r="GE264" s="166"/>
      <c r="GF264" s="166"/>
      <c r="GG264" s="166"/>
      <c r="GH264" s="166"/>
      <c r="GI264" s="166"/>
      <c r="GJ264" s="166"/>
      <c r="GK264" s="166"/>
      <c r="GL264" s="166"/>
      <c r="GM264" s="166"/>
      <c r="GN264" s="166"/>
      <c r="GO264" s="166"/>
      <c r="GP264" s="166"/>
      <c r="GQ264" s="166"/>
      <c r="GR264" s="166"/>
      <c r="GS264" s="166"/>
      <c r="GT264" s="166"/>
      <c r="GU264" s="166"/>
      <c r="GV264" s="166"/>
      <c r="GW264" s="166"/>
      <c r="GX264" s="166"/>
      <c r="GY264" s="166"/>
      <c r="GZ264" s="166"/>
      <c r="HA264" s="166"/>
      <c r="HB264" s="166"/>
      <c r="HC264" s="166"/>
      <c r="HD264" s="166"/>
      <c r="HE264" s="166"/>
      <c r="HF264" s="166"/>
      <c r="HG264" s="166"/>
      <c r="HH264" s="166"/>
      <c r="HI264" s="166"/>
      <c r="HJ264" s="166"/>
      <c r="HK264" s="166"/>
      <c r="HL264" s="166"/>
      <c r="HM264" s="166"/>
      <c r="HN264" s="166"/>
      <c r="HO264" s="166"/>
      <c r="HP264" s="166"/>
      <c r="HQ264" s="166"/>
      <c r="HR264" s="166"/>
      <c r="HS264" s="166"/>
      <c r="HT264" s="166"/>
      <c r="HU264" s="166"/>
      <c r="HV264" s="166"/>
      <c r="HW264" s="166"/>
      <c r="HX264" s="166"/>
      <c r="HY264" s="166"/>
      <c r="HZ264" s="166"/>
      <c r="IA264" s="166"/>
      <c r="IB264" s="166"/>
      <c r="IC264" s="166"/>
      <c r="ID264" s="166"/>
      <c r="IE264" s="166"/>
      <c r="IF264" s="166"/>
      <c r="IG264" s="166"/>
      <c r="IH264" s="166"/>
      <c r="II264" s="166"/>
      <c r="IJ264" s="166"/>
      <c r="IK264" s="166"/>
      <c r="IL264" s="166"/>
      <c r="IM264" s="166"/>
      <c r="IN264" s="166"/>
      <c r="IO264" s="166"/>
      <c r="IP264" s="166"/>
      <c r="IQ264" s="166"/>
      <c r="IR264" s="166"/>
      <c r="IS264" s="166"/>
      <c r="IT264" s="166"/>
      <c r="IU264" s="166"/>
      <c r="IV264" s="166"/>
    </row>
    <row r="265" spans="1:256" s="168" customFormat="1" ht="15" x14ac:dyDescent="0.25">
      <c r="A265" s="165"/>
      <c r="B265" s="165"/>
      <c r="C265" s="165"/>
      <c r="D265" s="165"/>
      <c r="E265" s="165"/>
      <c r="F265" s="165"/>
      <c r="G265" s="165"/>
      <c r="H265" s="165"/>
      <c r="I265" s="165"/>
      <c r="J265" s="165"/>
      <c r="K265" s="170"/>
      <c r="L265" s="165"/>
      <c r="M265" s="165"/>
      <c r="N265" s="165"/>
      <c r="O265" s="165"/>
      <c r="P265" s="165"/>
      <c r="Q265" s="165"/>
      <c r="R265" s="165"/>
      <c r="S265" s="165"/>
      <c r="T265" s="166"/>
      <c r="U265" s="167"/>
      <c r="V265" s="166"/>
      <c r="W265" s="166"/>
      <c r="X265" s="166"/>
      <c r="Y265" s="166"/>
      <c r="Z265" s="166"/>
      <c r="AA265" s="166"/>
      <c r="AB265" s="166"/>
      <c r="AC265" s="166"/>
      <c r="AD265" s="166"/>
      <c r="AE265" s="166"/>
      <c r="AF265" s="166"/>
      <c r="AG265" s="166"/>
      <c r="AH265" s="166"/>
      <c r="AI265" s="166"/>
      <c r="AJ265" s="166"/>
      <c r="AK265" s="166"/>
      <c r="AL265" s="166"/>
      <c r="AM265" s="166"/>
      <c r="AN265" s="166"/>
      <c r="AO265" s="166"/>
      <c r="AP265" s="166"/>
      <c r="AQ265" s="166"/>
      <c r="AR265" s="166"/>
      <c r="AS265" s="166"/>
      <c r="AT265" s="166"/>
      <c r="AU265" s="166"/>
      <c r="AV265" s="166"/>
      <c r="AW265" s="166"/>
      <c r="AX265" s="166"/>
      <c r="AY265" s="166"/>
      <c r="AZ265" s="166"/>
      <c r="BA265" s="166"/>
      <c r="BB265" s="166"/>
      <c r="BC265" s="166"/>
      <c r="BD265" s="166"/>
      <c r="BE265" s="166"/>
      <c r="BF265" s="166"/>
      <c r="BG265" s="166"/>
      <c r="BH265" s="166"/>
      <c r="BI265" s="166"/>
      <c r="BJ265" s="166"/>
      <c r="BK265" s="166"/>
      <c r="BL265" s="166"/>
      <c r="BM265" s="166"/>
      <c r="BN265" s="166"/>
      <c r="BO265" s="166"/>
      <c r="BP265" s="166"/>
      <c r="BQ265" s="166"/>
      <c r="BR265" s="166"/>
      <c r="BS265" s="166"/>
      <c r="BT265" s="166"/>
      <c r="BU265" s="166"/>
      <c r="BV265" s="166"/>
      <c r="BW265" s="166"/>
      <c r="BX265" s="166"/>
      <c r="BY265" s="166"/>
      <c r="BZ265" s="166"/>
      <c r="CA265" s="166"/>
      <c r="CB265" s="166"/>
      <c r="CC265" s="166"/>
      <c r="CD265" s="166"/>
      <c r="CE265" s="166"/>
      <c r="CF265" s="166"/>
      <c r="CG265" s="166"/>
      <c r="CH265" s="166"/>
      <c r="CI265" s="166"/>
      <c r="CJ265" s="166"/>
      <c r="CK265" s="166"/>
      <c r="CL265" s="166"/>
      <c r="CM265" s="166"/>
      <c r="CN265" s="166"/>
      <c r="CO265" s="166"/>
      <c r="CP265" s="166"/>
      <c r="CQ265" s="166"/>
      <c r="CR265" s="166"/>
      <c r="CS265" s="166"/>
      <c r="CT265" s="166"/>
      <c r="CU265" s="166"/>
      <c r="CV265" s="166"/>
      <c r="CW265" s="166"/>
      <c r="CX265" s="166"/>
      <c r="CY265" s="166"/>
      <c r="CZ265" s="166"/>
      <c r="DA265" s="166"/>
      <c r="DB265" s="166"/>
      <c r="DC265" s="166"/>
      <c r="DD265" s="166"/>
      <c r="DE265" s="166"/>
      <c r="DF265" s="166"/>
      <c r="DG265" s="166"/>
      <c r="DH265" s="166"/>
      <c r="DI265" s="166"/>
      <c r="DJ265" s="166"/>
      <c r="DK265" s="166"/>
      <c r="DL265" s="166"/>
      <c r="DM265" s="166"/>
      <c r="DN265" s="166"/>
      <c r="DO265" s="166"/>
      <c r="DP265" s="166"/>
      <c r="DQ265" s="166"/>
      <c r="DR265" s="166"/>
      <c r="DS265" s="166"/>
      <c r="DT265" s="166"/>
      <c r="DU265" s="166"/>
      <c r="DV265" s="166"/>
      <c r="DW265" s="166"/>
      <c r="DX265" s="166"/>
      <c r="DY265" s="166"/>
      <c r="DZ265" s="166"/>
      <c r="EA265" s="166"/>
      <c r="EB265" s="166"/>
      <c r="EC265" s="166"/>
      <c r="ED265" s="166"/>
      <c r="EE265" s="166"/>
      <c r="EF265" s="166"/>
      <c r="EG265" s="166"/>
      <c r="EH265" s="166"/>
      <c r="EI265" s="166"/>
      <c r="EJ265" s="166"/>
      <c r="EK265" s="166"/>
      <c r="EL265" s="166"/>
      <c r="EM265" s="166"/>
      <c r="EN265" s="166"/>
      <c r="EO265" s="166"/>
      <c r="EP265" s="166"/>
      <c r="EQ265" s="166"/>
      <c r="ER265" s="166"/>
      <c r="ES265" s="166"/>
      <c r="ET265" s="166"/>
      <c r="EU265" s="166"/>
      <c r="EV265" s="166"/>
      <c r="EW265" s="166"/>
      <c r="EX265" s="166"/>
      <c r="EY265" s="166"/>
      <c r="EZ265" s="166"/>
      <c r="FA265" s="166"/>
      <c r="FB265" s="166"/>
      <c r="FC265" s="166"/>
      <c r="FD265" s="166"/>
      <c r="FE265" s="166"/>
      <c r="FF265" s="166"/>
      <c r="FG265" s="166"/>
      <c r="FH265" s="166"/>
      <c r="FI265" s="166"/>
      <c r="FJ265" s="166"/>
      <c r="FK265" s="166"/>
      <c r="FL265" s="166"/>
      <c r="FM265" s="166"/>
      <c r="FN265" s="166"/>
      <c r="FO265" s="166"/>
      <c r="FP265" s="166"/>
      <c r="FQ265" s="166"/>
      <c r="FR265" s="166"/>
      <c r="FS265" s="166"/>
      <c r="FT265" s="166"/>
      <c r="FU265" s="166"/>
      <c r="FV265" s="166"/>
      <c r="FW265" s="166"/>
      <c r="FX265" s="166"/>
      <c r="FY265" s="166"/>
      <c r="FZ265" s="166"/>
      <c r="GA265" s="166"/>
      <c r="GB265" s="166"/>
      <c r="GC265" s="166"/>
      <c r="GD265" s="166"/>
      <c r="GE265" s="166"/>
      <c r="GF265" s="166"/>
      <c r="GG265" s="166"/>
      <c r="GH265" s="166"/>
      <c r="GI265" s="166"/>
      <c r="GJ265" s="166"/>
      <c r="GK265" s="166"/>
      <c r="GL265" s="166"/>
      <c r="GM265" s="166"/>
      <c r="GN265" s="166"/>
      <c r="GO265" s="166"/>
      <c r="GP265" s="166"/>
      <c r="GQ265" s="166"/>
      <c r="GR265" s="166"/>
      <c r="GS265" s="166"/>
      <c r="GT265" s="166"/>
      <c r="GU265" s="166"/>
      <c r="GV265" s="166"/>
      <c r="GW265" s="166"/>
      <c r="GX265" s="166"/>
      <c r="GY265" s="166"/>
      <c r="GZ265" s="166"/>
      <c r="HA265" s="166"/>
      <c r="HB265" s="166"/>
      <c r="HC265" s="166"/>
      <c r="HD265" s="166"/>
      <c r="HE265" s="166"/>
      <c r="HF265" s="166"/>
      <c r="HG265" s="166"/>
      <c r="HH265" s="166"/>
      <c r="HI265" s="166"/>
      <c r="HJ265" s="166"/>
      <c r="HK265" s="166"/>
      <c r="HL265" s="166"/>
      <c r="HM265" s="166"/>
      <c r="HN265" s="166"/>
      <c r="HO265" s="166"/>
      <c r="HP265" s="166"/>
      <c r="HQ265" s="166"/>
      <c r="HR265" s="166"/>
      <c r="HS265" s="166"/>
      <c r="HT265" s="166"/>
      <c r="HU265" s="166"/>
      <c r="HV265" s="166"/>
      <c r="HW265" s="166"/>
      <c r="HX265" s="166"/>
      <c r="HY265" s="166"/>
      <c r="HZ265" s="166"/>
      <c r="IA265" s="166"/>
      <c r="IB265" s="166"/>
      <c r="IC265" s="166"/>
      <c r="ID265" s="166"/>
      <c r="IE265" s="166"/>
      <c r="IF265" s="166"/>
      <c r="IG265" s="166"/>
      <c r="IH265" s="166"/>
      <c r="II265" s="166"/>
      <c r="IJ265" s="166"/>
      <c r="IK265" s="166"/>
      <c r="IL265" s="166"/>
      <c r="IM265" s="166"/>
      <c r="IN265" s="166"/>
      <c r="IO265" s="166"/>
      <c r="IP265" s="166"/>
      <c r="IQ265" s="166"/>
      <c r="IR265" s="166"/>
      <c r="IS265" s="166"/>
      <c r="IT265" s="166"/>
      <c r="IU265" s="166"/>
      <c r="IV265" s="166"/>
    </row>
    <row r="266" spans="1:256" s="168" customFormat="1" ht="15" x14ac:dyDescent="0.25">
      <c r="A266" s="163" t="s">
        <v>250</v>
      </c>
      <c r="B266" s="163"/>
      <c r="C266" s="163"/>
      <c r="D266" s="163"/>
      <c r="E266" s="163"/>
      <c r="F266" s="163"/>
      <c r="G266" s="163"/>
      <c r="H266" s="163"/>
      <c r="I266" s="163"/>
      <c r="J266" s="163"/>
      <c r="K266" s="164"/>
      <c r="L266" s="163"/>
      <c r="M266" s="163"/>
      <c r="N266" s="163"/>
      <c r="O266" s="163"/>
      <c r="P266" s="163"/>
      <c r="Q266" s="187"/>
      <c r="R266" s="163"/>
      <c r="S266" s="165"/>
      <c r="T266" s="166"/>
      <c r="U266" s="167"/>
      <c r="V266" s="166"/>
      <c r="W266" s="166"/>
      <c r="X266" s="166"/>
      <c r="Y266" s="166"/>
      <c r="Z266" s="166"/>
      <c r="AA266" s="166"/>
      <c r="AB266" s="166"/>
      <c r="AC266" s="166"/>
      <c r="AD266" s="166"/>
      <c r="AE266" s="166"/>
      <c r="AF266" s="166"/>
      <c r="AG266" s="166"/>
      <c r="AH266" s="166"/>
      <c r="AI266" s="166"/>
      <c r="AJ266" s="166"/>
      <c r="AK266" s="166"/>
      <c r="AL266" s="166"/>
      <c r="AM266" s="166"/>
      <c r="AN266" s="166"/>
      <c r="AO266" s="166"/>
      <c r="AP266" s="166"/>
      <c r="AQ266" s="166"/>
      <c r="AR266" s="166"/>
      <c r="AS266" s="166"/>
      <c r="AT266" s="166"/>
      <c r="AU266" s="166"/>
      <c r="AV266" s="166"/>
      <c r="AW266" s="166"/>
      <c r="AX266" s="166"/>
      <c r="AY266" s="166"/>
      <c r="AZ266" s="166"/>
      <c r="BA266" s="166"/>
      <c r="BB266" s="166"/>
      <c r="BC266" s="166"/>
      <c r="BD266" s="166"/>
      <c r="BE266" s="166"/>
      <c r="BF266" s="166"/>
      <c r="BG266" s="166"/>
      <c r="BH266" s="166"/>
      <c r="BI266" s="166"/>
      <c r="BJ266" s="166"/>
      <c r="BK266" s="166"/>
      <c r="BL266" s="166"/>
      <c r="BM266" s="166"/>
      <c r="BN266" s="166"/>
      <c r="BO266" s="166"/>
      <c r="BP266" s="166"/>
      <c r="BQ266" s="166"/>
      <c r="BR266" s="166"/>
      <c r="BS266" s="166"/>
      <c r="BT266" s="166"/>
      <c r="BU266" s="166"/>
      <c r="BV266" s="166"/>
      <c r="BW266" s="166"/>
      <c r="BX266" s="166"/>
      <c r="BY266" s="166"/>
      <c r="BZ266" s="166"/>
      <c r="CA266" s="166"/>
      <c r="CB266" s="166"/>
      <c r="CC266" s="166"/>
      <c r="CD266" s="166"/>
      <c r="CE266" s="166"/>
      <c r="CF266" s="166"/>
      <c r="CG266" s="166"/>
      <c r="CH266" s="166"/>
      <c r="CI266" s="166"/>
      <c r="CJ266" s="166"/>
      <c r="CK266" s="166"/>
      <c r="CL266" s="166"/>
      <c r="CM266" s="166"/>
      <c r="CN266" s="166"/>
      <c r="CO266" s="166"/>
      <c r="CP266" s="166"/>
      <c r="CQ266" s="166"/>
      <c r="CR266" s="166"/>
      <c r="CS266" s="166"/>
      <c r="CT266" s="166"/>
      <c r="CU266" s="166"/>
      <c r="CV266" s="166"/>
      <c r="CW266" s="166"/>
      <c r="CX266" s="166"/>
      <c r="CY266" s="166"/>
      <c r="CZ266" s="166"/>
      <c r="DA266" s="166"/>
      <c r="DB266" s="166"/>
      <c r="DC266" s="166"/>
      <c r="DD266" s="166"/>
      <c r="DE266" s="166"/>
      <c r="DF266" s="166"/>
      <c r="DG266" s="166"/>
      <c r="DH266" s="166"/>
      <c r="DI266" s="166"/>
      <c r="DJ266" s="166"/>
      <c r="DK266" s="166"/>
      <c r="DL266" s="166"/>
      <c r="DM266" s="166"/>
      <c r="DN266" s="166"/>
      <c r="DO266" s="166"/>
      <c r="DP266" s="166"/>
      <c r="DQ266" s="166"/>
      <c r="DR266" s="166"/>
      <c r="DS266" s="166"/>
      <c r="DT266" s="166"/>
      <c r="DU266" s="166"/>
      <c r="DV266" s="166"/>
      <c r="DW266" s="166"/>
      <c r="DX266" s="166"/>
      <c r="DY266" s="166"/>
      <c r="DZ266" s="166"/>
      <c r="EA266" s="166"/>
      <c r="EB266" s="166"/>
      <c r="EC266" s="166"/>
      <c r="ED266" s="166"/>
      <c r="EE266" s="166"/>
      <c r="EF266" s="166"/>
      <c r="EG266" s="166"/>
      <c r="EH266" s="166"/>
      <c r="EI266" s="166"/>
      <c r="EJ266" s="166"/>
      <c r="EK266" s="166"/>
      <c r="EL266" s="166"/>
      <c r="EM266" s="166"/>
      <c r="EN266" s="166"/>
      <c r="EO266" s="166"/>
      <c r="EP266" s="166"/>
      <c r="EQ266" s="166"/>
      <c r="ER266" s="166"/>
      <c r="ES266" s="166"/>
      <c r="ET266" s="166"/>
      <c r="EU266" s="166"/>
      <c r="EV266" s="166"/>
      <c r="EW266" s="166"/>
      <c r="EX266" s="166"/>
      <c r="EY266" s="166"/>
      <c r="EZ266" s="166"/>
      <c r="FA266" s="166"/>
      <c r="FB266" s="166"/>
      <c r="FC266" s="166"/>
      <c r="FD266" s="166"/>
      <c r="FE266" s="166"/>
      <c r="FF266" s="166"/>
      <c r="FG266" s="166"/>
      <c r="FH266" s="166"/>
      <c r="FI266" s="166"/>
      <c r="FJ266" s="166"/>
      <c r="FK266" s="166"/>
      <c r="FL266" s="166"/>
      <c r="FM266" s="166"/>
      <c r="FN266" s="166"/>
      <c r="FO266" s="166"/>
      <c r="FP266" s="166"/>
      <c r="FQ266" s="166"/>
      <c r="FR266" s="166"/>
      <c r="FS266" s="166"/>
      <c r="FT266" s="166"/>
      <c r="FU266" s="166"/>
      <c r="FV266" s="166"/>
      <c r="FW266" s="166"/>
      <c r="FX266" s="166"/>
      <c r="FY266" s="166"/>
      <c r="FZ266" s="166"/>
      <c r="GA266" s="166"/>
      <c r="GB266" s="166"/>
      <c r="GC266" s="166"/>
      <c r="GD266" s="166"/>
      <c r="GE266" s="166"/>
      <c r="GF266" s="166"/>
      <c r="GG266" s="166"/>
      <c r="GH266" s="166"/>
      <c r="GI266" s="166"/>
      <c r="GJ266" s="166"/>
      <c r="GK266" s="166"/>
      <c r="GL266" s="166"/>
      <c r="GM266" s="166"/>
      <c r="GN266" s="166"/>
      <c r="GO266" s="166"/>
      <c r="GP266" s="166"/>
      <c r="GQ266" s="166"/>
      <c r="GR266" s="166"/>
      <c r="GS266" s="166"/>
      <c r="GT266" s="166"/>
      <c r="GU266" s="166"/>
      <c r="GV266" s="166"/>
      <c r="GW266" s="166"/>
      <c r="GX266" s="166"/>
      <c r="GY266" s="166"/>
      <c r="GZ266" s="166"/>
      <c r="HA266" s="166"/>
      <c r="HB266" s="166"/>
      <c r="HC266" s="166"/>
      <c r="HD266" s="166"/>
      <c r="HE266" s="166"/>
      <c r="HF266" s="166"/>
      <c r="HG266" s="166"/>
      <c r="HH266" s="166"/>
      <c r="HI266" s="166"/>
      <c r="HJ266" s="166"/>
      <c r="HK266" s="166"/>
      <c r="HL266" s="166"/>
      <c r="HM266" s="166"/>
      <c r="HN266" s="166"/>
      <c r="HO266" s="166"/>
      <c r="HP266" s="166"/>
      <c r="HQ266" s="166"/>
      <c r="HR266" s="166"/>
      <c r="HS266" s="166"/>
      <c r="HT266" s="166"/>
      <c r="HU266" s="166"/>
      <c r="HV266" s="166"/>
      <c r="HW266" s="166"/>
      <c r="HX266" s="166"/>
      <c r="HY266" s="166"/>
      <c r="HZ266" s="166"/>
      <c r="IA266" s="166"/>
      <c r="IB266" s="166"/>
      <c r="IC266" s="166"/>
      <c r="ID266" s="166"/>
      <c r="IE266" s="166"/>
      <c r="IF266" s="166"/>
      <c r="IG266" s="166"/>
      <c r="IH266" s="166"/>
      <c r="II266" s="166"/>
      <c r="IJ266" s="166"/>
      <c r="IK266" s="166"/>
      <c r="IL266" s="166"/>
      <c r="IM266" s="166"/>
      <c r="IN266" s="166"/>
      <c r="IO266" s="166"/>
      <c r="IP266" s="166"/>
      <c r="IQ266" s="166"/>
      <c r="IR266" s="166"/>
      <c r="IS266" s="166"/>
      <c r="IT266" s="166"/>
      <c r="IU266" s="166"/>
      <c r="IV266" s="166"/>
    </row>
    <row r="267" spans="1:256" s="168" customFormat="1" ht="15" x14ac:dyDescent="0.25">
      <c r="A267" s="165" t="s">
        <v>249</v>
      </c>
      <c r="B267" s="165"/>
      <c r="C267" s="165"/>
      <c r="D267" s="165"/>
      <c r="E267" s="165"/>
      <c r="F267" s="165"/>
      <c r="G267" s="165"/>
      <c r="H267" s="165"/>
      <c r="I267" s="165"/>
      <c r="J267" s="169"/>
      <c r="K267" s="170"/>
      <c r="L267" s="169"/>
      <c r="M267" s="165"/>
      <c r="N267" s="169"/>
      <c r="O267" s="169"/>
      <c r="P267" s="169"/>
      <c r="Q267" s="171"/>
      <c r="R267" s="165"/>
      <c r="S267" s="165"/>
      <c r="T267" s="166"/>
      <c r="U267" s="167"/>
      <c r="V267" s="166"/>
      <c r="W267" s="166"/>
      <c r="X267" s="166"/>
      <c r="Y267" s="166"/>
      <c r="Z267" s="166"/>
      <c r="AA267" s="166"/>
      <c r="AB267" s="166"/>
      <c r="AC267" s="166"/>
      <c r="AD267" s="166"/>
      <c r="AE267" s="166"/>
      <c r="AF267" s="166"/>
      <c r="AG267" s="166"/>
      <c r="AH267" s="166"/>
      <c r="AI267" s="166"/>
      <c r="AJ267" s="166"/>
      <c r="AK267" s="166"/>
      <c r="AL267" s="166"/>
      <c r="AM267" s="166"/>
      <c r="AN267" s="166"/>
      <c r="AO267" s="166"/>
      <c r="AP267" s="166"/>
      <c r="AQ267" s="166"/>
      <c r="AR267" s="166"/>
      <c r="AS267" s="166"/>
      <c r="AT267" s="166"/>
      <c r="AU267" s="166"/>
      <c r="AV267" s="166"/>
      <c r="AW267" s="166"/>
      <c r="AX267" s="166"/>
      <c r="AY267" s="166"/>
      <c r="AZ267" s="166"/>
      <c r="BA267" s="166"/>
      <c r="BB267" s="166"/>
      <c r="BC267" s="166"/>
      <c r="BD267" s="166"/>
      <c r="BE267" s="166"/>
      <c r="BF267" s="166"/>
      <c r="BG267" s="166"/>
      <c r="BH267" s="166"/>
      <c r="BI267" s="166"/>
      <c r="BJ267" s="166"/>
      <c r="BK267" s="166"/>
      <c r="BL267" s="166"/>
      <c r="BM267" s="166"/>
      <c r="BN267" s="166"/>
      <c r="BO267" s="166"/>
      <c r="BP267" s="166"/>
      <c r="BQ267" s="166"/>
      <c r="BR267" s="166"/>
      <c r="BS267" s="166"/>
      <c r="BT267" s="166"/>
      <c r="BU267" s="166"/>
      <c r="BV267" s="166"/>
      <c r="BW267" s="166"/>
      <c r="BX267" s="166"/>
      <c r="BY267" s="166"/>
      <c r="BZ267" s="166"/>
      <c r="CA267" s="166"/>
      <c r="CB267" s="166"/>
      <c r="CC267" s="166"/>
      <c r="CD267" s="166"/>
      <c r="CE267" s="166"/>
      <c r="CF267" s="166"/>
      <c r="CG267" s="166"/>
      <c r="CH267" s="166"/>
      <c r="CI267" s="166"/>
      <c r="CJ267" s="166"/>
      <c r="CK267" s="166"/>
      <c r="CL267" s="166"/>
      <c r="CM267" s="166"/>
      <c r="CN267" s="166"/>
      <c r="CO267" s="166"/>
      <c r="CP267" s="166"/>
      <c r="CQ267" s="166"/>
      <c r="CR267" s="166"/>
      <c r="CS267" s="166"/>
      <c r="CT267" s="166"/>
      <c r="CU267" s="166"/>
      <c r="CV267" s="166"/>
      <c r="CW267" s="166"/>
      <c r="CX267" s="166"/>
      <c r="CY267" s="166"/>
      <c r="CZ267" s="166"/>
      <c r="DA267" s="166"/>
      <c r="DB267" s="166"/>
      <c r="DC267" s="166"/>
      <c r="DD267" s="166"/>
      <c r="DE267" s="166"/>
      <c r="DF267" s="166"/>
      <c r="DG267" s="166"/>
      <c r="DH267" s="166"/>
      <c r="DI267" s="166"/>
      <c r="DJ267" s="166"/>
      <c r="DK267" s="166"/>
      <c r="DL267" s="166"/>
      <c r="DM267" s="166"/>
      <c r="DN267" s="166"/>
      <c r="DO267" s="166"/>
      <c r="DP267" s="166"/>
      <c r="DQ267" s="166"/>
      <c r="DR267" s="166"/>
      <c r="DS267" s="166"/>
      <c r="DT267" s="166"/>
      <c r="DU267" s="166"/>
      <c r="DV267" s="166"/>
      <c r="DW267" s="166"/>
      <c r="DX267" s="166"/>
      <c r="DY267" s="166"/>
      <c r="DZ267" s="166"/>
      <c r="EA267" s="166"/>
      <c r="EB267" s="166"/>
      <c r="EC267" s="166"/>
      <c r="ED267" s="166"/>
      <c r="EE267" s="166"/>
      <c r="EF267" s="166"/>
      <c r="EG267" s="166"/>
      <c r="EH267" s="166"/>
      <c r="EI267" s="166"/>
      <c r="EJ267" s="166"/>
      <c r="EK267" s="166"/>
      <c r="EL267" s="166"/>
      <c r="EM267" s="166"/>
      <c r="EN267" s="166"/>
      <c r="EO267" s="166"/>
      <c r="EP267" s="166"/>
      <c r="EQ267" s="166"/>
      <c r="ER267" s="166"/>
      <c r="ES267" s="166"/>
      <c r="ET267" s="166"/>
      <c r="EU267" s="166"/>
      <c r="EV267" s="166"/>
      <c r="EW267" s="166"/>
      <c r="EX267" s="166"/>
      <c r="EY267" s="166"/>
      <c r="EZ267" s="166"/>
      <c r="FA267" s="166"/>
      <c r="FB267" s="166"/>
      <c r="FC267" s="166"/>
      <c r="FD267" s="166"/>
      <c r="FE267" s="166"/>
      <c r="FF267" s="166"/>
      <c r="FG267" s="166"/>
      <c r="FH267" s="166"/>
      <c r="FI267" s="166"/>
      <c r="FJ267" s="166"/>
      <c r="FK267" s="166"/>
      <c r="FL267" s="166"/>
      <c r="FM267" s="166"/>
      <c r="FN267" s="166"/>
      <c r="FO267" s="166"/>
      <c r="FP267" s="166"/>
      <c r="FQ267" s="166"/>
      <c r="FR267" s="166"/>
      <c r="FS267" s="166"/>
      <c r="FT267" s="166"/>
      <c r="FU267" s="166"/>
      <c r="FV267" s="166"/>
      <c r="FW267" s="166"/>
      <c r="FX267" s="166"/>
      <c r="FY267" s="166"/>
      <c r="FZ267" s="166"/>
      <c r="GA267" s="166"/>
      <c r="GB267" s="166"/>
      <c r="GC267" s="166"/>
      <c r="GD267" s="166"/>
      <c r="GE267" s="166"/>
      <c r="GF267" s="166"/>
      <c r="GG267" s="166"/>
      <c r="GH267" s="166"/>
      <c r="GI267" s="166"/>
      <c r="GJ267" s="166"/>
      <c r="GK267" s="166"/>
      <c r="GL267" s="166"/>
      <c r="GM267" s="166"/>
      <c r="GN267" s="166"/>
      <c r="GO267" s="166"/>
      <c r="GP267" s="166"/>
      <c r="GQ267" s="166"/>
      <c r="GR267" s="166"/>
      <c r="GS267" s="166"/>
      <c r="GT267" s="166"/>
      <c r="GU267" s="166"/>
      <c r="GV267" s="166"/>
      <c r="GW267" s="166"/>
      <c r="GX267" s="166"/>
      <c r="GY267" s="166"/>
      <c r="GZ267" s="166"/>
      <c r="HA267" s="166"/>
      <c r="HB267" s="166"/>
      <c r="HC267" s="166"/>
      <c r="HD267" s="166"/>
      <c r="HE267" s="166"/>
      <c r="HF267" s="166"/>
      <c r="HG267" s="166"/>
      <c r="HH267" s="166"/>
      <c r="HI267" s="166"/>
      <c r="HJ267" s="166"/>
      <c r="HK267" s="166"/>
      <c r="HL267" s="166"/>
      <c r="HM267" s="166"/>
      <c r="HN267" s="166"/>
      <c r="HO267" s="166"/>
      <c r="HP267" s="166"/>
      <c r="HQ267" s="166"/>
      <c r="HR267" s="166"/>
      <c r="HS267" s="166"/>
      <c r="HT267" s="166"/>
      <c r="HU267" s="166"/>
      <c r="HV267" s="166"/>
      <c r="HW267" s="166"/>
      <c r="HX267" s="166"/>
      <c r="HY267" s="166"/>
      <c r="HZ267" s="166"/>
      <c r="IA267" s="166"/>
      <c r="IB267" s="166"/>
      <c r="IC267" s="166"/>
      <c r="ID267" s="166"/>
      <c r="IE267" s="166"/>
      <c r="IF267" s="166"/>
      <c r="IG267" s="166"/>
      <c r="IH267" s="166"/>
      <c r="II267" s="166"/>
      <c r="IJ267" s="166"/>
      <c r="IK267" s="166"/>
      <c r="IL267" s="166"/>
      <c r="IM267" s="166"/>
      <c r="IN267" s="166"/>
      <c r="IO267" s="166"/>
      <c r="IP267" s="166"/>
      <c r="IQ267" s="166"/>
      <c r="IR267" s="166"/>
      <c r="IS267" s="166"/>
      <c r="IT267" s="166"/>
      <c r="IU267" s="166"/>
      <c r="IV267" s="166"/>
    </row>
    <row r="268" spans="1:256" s="168" customFormat="1" ht="15" x14ac:dyDescent="0.25">
      <c r="A268" s="188"/>
      <c r="B268" s="188"/>
      <c r="C268" s="188"/>
      <c r="D268" s="188"/>
      <c r="E268" s="189"/>
      <c r="F268" s="188"/>
      <c r="G268" s="188"/>
      <c r="H268" s="188"/>
      <c r="I268" s="188"/>
      <c r="J268" s="190"/>
      <c r="K268" s="188"/>
      <c r="L268" s="188"/>
      <c r="M268" s="188"/>
      <c r="N268" s="188"/>
      <c r="O268" s="188"/>
      <c r="P268" s="188"/>
      <c r="Q268" s="188"/>
      <c r="R268" s="191"/>
      <c r="S268" s="191"/>
      <c r="T268" s="165"/>
      <c r="U268" s="165"/>
      <c r="V268" s="165"/>
      <c r="W268" s="165"/>
      <c r="X268" s="165"/>
      <c r="Y268" s="165"/>
      <c r="Z268" s="165"/>
      <c r="AA268" s="165"/>
      <c r="AB268" s="165"/>
      <c r="AC268" s="165"/>
      <c r="AD268" s="165"/>
      <c r="AE268" s="191"/>
      <c r="AF268" s="166"/>
      <c r="AG268" s="166"/>
      <c r="AH268" s="166"/>
      <c r="AI268" s="166"/>
      <c r="AJ268" s="166"/>
      <c r="AK268" s="166"/>
      <c r="AL268" s="166"/>
      <c r="AM268" s="166"/>
      <c r="AN268" s="166"/>
      <c r="AO268" s="166"/>
      <c r="AP268" s="166"/>
      <c r="AQ268" s="166"/>
      <c r="AR268" s="166"/>
      <c r="AS268" s="166"/>
      <c r="AT268" s="166"/>
      <c r="AU268" s="166"/>
      <c r="AV268" s="166"/>
      <c r="AW268" s="166"/>
      <c r="AX268" s="166"/>
      <c r="AY268" s="166"/>
      <c r="AZ268" s="166"/>
      <c r="BA268" s="166"/>
      <c r="BB268" s="166"/>
      <c r="BC268" s="166"/>
      <c r="BD268" s="166"/>
      <c r="BE268" s="166"/>
      <c r="BF268" s="166"/>
      <c r="BG268" s="166"/>
      <c r="BH268" s="166"/>
      <c r="BI268" s="166"/>
      <c r="BJ268" s="166"/>
      <c r="BK268" s="166"/>
      <c r="BL268" s="166"/>
      <c r="BM268" s="166"/>
      <c r="BN268" s="166"/>
      <c r="BO268" s="166"/>
      <c r="BP268" s="166"/>
      <c r="BQ268" s="166"/>
      <c r="BR268" s="166"/>
      <c r="BS268" s="166"/>
      <c r="BT268" s="166"/>
      <c r="BU268" s="166"/>
      <c r="BV268" s="166"/>
      <c r="BW268" s="166"/>
      <c r="BX268" s="166"/>
      <c r="BY268" s="166"/>
      <c r="BZ268" s="166"/>
      <c r="CA268" s="166"/>
      <c r="CB268" s="166"/>
      <c r="CC268" s="166"/>
      <c r="CD268" s="166"/>
      <c r="CE268" s="166"/>
      <c r="CF268" s="166"/>
      <c r="CG268" s="166"/>
      <c r="CH268" s="166"/>
      <c r="CI268" s="166"/>
      <c r="CJ268" s="166"/>
      <c r="CK268" s="166"/>
      <c r="CL268" s="166"/>
      <c r="CM268" s="166"/>
      <c r="CN268" s="166"/>
      <c r="CO268" s="166"/>
      <c r="CP268" s="166"/>
      <c r="CQ268" s="166"/>
      <c r="CR268" s="166"/>
      <c r="CS268" s="166"/>
      <c r="CT268" s="166"/>
      <c r="CU268" s="166"/>
      <c r="CV268" s="166"/>
      <c r="CW268" s="166"/>
      <c r="CX268" s="166"/>
      <c r="CY268" s="166"/>
      <c r="CZ268" s="166"/>
      <c r="DA268" s="166"/>
      <c r="DB268" s="166"/>
      <c r="DC268" s="166"/>
      <c r="DD268" s="166"/>
      <c r="DE268" s="166"/>
      <c r="DF268" s="166"/>
      <c r="DG268" s="166"/>
      <c r="DH268" s="166"/>
      <c r="DI268" s="166"/>
      <c r="DJ268" s="166"/>
      <c r="DK268" s="166"/>
      <c r="DL268" s="166"/>
      <c r="DM268" s="166"/>
      <c r="DN268" s="166"/>
      <c r="DO268" s="166"/>
      <c r="DP268" s="166"/>
      <c r="DQ268" s="166"/>
      <c r="DR268" s="166"/>
      <c r="DS268" s="166"/>
      <c r="DT268" s="166"/>
      <c r="DU268" s="166"/>
      <c r="DV268" s="166"/>
      <c r="DW268" s="166"/>
      <c r="DX268" s="166"/>
      <c r="DY268" s="166"/>
      <c r="DZ268" s="166"/>
      <c r="EA268" s="166"/>
      <c r="EB268" s="166"/>
      <c r="EC268" s="166"/>
      <c r="ED268" s="166"/>
      <c r="EE268" s="166"/>
      <c r="EF268" s="166"/>
      <c r="EG268" s="166"/>
      <c r="EH268" s="166"/>
      <c r="EI268" s="166"/>
      <c r="EJ268" s="166"/>
      <c r="EK268" s="166"/>
      <c r="EL268" s="166"/>
      <c r="EM268" s="166"/>
      <c r="EN268" s="166"/>
      <c r="EO268" s="166"/>
      <c r="EP268" s="166"/>
      <c r="EQ268" s="166"/>
      <c r="ER268" s="166"/>
      <c r="ES268" s="166"/>
      <c r="ET268" s="166"/>
      <c r="EU268" s="166"/>
      <c r="EV268" s="166"/>
      <c r="EW268" s="166"/>
      <c r="EX268" s="166"/>
      <c r="EY268" s="166"/>
      <c r="EZ268" s="166"/>
      <c r="FA268" s="166"/>
      <c r="FB268" s="166"/>
      <c r="FC268" s="166"/>
      <c r="FD268" s="166"/>
      <c r="FE268" s="166"/>
      <c r="FF268" s="166"/>
      <c r="FG268" s="166"/>
      <c r="FH268" s="166"/>
      <c r="FI268" s="166"/>
      <c r="FJ268" s="166"/>
      <c r="FK268" s="166"/>
      <c r="FL268" s="166"/>
      <c r="FM268" s="166"/>
      <c r="FN268" s="166"/>
      <c r="FO268" s="166"/>
      <c r="FP268" s="166"/>
      <c r="FQ268" s="166"/>
      <c r="FR268" s="166"/>
      <c r="FS268" s="166"/>
      <c r="FT268" s="166"/>
      <c r="FU268" s="166"/>
      <c r="FV268" s="166"/>
      <c r="FW268" s="166"/>
      <c r="FX268" s="166"/>
      <c r="FY268" s="166"/>
      <c r="FZ268" s="166"/>
      <c r="GA268" s="166"/>
      <c r="GB268" s="166"/>
      <c r="GC268" s="166"/>
      <c r="GD268" s="166"/>
      <c r="GE268" s="166"/>
      <c r="GF268" s="166"/>
      <c r="GG268" s="166"/>
      <c r="GH268" s="166"/>
      <c r="GI268" s="166"/>
      <c r="GJ268" s="166"/>
      <c r="GK268" s="166"/>
      <c r="GL268" s="166"/>
      <c r="GM268" s="166"/>
      <c r="GN268" s="166"/>
      <c r="GO268" s="166"/>
      <c r="GP268" s="166"/>
      <c r="GQ268" s="166"/>
      <c r="GR268" s="166"/>
      <c r="GS268" s="166"/>
      <c r="GT268" s="166"/>
      <c r="GU268" s="166"/>
      <c r="GV268" s="166"/>
      <c r="GW268" s="166"/>
      <c r="GX268" s="166"/>
      <c r="GY268" s="166"/>
      <c r="GZ268" s="166"/>
      <c r="HA268" s="166"/>
      <c r="HB268" s="166"/>
      <c r="HC268" s="166"/>
      <c r="HD268" s="166"/>
      <c r="HE268" s="166"/>
      <c r="HF268" s="166"/>
      <c r="HG268" s="166"/>
      <c r="HH268" s="166"/>
      <c r="HI268" s="166"/>
      <c r="HJ268" s="166"/>
      <c r="HK268" s="166"/>
      <c r="HL268" s="166"/>
      <c r="HM268" s="166"/>
      <c r="HN268" s="166"/>
      <c r="HO268" s="166"/>
      <c r="HP268" s="166"/>
      <c r="HQ268" s="166"/>
      <c r="HR268" s="166"/>
      <c r="HS268" s="166"/>
      <c r="HT268" s="166"/>
      <c r="HU268" s="166"/>
      <c r="HV268" s="166"/>
      <c r="HW268" s="166"/>
      <c r="HX268" s="166"/>
      <c r="HY268" s="166"/>
      <c r="HZ268" s="166"/>
      <c r="IA268" s="166"/>
      <c r="IB268" s="166"/>
      <c r="IC268" s="166"/>
      <c r="ID268" s="166"/>
      <c r="IE268" s="166"/>
      <c r="IF268" s="166"/>
      <c r="IG268" s="166"/>
      <c r="IH268" s="166"/>
      <c r="II268" s="166"/>
      <c r="IJ268" s="166"/>
      <c r="IK268" s="166"/>
      <c r="IL268" s="166"/>
      <c r="IM268" s="166"/>
      <c r="IN268" s="166"/>
      <c r="IO268" s="166"/>
      <c r="IP268" s="166"/>
      <c r="IQ268" s="166"/>
      <c r="IR268" s="166"/>
      <c r="IS268" s="166"/>
      <c r="IT268" s="166"/>
      <c r="IU268" s="166"/>
      <c r="IV268" s="166"/>
    </row>
    <row r="269" spans="1:256" s="168" customFormat="1" ht="15" x14ac:dyDescent="0.25">
      <c r="A269" s="165"/>
      <c r="B269" s="165"/>
      <c r="C269" s="165"/>
      <c r="D269" s="165"/>
      <c r="E269" s="165"/>
      <c r="F269" s="165"/>
      <c r="G269" s="165"/>
      <c r="H269" s="165"/>
      <c r="I269" s="165"/>
      <c r="J269" s="165"/>
      <c r="K269" s="165"/>
      <c r="L269" s="165"/>
      <c r="M269" s="165"/>
      <c r="N269" s="165"/>
      <c r="O269" s="192"/>
      <c r="P269" s="192"/>
      <c r="Q269" s="165"/>
      <c r="R269" s="165"/>
      <c r="S269" s="166"/>
      <c r="T269" s="166"/>
      <c r="U269" s="166"/>
      <c r="V269" s="166"/>
      <c r="W269" s="166"/>
      <c r="X269" s="166"/>
      <c r="Y269" s="166"/>
      <c r="Z269" s="166"/>
      <c r="AA269" s="166"/>
      <c r="AB269" s="166"/>
      <c r="AC269" s="166"/>
      <c r="AD269" s="166"/>
      <c r="AE269" s="166"/>
      <c r="AF269" s="166"/>
      <c r="AG269" s="166"/>
      <c r="AH269" s="166"/>
      <c r="AI269" s="166"/>
      <c r="AJ269" s="166"/>
      <c r="AK269" s="166"/>
      <c r="AL269" s="166"/>
      <c r="AM269" s="166"/>
      <c r="AN269" s="166"/>
      <c r="AO269" s="166"/>
      <c r="AP269" s="166"/>
      <c r="AQ269" s="166"/>
      <c r="AR269" s="166"/>
      <c r="AS269" s="166"/>
      <c r="AT269" s="166"/>
      <c r="AU269" s="166"/>
      <c r="AV269" s="166"/>
      <c r="AW269" s="166"/>
      <c r="AX269" s="166"/>
      <c r="AY269" s="166"/>
      <c r="AZ269" s="166"/>
      <c r="BA269" s="166"/>
      <c r="BB269" s="166"/>
      <c r="BC269" s="166"/>
      <c r="BD269" s="166"/>
      <c r="BE269" s="166"/>
      <c r="BF269" s="166"/>
      <c r="BG269" s="166"/>
      <c r="BH269" s="166"/>
      <c r="BI269" s="166"/>
      <c r="BJ269" s="166"/>
      <c r="BK269" s="166"/>
      <c r="BL269" s="166"/>
      <c r="BM269" s="166"/>
      <c r="BN269" s="166"/>
      <c r="BO269" s="166"/>
      <c r="BP269" s="166"/>
      <c r="BQ269" s="166"/>
      <c r="BR269" s="166"/>
      <c r="BS269" s="166"/>
      <c r="BT269" s="166"/>
      <c r="BU269" s="166"/>
      <c r="BV269" s="166"/>
      <c r="BW269" s="166"/>
      <c r="BX269" s="166"/>
      <c r="BY269" s="166"/>
      <c r="BZ269" s="166"/>
      <c r="CA269" s="166"/>
      <c r="CB269" s="166"/>
      <c r="CC269" s="166"/>
      <c r="CD269" s="166"/>
      <c r="CE269" s="166"/>
      <c r="CF269" s="166"/>
      <c r="CG269" s="166"/>
      <c r="CH269" s="166"/>
      <c r="CI269" s="166"/>
      <c r="CJ269" s="166"/>
      <c r="CK269" s="166"/>
      <c r="CL269" s="166"/>
      <c r="CM269" s="166"/>
      <c r="CN269" s="166"/>
      <c r="CO269" s="166"/>
      <c r="CP269" s="166"/>
      <c r="CQ269" s="166"/>
      <c r="CR269" s="166"/>
      <c r="CS269" s="166"/>
      <c r="CT269" s="166"/>
      <c r="CU269" s="166"/>
      <c r="CV269" s="166"/>
      <c r="CW269" s="166"/>
      <c r="CX269" s="166"/>
      <c r="CY269" s="166"/>
      <c r="CZ269" s="166"/>
      <c r="DA269" s="166"/>
      <c r="DB269" s="166"/>
      <c r="DC269" s="166"/>
      <c r="DD269" s="166"/>
      <c r="DE269" s="166"/>
      <c r="DF269" s="166"/>
      <c r="DG269" s="166"/>
      <c r="DH269" s="166"/>
      <c r="DI269" s="166"/>
      <c r="DJ269" s="166"/>
      <c r="DK269" s="166"/>
      <c r="DL269" s="166"/>
      <c r="DM269" s="166"/>
      <c r="DN269" s="166"/>
      <c r="DO269" s="166"/>
      <c r="DP269" s="166"/>
      <c r="DQ269" s="166"/>
      <c r="DR269" s="166"/>
      <c r="DS269" s="166"/>
      <c r="DT269" s="166"/>
      <c r="DU269" s="166"/>
      <c r="DV269" s="166"/>
      <c r="DW269" s="166"/>
      <c r="DX269" s="166"/>
      <c r="DY269" s="166"/>
      <c r="DZ269" s="166"/>
      <c r="EA269" s="166"/>
      <c r="EB269" s="166"/>
      <c r="EC269" s="166"/>
      <c r="ED269" s="166"/>
      <c r="EE269" s="166"/>
      <c r="EF269" s="166"/>
      <c r="EG269" s="166"/>
      <c r="EH269" s="166"/>
      <c r="EI269" s="166"/>
      <c r="EJ269" s="166"/>
      <c r="EK269" s="166"/>
      <c r="EL269" s="166"/>
      <c r="EM269" s="166"/>
      <c r="EN269" s="166"/>
      <c r="EO269" s="166"/>
      <c r="EP269" s="166"/>
      <c r="EQ269" s="166"/>
      <c r="ER269" s="166"/>
      <c r="ES269" s="166"/>
      <c r="ET269" s="166"/>
      <c r="EU269" s="166"/>
      <c r="EV269" s="166"/>
      <c r="EW269" s="166"/>
      <c r="EX269" s="166"/>
      <c r="EY269" s="166"/>
      <c r="EZ269" s="166"/>
      <c r="FA269" s="166"/>
      <c r="FB269" s="166"/>
      <c r="FC269" s="166"/>
      <c r="FD269" s="166"/>
      <c r="FE269" s="166"/>
      <c r="FF269" s="166"/>
      <c r="FG269" s="166"/>
      <c r="FH269" s="166"/>
      <c r="FI269" s="166"/>
      <c r="FJ269" s="166"/>
      <c r="FK269" s="166"/>
      <c r="FL269" s="166"/>
      <c r="FM269" s="166"/>
      <c r="FN269" s="166"/>
      <c r="FO269" s="166"/>
      <c r="FP269" s="166"/>
      <c r="FQ269" s="166"/>
      <c r="FR269" s="166"/>
      <c r="FS269" s="166"/>
      <c r="FT269" s="166"/>
      <c r="FU269" s="166"/>
      <c r="FV269" s="166"/>
      <c r="FW269" s="166"/>
      <c r="FX269" s="166"/>
      <c r="FY269" s="166"/>
      <c r="FZ269" s="166"/>
      <c r="GA269" s="166"/>
      <c r="GB269" s="166"/>
      <c r="GC269" s="166"/>
      <c r="GD269" s="166"/>
      <c r="GE269" s="166"/>
      <c r="GF269" s="166"/>
      <c r="GG269" s="166"/>
      <c r="GH269" s="166"/>
      <c r="GI269" s="166"/>
      <c r="GJ269" s="166"/>
      <c r="GK269" s="166"/>
      <c r="GL269" s="166"/>
      <c r="GM269" s="166"/>
      <c r="GN269" s="166"/>
      <c r="GO269" s="166"/>
      <c r="GP269" s="166"/>
      <c r="GQ269" s="166"/>
      <c r="GR269" s="166"/>
      <c r="GS269" s="166"/>
      <c r="GT269" s="166"/>
      <c r="GU269" s="166"/>
      <c r="GV269" s="166"/>
      <c r="GW269" s="166"/>
      <c r="GX269" s="166"/>
      <c r="GY269" s="166"/>
      <c r="GZ269" s="166"/>
      <c r="HA269" s="166"/>
      <c r="HB269" s="166"/>
      <c r="HC269" s="166"/>
      <c r="HD269" s="166"/>
      <c r="HE269" s="166"/>
      <c r="HF269" s="166"/>
      <c r="HG269" s="166"/>
      <c r="HH269" s="166"/>
      <c r="HI269" s="166"/>
      <c r="HJ269" s="166"/>
      <c r="HK269" s="166"/>
      <c r="HL269" s="166"/>
      <c r="HM269" s="166"/>
      <c r="HN269" s="166"/>
      <c r="HO269" s="166"/>
      <c r="HP269" s="166"/>
      <c r="HQ269" s="166"/>
      <c r="HR269" s="166"/>
      <c r="HS269" s="166"/>
      <c r="HT269" s="166"/>
      <c r="HU269" s="166"/>
      <c r="HV269" s="166"/>
      <c r="HW269" s="166"/>
      <c r="HX269" s="166"/>
      <c r="HY269" s="166"/>
      <c r="HZ269" s="166"/>
      <c r="IA269" s="166"/>
      <c r="IB269" s="166"/>
      <c r="IC269" s="166"/>
      <c r="ID269" s="166"/>
      <c r="IE269" s="166"/>
      <c r="IF269" s="166"/>
      <c r="IG269" s="166"/>
      <c r="IH269" s="166"/>
      <c r="II269" s="166"/>
      <c r="IJ269" s="166"/>
      <c r="IK269" s="166"/>
      <c r="IL269" s="166"/>
      <c r="IM269" s="166"/>
      <c r="IN269" s="166"/>
      <c r="IO269" s="166"/>
      <c r="IP269" s="166"/>
      <c r="IQ269" s="166"/>
      <c r="IR269" s="166"/>
      <c r="IS269" s="166"/>
      <c r="IT269" s="166"/>
      <c r="IU269" s="166"/>
      <c r="IV269" s="166"/>
    </row>
    <row r="270" spans="1:256" s="168" customFormat="1" ht="15" x14ac:dyDescent="0.25">
      <c r="A270" s="165"/>
      <c r="B270" s="165"/>
      <c r="C270" s="165"/>
      <c r="D270" s="165"/>
      <c r="E270" s="165"/>
      <c r="F270" s="165"/>
      <c r="G270" s="165"/>
      <c r="H270" s="165"/>
      <c r="I270" s="165"/>
      <c r="J270" s="165"/>
      <c r="K270" s="165"/>
      <c r="L270" s="165"/>
      <c r="M270" s="165"/>
      <c r="N270" s="165"/>
      <c r="O270" s="192"/>
      <c r="P270" s="192"/>
      <c r="Q270" s="165"/>
      <c r="R270" s="165"/>
      <c r="S270" s="166"/>
      <c r="T270" s="166"/>
      <c r="U270" s="166"/>
      <c r="V270" s="166"/>
      <c r="W270" s="166"/>
      <c r="X270" s="166"/>
      <c r="Y270" s="166"/>
      <c r="Z270" s="166"/>
      <c r="AA270" s="166"/>
      <c r="AB270" s="166"/>
      <c r="AC270" s="166"/>
      <c r="AD270" s="166"/>
      <c r="AE270" s="166"/>
      <c r="AF270" s="166"/>
      <c r="AG270" s="166"/>
      <c r="AH270" s="166"/>
      <c r="AI270" s="166"/>
      <c r="AJ270" s="166"/>
      <c r="AK270" s="166"/>
      <c r="AL270" s="166"/>
      <c r="AM270" s="166"/>
      <c r="AN270" s="166"/>
      <c r="AO270" s="166"/>
      <c r="AP270" s="166"/>
      <c r="AQ270" s="166"/>
      <c r="AR270" s="166"/>
      <c r="AS270" s="166"/>
      <c r="AT270" s="166"/>
      <c r="AU270" s="166"/>
      <c r="AV270" s="166"/>
      <c r="AW270" s="166"/>
      <c r="AX270" s="166"/>
      <c r="AY270" s="166"/>
      <c r="AZ270" s="166"/>
      <c r="BA270" s="166"/>
      <c r="BB270" s="166"/>
      <c r="BC270" s="166"/>
      <c r="BD270" s="166"/>
      <c r="BE270" s="166"/>
      <c r="BF270" s="166"/>
      <c r="BG270" s="166"/>
      <c r="BH270" s="166"/>
      <c r="BI270" s="166"/>
      <c r="BJ270" s="166"/>
      <c r="BK270" s="166"/>
      <c r="BL270" s="166"/>
      <c r="BM270" s="166"/>
      <c r="BN270" s="166"/>
      <c r="BO270" s="166"/>
      <c r="BP270" s="166"/>
      <c r="BQ270" s="166"/>
      <c r="BR270" s="166"/>
      <c r="BS270" s="166"/>
      <c r="BT270" s="166"/>
      <c r="BU270" s="166"/>
      <c r="BV270" s="166"/>
      <c r="BW270" s="166"/>
      <c r="BX270" s="166"/>
      <c r="BY270" s="166"/>
      <c r="BZ270" s="166"/>
      <c r="CA270" s="166"/>
      <c r="CB270" s="166"/>
      <c r="CC270" s="166"/>
      <c r="CD270" s="166"/>
      <c r="CE270" s="166"/>
      <c r="CF270" s="166"/>
      <c r="CG270" s="166"/>
      <c r="CH270" s="166"/>
      <c r="CI270" s="166"/>
      <c r="CJ270" s="166"/>
      <c r="CK270" s="166"/>
      <c r="CL270" s="166"/>
      <c r="CM270" s="166"/>
      <c r="CN270" s="166"/>
      <c r="CO270" s="166"/>
      <c r="CP270" s="166"/>
      <c r="CQ270" s="166"/>
      <c r="CR270" s="166"/>
      <c r="CS270" s="166"/>
      <c r="CT270" s="166"/>
      <c r="CU270" s="166"/>
      <c r="CV270" s="166"/>
      <c r="CW270" s="166"/>
      <c r="CX270" s="166"/>
      <c r="CY270" s="166"/>
      <c r="CZ270" s="166"/>
      <c r="DA270" s="166"/>
      <c r="DB270" s="166"/>
      <c r="DC270" s="166"/>
      <c r="DD270" s="166"/>
      <c r="DE270" s="166"/>
      <c r="DF270" s="166"/>
      <c r="DG270" s="166"/>
      <c r="DH270" s="166"/>
      <c r="DI270" s="166"/>
      <c r="DJ270" s="166"/>
      <c r="DK270" s="166"/>
      <c r="DL270" s="166"/>
      <c r="DM270" s="166"/>
      <c r="DN270" s="166"/>
      <c r="DO270" s="166"/>
      <c r="DP270" s="166"/>
      <c r="DQ270" s="166"/>
      <c r="DR270" s="166"/>
      <c r="DS270" s="166"/>
      <c r="DT270" s="166"/>
      <c r="DU270" s="166"/>
      <c r="DV270" s="166"/>
      <c r="DW270" s="166"/>
      <c r="DX270" s="166"/>
      <c r="DY270" s="166"/>
      <c r="DZ270" s="166"/>
      <c r="EA270" s="166"/>
      <c r="EB270" s="166"/>
      <c r="EC270" s="166"/>
      <c r="ED270" s="166"/>
      <c r="EE270" s="166"/>
      <c r="EF270" s="166"/>
      <c r="EG270" s="166"/>
      <c r="EH270" s="166"/>
      <c r="EI270" s="166"/>
      <c r="EJ270" s="166"/>
      <c r="EK270" s="166"/>
      <c r="EL270" s="166"/>
      <c r="EM270" s="166"/>
      <c r="EN270" s="166"/>
      <c r="EO270" s="166"/>
      <c r="EP270" s="166"/>
      <c r="EQ270" s="166"/>
      <c r="ER270" s="166"/>
      <c r="ES270" s="166"/>
      <c r="ET270" s="166"/>
      <c r="EU270" s="166"/>
      <c r="EV270" s="166"/>
      <c r="EW270" s="166"/>
      <c r="EX270" s="166"/>
      <c r="EY270" s="166"/>
      <c r="EZ270" s="166"/>
      <c r="FA270" s="166"/>
      <c r="FB270" s="166"/>
      <c r="FC270" s="166"/>
      <c r="FD270" s="166"/>
      <c r="FE270" s="166"/>
      <c r="FF270" s="166"/>
      <c r="FG270" s="166"/>
      <c r="FH270" s="166"/>
      <c r="FI270" s="166"/>
      <c r="FJ270" s="166"/>
      <c r="FK270" s="166"/>
      <c r="FL270" s="166"/>
      <c r="FM270" s="166"/>
      <c r="FN270" s="166"/>
      <c r="FO270" s="166"/>
      <c r="FP270" s="166"/>
      <c r="FQ270" s="166"/>
      <c r="FR270" s="166"/>
      <c r="FS270" s="166"/>
      <c r="FT270" s="166"/>
      <c r="FU270" s="166"/>
      <c r="FV270" s="166"/>
      <c r="FW270" s="166"/>
      <c r="FX270" s="166"/>
      <c r="FY270" s="166"/>
      <c r="FZ270" s="166"/>
      <c r="GA270" s="166"/>
      <c r="GB270" s="166"/>
      <c r="GC270" s="166"/>
      <c r="GD270" s="166"/>
      <c r="GE270" s="166"/>
      <c r="GF270" s="166"/>
      <c r="GG270" s="166"/>
      <c r="GH270" s="166"/>
      <c r="GI270" s="166"/>
      <c r="GJ270" s="166"/>
      <c r="GK270" s="166"/>
      <c r="GL270" s="166"/>
      <c r="GM270" s="166"/>
      <c r="GN270" s="166"/>
      <c r="GO270" s="166"/>
      <c r="GP270" s="166"/>
      <c r="GQ270" s="166"/>
      <c r="GR270" s="166"/>
      <c r="GS270" s="166"/>
      <c r="GT270" s="166"/>
      <c r="GU270" s="166"/>
      <c r="GV270" s="166"/>
      <c r="GW270" s="166"/>
      <c r="GX270" s="166"/>
      <c r="GY270" s="166"/>
      <c r="GZ270" s="166"/>
      <c r="HA270" s="166"/>
      <c r="HB270" s="166"/>
      <c r="HC270" s="166"/>
      <c r="HD270" s="166"/>
      <c r="HE270" s="166"/>
      <c r="HF270" s="166"/>
      <c r="HG270" s="166"/>
      <c r="HH270" s="166"/>
      <c r="HI270" s="166"/>
      <c r="HJ270" s="166"/>
      <c r="HK270" s="166"/>
      <c r="HL270" s="166"/>
      <c r="HM270" s="166"/>
      <c r="HN270" s="166"/>
      <c r="HO270" s="166"/>
      <c r="HP270" s="166"/>
      <c r="HQ270" s="166"/>
      <c r="HR270" s="166"/>
      <c r="HS270" s="166"/>
      <c r="HT270" s="166"/>
      <c r="HU270" s="166"/>
      <c r="HV270" s="166"/>
      <c r="HW270" s="166"/>
      <c r="HX270" s="166"/>
      <c r="HY270" s="166"/>
      <c r="HZ270" s="166"/>
      <c r="IA270" s="166"/>
      <c r="IB270" s="166"/>
      <c r="IC270" s="166"/>
      <c r="ID270" s="166"/>
      <c r="IE270" s="166"/>
      <c r="IF270" s="166"/>
      <c r="IG270" s="166"/>
      <c r="IH270" s="166"/>
      <c r="II270" s="166"/>
      <c r="IJ270" s="166"/>
      <c r="IK270" s="166"/>
      <c r="IL270" s="166"/>
      <c r="IM270" s="166"/>
      <c r="IN270" s="166"/>
      <c r="IO270" s="166"/>
      <c r="IP270" s="166"/>
      <c r="IQ270" s="166"/>
      <c r="IR270" s="166"/>
      <c r="IS270" s="166"/>
      <c r="IT270" s="166"/>
      <c r="IU270" s="166"/>
      <c r="IV270" s="166"/>
    </row>
    <row r="271" spans="1:256" s="168" customFormat="1" ht="15" x14ac:dyDescent="0.25">
      <c r="A271" s="193" t="s">
        <v>251</v>
      </c>
      <c r="B271" s="193"/>
      <c r="C271" s="193"/>
      <c r="D271" s="194"/>
      <c r="E271" s="194"/>
      <c r="F271" s="194"/>
      <c r="G271" s="194"/>
      <c r="H271" s="194"/>
      <c r="I271" s="194"/>
      <c r="J271" s="194"/>
      <c r="K271" s="195"/>
      <c r="L271" s="194"/>
      <c r="M271" s="194"/>
      <c r="N271" s="194"/>
      <c r="O271" s="194"/>
      <c r="P271" s="194"/>
      <c r="Q271" s="196"/>
      <c r="R271" s="197"/>
      <c r="S271" s="166"/>
      <c r="T271" s="166"/>
      <c r="U271" s="166"/>
      <c r="V271" s="166"/>
      <c r="W271" s="166"/>
      <c r="X271" s="166"/>
      <c r="Y271" s="166"/>
      <c r="Z271" s="166"/>
      <c r="AA271" s="166"/>
      <c r="AB271" s="166"/>
      <c r="AC271" s="166"/>
      <c r="AD271" s="166"/>
      <c r="AE271" s="166"/>
      <c r="AF271" s="166"/>
      <c r="AG271" s="166"/>
      <c r="AH271" s="166"/>
      <c r="AI271" s="166"/>
      <c r="AJ271" s="166"/>
      <c r="AK271" s="166"/>
      <c r="AL271" s="166"/>
      <c r="AM271" s="166"/>
      <c r="AN271" s="166"/>
      <c r="AO271" s="166"/>
      <c r="AP271" s="166"/>
      <c r="AQ271" s="166"/>
      <c r="AR271" s="166"/>
      <c r="AS271" s="166"/>
      <c r="AT271" s="166"/>
      <c r="AU271" s="166"/>
      <c r="AV271" s="166"/>
      <c r="AW271" s="166"/>
      <c r="AX271" s="166"/>
      <c r="AY271" s="166"/>
      <c r="AZ271" s="166"/>
      <c r="BA271" s="166"/>
      <c r="BB271" s="166"/>
      <c r="BC271" s="166"/>
      <c r="BD271" s="166"/>
      <c r="BE271" s="166"/>
      <c r="BF271" s="166"/>
      <c r="BG271" s="166"/>
      <c r="BH271" s="166"/>
      <c r="BI271" s="166"/>
      <c r="BJ271" s="166"/>
      <c r="BK271" s="166"/>
      <c r="BL271" s="166"/>
      <c r="BM271" s="166"/>
      <c r="BN271" s="166"/>
      <c r="BO271" s="166"/>
      <c r="BP271" s="166"/>
      <c r="BQ271" s="166"/>
      <c r="BR271" s="166"/>
      <c r="BS271" s="166"/>
      <c r="BT271" s="166"/>
      <c r="BU271" s="166"/>
      <c r="BV271" s="166"/>
      <c r="BW271" s="166"/>
      <c r="BX271" s="166"/>
      <c r="BY271" s="166"/>
      <c r="BZ271" s="166"/>
      <c r="CA271" s="166"/>
      <c r="CB271" s="166"/>
      <c r="CC271" s="166"/>
      <c r="CD271" s="166"/>
      <c r="CE271" s="166"/>
      <c r="CF271" s="166"/>
      <c r="CG271" s="166"/>
      <c r="CH271" s="166"/>
      <c r="CI271" s="166"/>
      <c r="CJ271" s="166"/>
      <c r="CK271" s="166"/>
      <c r="CL271" s="166"/>
      <c r="CM271" s="166"/>
      <c r="CN271" s="166"/>
      <c r="CO271" s="166"/>
      <c r="CP271" s="166"/>
      <c r="CQ271" s="166"/>
      <c r="CR271" s="166"/>
      <c r="CS271" s="166"/>
      <c r="CT271" s="166"/>
      <c r="CU271" s="166"/>
      <c r="CV271" s="166"/>
      <c r="CW271" s="166"/>
      <c r="CX271" s="166"/>
      <c r="CY271" s="166"/>
      <c r="CZ271" s="166"/>
      <c r="DA271" s="166"/>
      <c r="DB271" s="166"/>
      <c r="DC271" s="166"/>
      <c r="DD271" s="166"/>
      <c r="DE271" s="166"/>
      <c r="DF271" s="166"/>
      <c r="DG271" s="166"/>
      <c r="DH271" s="166"/>
      <c r="DI271" s="166"/>
      <c r="DJ271" s="166"/>
      <c r="DK271" s="166"/>
      <c r="DL271" s="166"/>
      <c r="DM271" s="166"/>
      <c r="DN271" s="166"/>
      <c r="DO271" s="166"/>
      <c r="DP271" s="166"/>
      <c r="DQ271" s="166"/>
      <c r="DR271" s="166"/>
      <c r="DS271" s="166"/>
      <c r="DT271" s="166"/>
      <c r="DU271" s="166"/>
      <c r="DV271" s="166"/>
      <c r="DW271" s="166"/>
      <c r="DX271" s="166"/>
      <c r="DY271" s="166"/>
      <c r="DZ271" s="166"/>
      <c r="EA271" s="166"/>
      <c r="EB271" s="166"/>
      <c r="EC271" s="166"/>
      <c r="ED271" s="166"/>
      <c r="EE271" s="166"/>
      <c r="EF271" s="166"/>
      <c r="EG271" s="166"/>
      <c r="EH271" s="166"/>
      <c r="EI271" s="166"/>
      <c r="EJ271" s="166"/>
      <c r="EK271" s="166"/>
      <c r="EL271" s="166"/>
      <c r="EM271" s="166"/>
      <c r="EN271" s="166"/>
      <c r="EO271" s="166"/>
      <c r="EP271" s="166"/>
      <c r="EQ271" s="166"/>
      <c r="ER271" s="166"/>
      <c r="ES271" s="166"/>
      <c r="ET271" s="166"/>
      <c r="EU271" s="166"/>
      <c r="EV271" s="166"/>
      <c r="EW271" s="166"/>
      <c r="EX271" s="166"/>
      <c r="EY271" s="166"/>
      <c r="EZ271" s="166"/>
      <c r="FA271" s="166"/>
      <c r="FB271" s="166"/>
      <c r="FC271" s="166"/>
      <c r="FD271" s="166"/>
      <c r="FE271" s="166"/>
      <c r="FF271" s="166"/>
      <c r="FG271" s="166"/>
      <c r="FH271" s="166"/>
      <c r="FI271" s="166"/>
      <c r="FJ271" s="166"/>
      <c r="FK271" s="166"/>
      <c r="FL271" s="166"/>
      <c r="FM271" s="166"/>
      <c r="FN271" s="166"/>
      <c r="FO271" s="166"/>
      <c r="FP271" s="166"/>
      <c r="FQ271" s="166"/>
      <c r="FR271" s="166"/>
      <c r="FS271" s="166"/>
      <c r="FT271" s="166"/>
      <c r="FU271" s="166"/>
      <c r="FV271" s="166"/>
      <c r="FW271" s="166"/>
      <c r="FX271" s="166"/>
      <c r="FY271" s="166"/>
      <c r="FZ271" s="166"/>
      <c r="GA271" s="166"/>
      <c r="GB271" s="166"/>
      <c r="GC271" s="166"/>
      <c r="GD271" s="166"/>
      <c r="GE271" s="166"/>
      <c r="GF271" s="166"/>
      <c r="GG271" s="166"/>
      <c r="GH271" s="166"/>
      <c r="GI271" s="166"/>
      <c r="GJ271" s="166"/>
      <c r="GK271" s="166"/>
      <c r="GL271" s="166"/>
      <c r="GM271" s="166"/>
      <c r="GN271" s="166"/>
      <c r="GO271" s="166"/>
      <c r="GP271" s="166"/>
      <c r="GQ271" s="166"/>
      <c r="GR271" s="166"/>
      <c r="GS271" s="166"/>
      <c r="GT271" s="166"/>
      <c r="GU271" s="166"/>
      <c r="GV271" s="166"/>
      <c r="GW271" s="166"/>
      <c r="GX271" s="166"/>
      <c r="GY271" s="166"/>
      <c r="GZ271" s="166"/>
      <c r="HA271" s="166"/>
      <c r="HB271" s="166"/>
      <c r="HC271" s="166"/>
      <c r="HD271" s="166"/>
      <c r="HE271" s="166"/>
      <c r="HF271" s="166"/>
      <c r="HG271" s="166"/>
      <c r="HH271" s="166"/>
      <c r="HI271" s="166"/>
      <c r="HJ271" s="166"/>
      <c r="HK271" s="166"/>
      <c r="HL271" s="166"/>
      <c r="HM271" s="166"/>
      <c r="HN271" s="166"/>
      <c r="HO271" s="166"/>
      <c r="HP271" s="166"/>
      <c r="HQ271" s="166"/>
      <c r="HR271" s="166"/>
      <c r="HS271" s="166"/>
      <c r="HT271" s="166"/>
      <c r="HU271" s="166"/>
      <c r="HV271" s="166"/>
      <c r="HW271" s="166"/>
      <c r="HX271" s="166"/>
      <c r="HY271" s="166"/>
      <c r="HZ271" s="166"/>
      <c r="IA271" s="166"/>
      <c r="IB271" s="166"/>
      <c r="IC271" s="166"/>
      <c r="ID271" s="166"/>
      <c r="IE271" s="166"/>
      <c r="IF271" s="166"/>
      <c r="IG271" s="166"/>
      <c r="IH271" s="166"/>
      <c r="II271" s="166"/>
      <c r="IJ271" s="166"/>
      <c r="IK271" s="166"/>
      <c r="IL271" s="166"/>
      <c r="IM271" s="166"/>
      <c r="IN271" s="166"/>
      <c r="IO271" s="166"/>
      <c r="IP271" s="166"/>
      <c r="IQ271" s="166"/>
      <c r="IR271" s="166"/>
      <c r="IS271" s="166"/>
      <c r="IT271" s="166"/>
      <c r="IU271" s="166"/>
      <c r="IV271" s="166"/>
    </row>
    <row r="272" spans="1:256" s="168" customFormat="1" ht="15" x14ac:dyDescent="0.25">
      <c r="A272" s="88"/>
      <c r="B272" s="88"/>
      <c r="C272" s="88"/>
      <c r="D272" s="88"/>
      <c r="E272" s="88"/>
      <c r="F272" s="88"/>
      <c r="G272" s="198"/>
      <c r="H272" s="88"/>
      <c r="I272" s="88"/>
      <c r="J272" s="88"/>
      <c r="K272" s="198"/>
      <c r="L272" s="88"/>
      <c r="M272" s="88"/>
      <c r="N272" s="199"/>
      <c r="O272" s="200"/>
      <c r="P272" s="200"/>
      <c r="Q272" s="88"/>
      <c r="R272" s="165"/>
      <c r="S272" s="166"/>
      <c r="T272" s="166"/>
      <c r="U272" s="166"/>
      <c r="V272" s="166"/>
      <c r="W272" s="166"/>
      <c r="X272" s="166"/>
      <c r="Y272" s="166"/>
      <c r="Z272" s="166"/>
      <c r="AA272" s="166"/>
      <c r="AB272" s="166"/>
      <c r="AC272" s="166"/>
      <c r="AD272" s="166"/>
      <c r="AE272" s="166"/>
      <c r="AF272" s="166"/>
      <c r="AG272" s="166"/>
      <c r="AH272" s="166"/>
      <c r="AI272" s="166"/>
      <c r="AJ272" s="166"/>
      <c r="AK272" s="166"/>
      <c r="AL272" s="166"/>
      <c r="AM272" s="166"/>
      <c r="AN272" s="166"/>
      <c r="AO272" s="166"/>
      <c r="AP272" s="166"/>
      <c r="AQ272" s="166"/>
      <c r="AR272" s="166"/>
      <c r="AS272" s="166"/>
      <c r="AT272" s="166"/>
      <c r="AU272" s="166"/>
      <c r="AV272" s="166"/>
      <c r="AW272" s="166"/>
      <c r="AX272" s="166"/>
      <c r="AY272" s="166"/>
      <c r="AZ272" s="166"/>
      <c r="BA272" s="166"/>
      <c r="BB272" s="166"/>
      <c r="BC272" s="166"/>
      <c r="BD272" s="166"/>
      <c r="BE272" s="166"/>
      <c r="BF272" s="166"/>
      <c r="BG272" s="166"/>
      <c r="BH272" s="166"/>
      <c r="BI272" s="166"/>
      <c r="BJ272" s="166"/>
      <c r="BK272" s="166"/>
      <c r="BL272" s="166"/>
      <c r="BM272" s="166"/>
      <c r="BN272" s="166"/>
      <c r="BO272" s="166"/>
      <c r="BP272" s="166"/>
      <c r="BQ272" s="166"/>
      <c r="BR272" s="166"/>
      <c r="BS272" s="166"/>
      <c r="BT272" s="166"/>
      <c r="BU272" s="166"/>
      <c r="BV272" s="166"/>
      <c r="BW272" s="166"/>
      <c r="BX272" s="166"/>
      <c r="BY272" s="166"/>
      <c r="BZ272" s="166"/>
      <c r="CA272" s="166"/>
      <c r="CB272" s="166"/>
      <c r="CC272" s="166"/>
      <c r="CD272" s="166"/>
      <c r="CE272" s="166"/>
      <c r="CF272" s="166"/>
      <c r="CG272" s="166"/>
      <c r="CH272" s="166"/>
      <c r="CI272" s="166"/>
      <c r="CJ272" s="166"/>
      <c r="CK272" s="166"/>
      <c r="CL272" s="166"/>
      <c r="CM272" s="166"/>
      <c r="CN272" s="166"/>
      <c r="CO272" s="166"/>
      <c r="CP272" s="166"/>
      <c r="CQ272" s="166"/>
      <c r="CR272" s="166"/>
      <c r="CS272" s="166"/>
      <c r="CT272" s="166"/>
      <c r="CU272" s="166"/>
      <c r="CV272" s="166"/>
      <c r="CW272" s="166"/>
      <c r="CX272" s="166"/>
      <c r="CY272" s="166"/>
      <c r="CZ272" s="166"/>
      <c r="DA272" s="166"/>
      <c r="DB272" s="166"/>
      <c r="DC272" s="166"/>
      <c r="DD272" s="166"/>
      <c r="DE272" s="166"/>
      <c r="DF272" s="166"/>
      <c r="DG272" s="166"/>
      <c r="DH272" s="166"/>
      <c r="DI272" s="166"/>
      <c r="DJ272" s="166"/>
      <c r="DK272" s="166"/>
      <c r="DL272" s="166"/>
      <c r="DM272" s="166"/>
      <c r="DN272" s="166"/>
      <c r="DO272" s="166"/>
      <c r="DP272" s="166"/>
      <c r="DQ272" s="166"/>
      <c r="DR272" s="166"/>
      <c r="DS272" s="166"/>
      <c r="DT272" s="166"/>
      <c r="DU272" s="166"/>
      <c r="DV272" s="166"/>
      <c r="DW272" s="166"/>
      <c r="DX272" s="166"/>
      <c r="DY272" s="166"/>
      <c r="DZ272" s="166"/>
      <c r="EA272" s="166"/>
      <c r="EB272" s="166"/>
      <c r="EC272" s="166"/>
      <c r="ED272" s="166"/>
      <c r="EE272" s="166"/>
      <c r="EF272" s="166"/>
      <c r="EG272" s="166"/>
      <c r="EH272" s="166"/>
      <c r="EI272" s="166"/>
      <c r="EJ272" s="166"/>
      <c r="EK272" s="166"/>
      <c r="EL272" s="166"/>
      <c r="EM272" s="166"/>
      <c r="EN272" s="166"/>
      <c r="EO272" s="166"/>
      <c r="EP272" s="166"/>
      <c r="EQ272" s="166"/>
      <c r="ER272" s="166"/>
      <c r="ES272" s="166"/>
      <c r="ET272" s="166"/>
      <c r="EU272" s="166"/>
      <c r="EV272" s="166"/>
      <c r="EW272" s="166"/>
      <c r="EX272" s="166"/>
      <c r="EY272" s="166"/>
      <c r="EZ272" s="166"/>
      <c r="FA272" s="166"/>
      <c r="FB272" s="166"/>
      <c r="FC272" s="166"/>
      <c r="FD272" s="166"/>
      <c r="FE272" s="166"/>
      <c r="FF272" s="166"/>
      <c r="FG272" s="166"/>
      <c r="FH272" s="166"/>
      <c r="FI272" s="166"/>
      <c r="FJ272" s="166"/>
      <c r="FK272" s="166"/>
      <c r="FL272" s="166"/>
      <c r="FM272" s="166"/>
      <c r="FN272" s="166"/>
      <c r="FO272" s="166"/>
      <c r="FP272" s="166"/>
      <c r="FQ272" s="166"/>
      <c r="FR272" s="166"/>
      <c r="FS272" s="166"/>
      <c r="FT272" s="166"/>
      <c r="FU272" s="166"/>
      <c r="FV272" s="166"/>
      <c r="FW272" s="166"/>
      <c r="FX272" s="166"/>
      <c r="FY272" s="166"/>
      <c r="FZ272" s="166"/>
      <c r="GA272" s="166"/>
      <c r="GB272" s="166"/>
      <c r="GC272" s="166"/>
      <c r="GD272" s="166"/>
      <c r="GE272" s="166"/>
      <c r="GF272" s="166"/>
      <c r="GG272" s="166"/>
      <c r="GH272" s="166"/>
      <c r="GI272" s="166"/>
      <c r="GJ272" s="166"/>
      <c r="GK272" s="166"/>
      <c r="GL272" s="166"/>
      <c r="GM272" s="166"/>
      <c r="GN272" s="166"/>
      <c r="GO272" s="166"/>
      <c r="GP272" s="166"/>
      <c r="GQ272" s="166"/>
      <c r="GR272" s="166"/>
      <c r="GS272" s="166"/>
      <c r="GT272" s="166"/>
      <c r="GU272" s="166"/>
      <c r="GV272" s="166"/>
      <c r="GW272" s="166"/>
      <c r="GX272" s="166"/>
      <c r="GY272" s="166"/>
      <c r="GZ272" s="166"/>
      <c r="HA272" s="166"/>
      <c r="HB272" s="166"/>
      <c r="HC272" s="166"/>
      <c r="HD272" s="166"/>
      <c r="HE272" s="166"/>
      <c r="HF272" s="166"/>
      <c r="HG272" s="166"/>
      <c r="HH272" s="166"/>
      <c r="HI272" s="166"/>
      <c r="HJ272" s="166"/>
      <c r="HK272" s="166"/>
      <c r="HL272" s="166"/>
      <c r="HM272" s="166"/>
      <c r="HN272" s="166"/>
      <c r="HO272" s="166"/>
      <c r="HP272" s="166"/>
      <c r="HQ272" s="166"/>
      <c r="HR272" s="166"/>
      <c r="HS272" s="166"/>
      <c r="HT272" s="166"/>
      <c r="HU272" s="166"/>
      <c r="HV272" s="166"/>
      <c r="HW272" s="166"/>
      <c r="HX272" s="166"/>
      <c r="HY272" s="166"/>
      <c r="HZ272" s="166"/>
      <c r="IA272" s="166"/>
      <c r="IB272" s="166"/>
      <c r="IC272" s="166"/>
      <c r="ID272" s="166"/>
      <c r="IE272" s="166"/>
      <c r="IF272" s="166"/>
      <c r="IG272" s="166"/>
      <c r="IH272" s="166"/>
      <c r="II272" s="166"/>
      <c r="IJ272" s="166"/>
      <c r="IK272" s="166"/>
      <c r="IL272" s="166"/>
      <c r="IM272" s="166"/>
      <c r="IN272" s="166"/>
      <c r="IO272" s="166"/>
      <c r="IP272" s="166"/>
      <c r="IQ272" s="166"/>
      <c r="IR272" s="166"/>
      <c r="IS272" s="166"/>
      <c r="IT272" s="166"/>
      <c r="IU272" s="166"/>
      <c r="IV272" s="166"/>
    </row>
  </sheetData>
  <mergeCells count="81">
    <mergeCell ref="D242:I242"/>
    <mergeCell ref="D243:I243"/>
    <mergeCell ref="D244:I244"/>
    <mergeCell ref="D245:I245"/>
    <mergeCell ref="A246:C246"/>
    <mergeCell ref="D246:I246"/>
    <mergeCell ref="D236:I236"/>
    <mergeCell ref="D237:I237"/>
    <mergeCell ref="D238:I238"/>
    <mergeCell ref="D239:I239"/>
    <mergeCell ref="D240:I240"/>
    <mergeCell ref="D241:I241"/>
    <mergeCell ref="D230:I230"/>
    <mergeCell ref="D231:I231"/>
    <mergeCell ref="D232:I232"/>
    <mergeCell ref="D233:I233"/>
    <mergeCell ref="D234:I234"/>
    <mergeCell ref="D235:I235"/>
    <mergeCell ref="A224:C224"/>
    <mergeCell ref="A225:C225"/>
    <mergeCell ref="A226:C226"/>
    <mergeCell ref="A227:C227"/>
    <mergeCell ref="A228:C228"/>
    <mergeCell ref="D229:I229"/>
    <mergeCell ref="A204:C204"/>
    <mergeCell ref="A205:C205"/>
    <mergeCell ref="A206:R206"/>
    <mergeCell ref="A221:C221"/>
    <mergeCell ref="A222:C222"/>
    <mergeCell ref="A223:C223"/>
    <mergeCell ref="A65:R65"/>
    <mergeCell ref="A90:R90"/>
    <mergeCell ref="A115:R115"/>
    <mergeCell ref="A140:R140"/>
    <mergeCell ref="A202:C202"/>
    <mergeCell ref="A203:C203"/>
    <mergeCell ref="B31:Q31"/>
    <mergeCell ref="A60:C60"/>
    <mergeCell ref="A61:C61"/>
    <mergeCell ref="A62:C62"/>
    <mergeCell ref="A63:C63"/>
    <mergeCell ref="A64:R64"/>
    <mergeCell ref="O27:O29"/>
    <mergeCell ref="P27:P29"/>
    <mergeCell ref="Q27:Q29"/>
    <mergeCell ref="R27:R29"/>
    <mergeCell ref="A28:A29"/>
    <mergeCell ref="B28:B29"/>
    <mergeCell ref="K26:N26"/>
    <mergeCell ref="O26:R26"/>
    <mergeCell ref="G27:G29"/>
    <mergeCell ref="H27:H29"/>
    <mergeCell ref="I27:I29"/>
    <mergeCell ref="J27:J29"/>
    <mergeCell ref="K27:K29"/>
    <mergeCell ref="L27:L29"/>
    <mergeCell ref="M27:M29"/>
    <mergeCell ref="N27:N29"/>
    <mergeCell ref="D17:K17"/>
    <mergeCell ref="A19:G19"/>
    <mergeCell ref="G25:I25"/>
    <mergeCell ref="J25:K25"/>
    <mergeCell ref="A26:B27"/>
    <mergeCell ref="C26:C29"/>
    <mergeCell ref="D26:D29"/>
    <mergeCell ref="E26:E29"/>
    <mergeCell ref="F26:F29"/>
    <mergeCell ref="G26:J26"/>
    <mergeCell ref="Q11:R11"/>
    <mergeCell ref="P12:R12"/>
    <mergeCell ref="P13:R13"/>
    <mergeCell ref="P14:R14"/>
    <mergeCell ref="O15:O16"/>
    <mergeCell ref="P15:P16"/>
    <mergeCell ref="Q15:R16"/>
    <mergeCell ref="Q5:R5"/>
    <mergeCell ref="Q6:R6"/>
    <mergeCell ref="Q7:R7"/>
    <mergeCell ref="Q8:R8"/>
    <mergeCell ref="Q9:R9"/>
    <mergeCell ref="Q10:R10"/>
  </mergeCells>
  <conditionalFormatting sqref="J32">
    <cfRule type="cellIs" dxfId="379" priority="377" stopIfTrue="1" operator="lessThan">
      <formula>0</formula>
    </cfRule>
  </conditionalFormatting>
  <conditionalFormatting sqref="G32">
    <cfRule type="cellIs" dxfId="378" priority="380" stopIfTrue="1" operator="lessThan">
      <formula>0</formula>
    </cfRule>
  </conditionalFormatting>
  <conditionalFormatting sqref="H32">
    <cfRule type="cellIs" dxfId="377" priority="379" stopIfTrue="1" operator="lessThan">
      <formula>0</formula>
    </cfRule>
  </conditionalFormatting>
  <conditionalFormatting sqref="I32">
    <cfRule type="cellIs" dxfId="376" priority="378" stopIfTrue="1" operator="lessThan">
      <formula>0</formula>
    </cfRule>
  </conditionalFormatting>
  <conditionalFormatting sqref="J35">
    <cfRule type="cellIs" dxfId="375" priority="373" stopIfTrue="1" operator="lessThan">
      <formula>0</formula>
    </cfRule>
  </conditionalFormatting>
  <conditionalFormatting sqref="G35">
    <cfRule type="cellIs" dxfId="374" priority="376" stopIfTrue="1" operator="lessThan">
      <formula>0</formula>
    </cfRule>
  </conditionalFormatting>
  <conditionalFormatting sqref="H35">
    <cfRule type="cellIs" dxfId="373" priority="375" stopIfTrue="1" operator="lessThan">
      <formula>0</formula>
    </cfRule>
  </conditionalFormatting>
  <conditionalFormatting sqref="I35">
    <cfRule type="cellIs" dxfId="372" priority="374" stopIfTrue="1" operator="lessThan">
      <formula>0</formula>
    </cfRule>
  </conditionalFormatting>
  <conditionalFormatting sqref="J36">
    <cfRule type="cellIs" dxfId="371" priority="369" stopIfTrue="1" operator="lessThan">
      <formula>0</formula>
    </cfRule>
  </conditionalFormatting>
  <conditionalFormatting sqref="G36">
    <cfRule type="cellIs" dxfId="370" priority="372" stopIfTrue="1" operator="lessThan">
      <formula>0</formula>
    </cfRule>
  </conditionalFormatting>
  <conditionalFormatting sqref="H36">
    <cfRule type="cellIs" dxfId="369" priority="371" stopIfTrue="1" operator="lessThan">
      <formula>0</formula>
    </cfRule>
  </conditionalFormatting>
  <conditionalFormatting sqref="I36">
    <cfRule type="cellIs" dxfId="368" priority="370" stopIfTrue="1" operator="lessThan">
      <formula>0</formula>
    </cfRule>
  </conditionalFormatting>
  <conditionalFormatting sqref="J37">
    <cfRule type="cellIs" dxfId="367" priority="365" stopIfTrue="1" operator="lessThan">
      <formula>0</formula>
    </cfRule>
  </conditionalFormatting>
  <conditionalFormatting sqref="G37">
    <cfRule type="cellIs" dxfId="366" priority="368" stopIfTrue="1" operator="lessThan">
      <formula>0</formula>
    </cfRule>
  </conditionalFormatting>
  <conditionalFormatting sqref="H37">
    <cfRule type="cellIs" dxfId="365" priority="367" stopIfTrue="1" operator="lessThan">
      <formula>0</formula>
    </cfRule>
  </conditionalFormatting>
  <conditionalFormatting sqref="I37">
    <cfRule type="cellIs" dxfId="364" priority="366" stopIfTrue="1" operator="lessThan">
      <formula>0</formula>
    </cfRule>
  </conditionalFormatting>
  <conditionalFormatting sqref="J40">
    <cfRule type="cellIs" dxfId="363" priority="361" stopIfTrue="1" operator="lessThan">
      <formula>0</formula>
    </cfRule>
  </conditionalFormatting>
  <conditionalFormatting sqref="G40">
    <cfRule type="cellIs" dxfId="362" priority="364" stopIfTrue="1" operator="lessThan">
      <formula>0</formula>
    </cfRule>
  </conditionalFormatting>
  <conditionalFormatting sqref="H40">
    <cfRule type="cellIs" dxfId="361" priority="363" stopIfTrue="1" operator="lessThan">
      <formula>0</formula>
    </cfRule>
  </conditionalFormatting>
  <conditionalFormatting sqref="I40">
    <cfRule type="cellIs" dxfId="360" priority="362" stopIfTrue="1" operator="lessThan">
      <formula>0</formula>
    </cfRule>
  </conditionalFormatting>
  <conditionalFormatting sqref="J41">
    <cfRule type="cellIs" dxfId="359" priority="357" stopIfTrue="1" operator="lessThan">
      <formula>0</formula>
    </cfRule>
  </conditionalFormatting>
  <conditionalFormatting sqref="G41">
    <cfRule type="cellIs" dxfId="358" priority="360" stopIfTrue="1" operator="lessThan">
      <formula>0</formula>
    </cfRule>
  </conditionalFormatting>
  <conditionalFormatting sqref="H41">
    <cfRule type="cellIs" dxfId="357" priority="359" stopIfTrue="1" operator="lessThan">
      <formula>0</formula>
    </cfRule>
  </conditionalFormatting>
  <conditionalFormatting sqref="I41">
    <cfRule type="cellIs" dxfId="356" priority="358" stopIfTrue="1" operator="lessThan">
      <formula>0</formula>
    </cfRule>
  </conditionalFormatting>
  <conditionalFormatting sqref="J42">
    <cfRule type="cellIs" dxfId="355" priority="353" stopIfTrue="1" operator="lessThan">
      <formula>0</formula>
    </cfRule>
  </conditionalFormatting>
  <conditionalFormatting sqref="G42">
    <cfRule type="cellIs" dxfId="354" priority="356" stopIfTrue="1" operator="lessThan">
      <formula>0</formula>
    </cfRule>
  </conditionalFormatting>
  <conditionalFormatting sqref="H42">
    <cfRule type="cellIs" dxfId="353" priority="355" stopIfTrue="1" operator="lessThan">
      <formula>0</formula>
    </cfRule>
  </conditionalFormatting>
  <conditionalFormatting sqref="I42">
    <cfRule type="cellIs" dxfId="352" priority="354" stopIfTrue="1" operator="lessThan">
      <formula>0</formula>
    </cfRule>
  </conditionalFormatting>
  <conditionalFormatting sqref="J45">
    <cfRule type="cellIs" dxfId="351" priority="349" stopIfTrue="1" operator="lessThan">
      <formula>0</formula>
    </cfRule>
  </conditionalFormatting>
  <conditionalFormatting sqref="G45">
    <cfRule type="cellIs" dxfId="350" priority="352" stopIfTrue="1" operator="lessThan">
      <formula>0</formula>
    </cfRule>
  </conditionalFormatting>
  <conditionalFormatting sqref="H45">
    <cfRule type="cellIs" dxfId="349" priority="351" stopIfTrue="1" operator="lessThan">
      <formula>0</formula>
    </cfRule>
  </conditionalFormatting>
  <conditionalFormatting sqref="I45">
    <cfRule type="cellIs" dxfId="348" priority="350" stopIfTrue="1" operator="lessThan">
      <formula>0</formula>
    </cfRule>
  </conditionalFormatting>
  <conditionalFormatting sqref="J46">
    <cfRule type="cellIs" dxfId="347" priority="345" stopIfTrue="1" operator="lessThan">
      <formula>0</formula>
    </cfRule>
  </conditionalFormatting>
  <conditionalFormatting sqref="G46">
    <cfRule type="cellIs" dxfId="346" priority="348" stopIfTrue="1" operator="lessThan">
      <formula>0</formula>
    </cfRule>
  </conditionalFormatting>
  <conditionalFormatting sqref="H46">
    <cfRule type="cellIs" dxfId="345" priority="347" stopIfTrue="1" operator="lessThan">
      <formula>0</formula>
    </cfRule>
  </conditionalFormatting>
  <conditionalFormatting sqref="I46">
    <cfRule type="cellIs" dxfId="344" priority="346" stopIfTrue="1" operator="lessThan">
      <formula>0</formula>
    </cfRule>
  </conditionalFormatting>
  <conditionalFormatting sqref="J47">
    <cfRule type="cellIs" dxfId="343" priority="341" stopIfTrue="1" operator="lessThan">
      <formula>0</formula>
    </cfRule>
  </conditionalFormatting>
  <conditionalFormatting sqref="G47">
    <cfRule type="cellIs" dxfId="342" priority="344" stopIfTrue="1" operator="lessThan">
      <formula>0</formula>
    </cfRule>
  </conditionalFormatting>
  <conditionalFormatting sqref="H47">
    <cfRule type="cellIs" dxfId="341" priority="343" stopIfTrue="1" operator="lessThan">
      <formula>0</formula>
    </cfRule>
  </conditionalFormatting>
  <conditionalFormatting sqref="I47">
    <cfRule type="cellIs" dxfId="340" priority="342" stopIfTrue="1" operator="lessThan">
      <formula>0</formula>
    </cfRule>
  </conditionalFormatting>
  <conditionalFormatting sqref="J50">
    <cfRule type="cellIs" dxfId="339" priority="337" stopIfTrue="1" operator="lessThan">
      <formula>0</formula>
    </cfRule>
  </conditionalFormatting>
  <conditionalFormatting sqref="G50">
    <cfRule type="cellIs" dxfId="338" priority="340" stopIfTrue="1" operator="lessThan">
      <formula>0</formula>
    </cfRule>
  </conditionalFormatting>
  <conditionalFormatting sqref="H50">
    <cfRule type="cellIs" dxfId="337" priority="339" stopIfTrue="1" operator="lessThan">
      <formula>0</formula>
    </cfRule>
  </conditionalFormatting>
  <conditionalFormatting sqref="I50">
    <cfRule type="cellIs" dxfId="336" priority="338" stopIfTrue="1" operator="lessThan">
      <formula>0</formula>
    </cfRule>
  </conditionalFormatting>
  <conditionalFormatting sqref="J51">
    <cfRule type="cellIs" dxfId="335" priority="333" stopIfTrue="1" operator="lessThan">
      <formula>0</formula>
    </cfRule>
  </conditionalFormatting>
  <conditionalFormatting sqref="G51">
    <cfRule type="cellIs" dxfId="334" priority="336" stopIfTrue="1" operator="lessThan">
      <formula>0</formula>
    </cfRule>
  </conditionalFormatting>
  <conditionalFormatting sqref="H51">
    <cfRule type="cellIs" dxfId="333" priority="335" stopIfTrue="1" operator="lessThan">
      <formula>0</formula>
    </cfRule>
  </conditionalFormatting>
  <conditionalFormatting sqref="I51">
    <cfRule type="cellIs" dxfId="332" priority="334" stopIfTrue="1" operator="lessThan">
      <formula>0</formula>
    </cfRule>
  </conditionalFormatting>
  <conditionalFormatting sqref="J52">
    <cfRule type="cellIs" dxfId="331" priority="329" stopIfTrue="1" operator="lessThan">
      <formula>0</formula>
    </cfRule>
  </conditionalFormatting>
  <conditionalFormatting sqref="G52">
    <cfRule type="cellIs" dxfId="330" priority="332" stopIfTrue="1" operator="lessThan">
      <formula>0</formula>
    </cfRule>
  </conditionalFormatting>
  <conditionalFormatting sqref="H52">
    <cfRule type="cellIs" dxfId="329" priority="331" stopIfTrue="1" operator="lessThan">
      <formula>0</formula>
    </cfRule>
  </conditionalFormatting>
  <conditionalFormatting sqref="I52">
    <cfRule type="cellIs" dxfId="328" priority="330" stopIfTrue="1" operator="lessThan">
      <formula>0</formula>
    </cfRule>
  </conditionalFormatting>
  <conditionalFormatting sqref="J55">
    <cfRule type="cellIs" dxfId="327" priority="325" stopIfTrue="1" operator="lessThan">
      <formula>0</formula>
    </cfRule>
  </conditionalFormatting>
  <conditionalFormatting sqref="G55">
    <cfRule type="cellIs" dxfId="326" priority="328" stopIfTrue="1" operator="lessThan">
      <formula>0</formula>
    </cfRule>
  </conditionalFormatting>
  <conditionalFormatting sqref="H55">
    <cfRule type="cellIs" dxfId="325" priority="327" stopIfTrue="1" operator="lessThan">
      <formula>0</formula>
    </cfRule>
  </conditionalFormatting>
  <conditionalFormatting sqref="I55">
    <cfRule type="cellIs" dxfId="324" priority="326" stopIfTrue="1" operator="lessThan">
      <formula>0</formula>
    </cfRule>
  </conditionalFormatting>
  <conditionalFormatting sqref="J56">
    <cfRule type="cellIs" dxfId="323" priority="321" stopIfTrue="1" operator="lessThan">
      <formula>0</formula>
    </cfRule>
  </conditionalFormatting>
  <conditionalFormatting sqref="G56">
    <cfRule type="cellIs" dxfId="322" priority="324" stopIfTrue="1" operator="lessThan">
      <formula>0</formula>
    </cfRule>
  </conditionalFormatting>
  <conditionalFormatting sqref="H56">
    <cfRule type="cellIs" dxfId="321" priority="323" stopIfTrue="1" operator="lessThan">
      <formula>0</formula>
    </cfRule>
  </conditionalFormatting>
  <conditionalFormatting sqref="I56">
    <cfRule type="cellIs" dxfId="320" priority="322" stopIfTrue="1" operator="lessThan">
      <formula>0</formula>
    </cfRule>
  </conditionalFormatting>
  <conditionalFormatting sqref="J59">
    <cfRule type="cellIs" dxfId="319" priority="317" stopIfTrue="1" operator="lessThan">
      <formula>0</formula>
    </cfRule>
  </conditionalFormatting>
  <conditionalFormatting sqref="G59">
    <cfRule type="cellIs" dxfId="318" priority="320" stopIfTrue="1" operator="lessThan">
      <formula>0</formula>
    </cfRule>
  </conditionalFormatting>
  <conditionalFormatting sqref="H59">
    <cfRule type="cellIs" dxfId="317" priority="319" stopIfTrue="1" operator="lessThan">
      <formula>0</formula>
    </cfRule>
  </conditionalFormatting>
  <conditionalFormatting sqref="I59">
    <cfRule type="cellIs" dxfId="316" priority="318" stopIfTrue="1" operator="lessThan">
      <formula>0</formula>
    </cfRule>
  </conditionalFormatting>
  <conditionalFormatting sqref="J66">
    <cfRule type="cellIs" dxfId="315" priority="313" stopIfTrue="1" operator="lessThan">
      <formula>0</formula>
    </cfRule>
  </conditionalFormatting>
  <conditionalFormatting sqref="G66">
    <cfRule type="cellIs" dxfId="314" priority="316" stopIfTrue="1" operator="lessThan">
      <formula>0</formula>
    </cfRule>
  </conditionalFormatting>
  <conditionalFormatting sqref="H66">
    <cfRule type="cellIs" dxfId="313" priority="315" stopIfTrue="1" operator="lessThan">
      <formula>0</formula>
    </cfRule>
  </conditionalFormatting>
  <conditionalFormatting sqref="I66">
    <cfRule type="cellIs" dxfId="312" priority="314" stopIfTrue="1" operator="lessThan">
      <formula>0</formula>
    </cfRule>
  </conditionalFormatting>
  <conditionalFormatting sqref="J69">
    <cfRule type="cellIs" dxfId="311" priority="309" stopIfTrue="1" operator="lessThan">
      <formula>0</formula>
    </cfRule>
  </conditionalFormatting>
  <conditionalFormatting sqref="G69">
    <cfRule type="cellIs" dxfId="310" priority="312" stopIfTrue="1" operator="lessThan">
      <formula>0</formula>
    </cfRule>
  </conditionalFormatting>
  <conditionalFormatting sqref="H69">
    <cfRule type="cellIs" dxfId="309" priority="311" stopIfTrue="1" operator="lessThan">
      <formula>0</formula>
    </cfRule>
  </conditionalFormatting>
  <conditionalFormatting sqref="I69">
    <cfRule type="cellIs" dxfId="308" priority="310" stopIfTrue="1" operator="lessThan">
      <formula>0</formula>
    </cfRule>
  </conditionalFormatting>
  <conditionalFormatting sqref="J70">
    <cfRule type="cellIs" dxfId="307" priority="305" stopIfTrue="1" operator="lessThan">
      <formula>0</formula>
    </cfRule>
  </conditionalFormatting>
  <conditionalFormatting sqref="G70">
    <cfRule type="cellIs" dxfId="306" priority="308" stopIfTrue="1" operator="lessThan">
      <formula>0</formula>
    </cfRule>
  </conditionalFormatting>
  <conditionalFormatting sqref="H70">
    <cfRule type="cellIs" dxfId="305" priority="307" stopIfTrue="1" operator="lessThan">
      <formula>0</formula>
    </cfRule>
  </conditionalFormatting>
  <conditionalFormatting sqref="I70">
    <cfRule type="cellIs" dxfId="304" priority="306" stopIfTrue="1" operator="lessThan">
      <formula>0</formula>
    </cfRule>
  </conditionalFormatting>
  <conditionalFormatting sqref="J73">
    <cfRule type="cellIs" dxfId="303" priority="301" stopIfTrue="1" operator="lessThan">
      <formula>0</formula>
    </cfRule>
  </conditionalFormatting>
  <conditionalFormatting sqref="G73">
    <cfRule type="cellIs" dxfId="302" priority="304" stopIfTrue="1" operator="lessThan">
      <formula>0</formula>
    </cfRule>
  </conditionalFormatting>
  <conditionalFormatting sqref="H73">
    <cfRule type="cellIs" dxfId="301" priority="303" stopIfTrue="1" operator="lessThan">
      <formula>0</formula>
    </cfRule>
  </conditionalFormatting>
  <conditionalFormatting sqref="I73">
    <cfRule type="cellIs" dxfId="300" priority="302" stopIfTrue="1" operator="lessThan">
      <formula>0</formula>
    </cfRule>
  </conditionalFormatting>
  <conditionalFormatting sqref="J76">
    <cfRule type="cellIs" dxfId="299" priority="297" stopIfTrue="1" operator="lessThan">
      <formula>0</formula>
    </cfRule>
  </conditionalFormatting>
  <conditionalFormatting sqref="G76">
    <cfRule type="cellIs" dxfId="298" priority="300" stopIfTrue="1" operator="lessThan">
      <formula>0</formula>
    </cfRule>
  </conditionalFormatting>
  <conditionalFormatting sqref="H76">
    <cfRule type="cellIs" dxfId="297" priority="299" stopIfTrue="1" operator="lessThan">
      <formula>0</formula>
    </cfRule>
  </conditionalFormatting>
  <conditionalFormatting sqref="I76">
    <cfRule type="cellIs" dxfId="296" priority="298" stopIfTrue="1" operator="lessThan">
      <formula>0</formula>
    </cfRule>
  </conditionalFormatting>
  <conditionalFormatting sqref="J79">
    <cfRule type="cellIs" dxfId="295" priority="293" stopIfTrue="1" operator="lessThan">
      <formula>0</formula>
    </cfRule>
  </conditionalFormatting>
  <conditionalFormatting sqref="G79">
    <cfRule type="cellIs" dxfId="294" priority="296" stopIfTrue="1" operator="lessThan">
      <formula>0</formula>
    </cfRule>
  </conditionalFormatting>
  <conditionalFormatting sqref="H79">
    <cfRule type="cellIs" dxfId="293" priority="295" stopIfTrue="1" operator="lessThan">
      <formula>0</formula>
    </cfRule>
  </conditionalFormatting>
  <conditionalFormatting sqref="I79">
    <cfRule type="cellIs" dxfId="292" priority="294" stopIfTrue="1" operator="lessThan">
      <formula>0</formula>
    </cfRule>
  </conditionalFormatting>
  <conditionalFormatting sqref="J80">
    <cfRule type="cellIs" dxfId="291" priority="289" stopIfTrue="1" operator="lessThan">
      <formula>0</formula>
    </cfRule>
  </conditionalFormatting>
  <conditionalFormatting sqref="G80">
    <cfRule type="cellIs" dxfId="290" priority="292" stopIfTrue="1" operator="lessThan">
      <formula>0</formula>
    </cfRule>
  </conditionalFormatting>
  <conditionalFormatting sqref="H80">
    <cfRule type="cellIs" dxfId="289" priority="291" stopIfTrue="1" operator="lessThan">
      <formula>0</formula>
    </cfRule>
  </conditionalFormatting>
  <conditionalFormatting sqref="I80">
    <cfRule type="cellIs" dxfId="288" priority="290" stopIfTrue="1" operator="lessThan">
      <formula>0</formula>
    </cfRule>
  </conditionalFormatting>
  <conditionalFormatting sqref="J83">
    <cfRule type="cellIs" dxfId="287" priority="285" stopIfTrue="1" operator="lessThan">
      <formula>0</formula>
    </cfRule>
  </conditionalFormatting>
  <conditionalFormatting sqref="G83">
    <cfRule type="cellIs" dxfId="286" priority="288" stopIfTrue="1" operator="lessThan">
      <formula>0</formula>
    </cfRule>
  </conditionalFormatting>
  <conditionalFormatting sqref="H83">
    <cfRule type="cellIs" dxfId="285" priority="287" stopIfTrue="1" operator="lessThan">
      <formula>0</formula>
    </cfRule>
  </conditionalFormatting>
  <conditionalFormatting sqref="I83">
    <cfRule type="cellIs" dxfId="284" priority="286" stopIfTrue="1" operator="lessThan">
      <formula>0</formula>
    </cfRule>
  </conditionalFormatting>
  <conditionalFormatting sqref="J84">
    <cfRule type="cellIs" dxfId="283" priority="281" stopIfTrue="1" operator="lessThan">
      <formula>0</formula>
    </cfRule>
  </conditionalFormatting>
  <conditionalFormatting sqref="G84">
    <cfRule type="cellIs" dxfId="282" priority="284" stopIfTrue="1" operator="lessThan">
      <formula>0</formula>
    </cfRule>
  </conditionalFormatting>
  <conditionalFormatting sqref="H84">
    <cfRule type="cellIs" dxfId="281" priority="283" stopIfTrue="1" operator="lessThan">
      <formula>0</formula>
    </cfRule>
  </conditionalFormatting>
  <conditionalFormatting sqref="I84">
    <cfRule type="cellIs" dxfId="280" priority="282" stopIfTrue="1" operator="lessThan">
      <formula>0</formula>
    </cfRule>
  </conditionalFormatting>
  <conditionalFormatting sqref="J85">
    <cfRule type="cellIs" dxfId="279" priority="277" stopIfTrue="1" operator="lessThan">
      <formula>0</formula>
    </cfRule>
  </conditionalFormatting>
  <conditionalFormatting sqref="G85">
    <cfRule type="cellIs" dxfId="278" priority="280" stopIfTrue="1" operator="lessThan">
      <formula>0</formula>
    </cfRule>
  </conditionalFormatting>
  <conditionalFormatting sqref="H85">
    <cfRule type="cellIs" dxfId="277" priority="279" stopIfTrue="1" operator="lessThan">
      <formula>0</formula>
    </cfRule>
  </conditionalFormatting>
  <conditionalFormatting sqref="I85">
    <cfRule type="cellIs" dxfId="276" priority="278" stopIfTrue="1" operator="lessThan">
      <formula>0</formula>
    </cfRule>
  </conditionalFormatting>
  <conditionalFormatting sqref="J88">
    <cfRule type="cellIs" dxfId="275" priority="273" stopIfTrue="1" operator="lessThan">
      <formula>0</formula>
    </cfRule>
  </conditionalFormatting>
  <conditionalFormatting sqref="G88">
    <cfRule type="cellIs" dxfId="274" priority="276" stopIfTrue="1" operator="lessThan">
      <formula>0</formula>
    </cfRule>
  </conditionalFormatting>
  <conditionalFormatting sqref="H88">
    <cfRule type="cellIs" dxfId="273" priority="275" stopIfTrue="1" operator="lessThan">
      <formula>0</formula>
    </cfRule>
  </conditionalFormatting>
  <conditionalFormatting sqref="I88">
    <cfRule type="cellIs" dxfId="272" priority="274" stopIfTrue="1" operator="lessThan">
      <formula>0</formula>
    </cfRule>
  </conditionalFormatting>
  <conditionalFormatting sqref="J89">
    <cfRule type="cellIs" dxfId="271" priority="269" stopIfTrue="1" operator="lessThan">
      <formula>0</formula>
    </cfRule>
  </conditionalFormatting>
  <conditionalFormatting sqref="G89">
    <cfRule type="cellIs" dxfId="270" priority="272" stopIfTrue="1" operator="lessThan">
      <formula>0</formula>
    </cfRule>
  </conditionalFormatting>
  <conditionalFormatting sqref="H89">
    <cfRule type="cellIs" dxfId="269" priority="271" stopIfTrue="1" operator="lessThan">
      <formula>0</formula>
    </cfRule>
  </conditionalFormatting>
  <conditionalFormatting sqref="I89">
    <cfRule type="cellIs" dxfId="268" priority="270" stopIfTrue="1" operator="lessThan">
      <formula>0</formula>
    </cfRule>
  </conditionalFormatting>
  <conditionalFormatting sqref="J91">
    <cfRule type="cellIs" dxfId="267" priority="265" stopIfTrue="1" operator="lessThan">
      <formula>0</formula>
    </cfRule>
  </conditionalFormatting>
  <conditionalFormatting sqref="G91">
    <cfRule type="cellIs" dxfId="266" priority="268" stopIfTrue="1" operator="lessThan">
      <formula>0</formula>
    </cfRule>
  </conditionalFormatting>
  <conditionalFormatting sqref="H91">
    <cfRule type="cellIs" dxfId="265" priority="267" stopIfTrue="1" operator="lessThan">
      <formula>0</formula>
    </cfRule>
  </conditionalFormatting>
  <conditionalFormatting sqref="I91">
    <cfRule type="cellIs" dxfId="264" priority="266" stopIfTrue="1" operator="lessThan">
      <formula>0</formula>
    </cfRule>
  </conditionalFormatting>
  <conditionalFormatting sqref="J94">
    <cfRule type="cellIs" dxfId="263" priority="261" stopIfTrue="1" operator="lessThan">
      <formula>0</formula>
    </cfRule>
  </conditionalFormatting>
  <conditionalFormatting sqref="G94">
    <cfRule type="cellIs" dxfId="262" priority="264" stopIfTrue="1" operator="lessThan">
      <formula>0</formula>
    </cfRule>
  </conditionalFormatting>
  <conditionalFormatting sqref="H94">
    <cfRule type="cellIs" dxfId="261" priority="263" stopIfTrue="1" operator="lessThan">
      <formula>0</formula>
    </cfRule>
  </conditionalFormatting>
  <conditionalFormatting sqref="I94">
    <cfRule type="cellIs" dxfId="260" priority="262" stopIfTrue="1" operator="lessThan">
      <formula>0</formula>
    </cfRule>
  </conditionalFormatting>
  <conditionalFormatting sqref="J95">
    <cfRule type="cellIs" dxfId="259" priority="257" stopIfTrue="1" operator="lessThan">
      <formula>0</formula>
    </cfRule>
  </conditionalFormatting>
  <conditionalFormatting sqref="G95">
    <cfRule type="cellIs" dxfId="258" priority="260" stopIfTrue="1" operator="lessThan">
      <formula>0</formula>
    </cfRule>
  </conditionalFormatting>
  <conditionalFormatting sqref="H95">
    <cfRule type="cellIs" dxfId="257" priority="259" stopIfTrue="1" operator="lessThan">
      <formula>0</formula>
    </cfRule>
  </conditionalFormatting>
  <conditionalFormatting sqref="I95">
    <cfRule type="cellIs" dxfId="256" priority="258" stopIfTrue="1" operator="lessThan">
      <formula>0</formula>
    </cfRule>
  </conditionalFormatting>
  <conditionalFormatting sqref="J98">
    <cfRule type="cellIs" dxfId="255" priority="253" stopIfTrue="1" operator="lessThan">
      <formula>0</formula>
    </cfRule>
  </conditionalFormatting>
  <conditionalFormatting sqref="G98">
    <cfRule type="cellIs" dxfId="254" priority="256" stopIfTrue="1" operator="lessThan">
      <formula>0</formula>
    </cfRule>
  </conditionalFormatting>
  <conditionalFormatting sqref="H98">
    <cfRule type="cellIs" dxfId="253" priority="255" stopIfTrue="1" operator="lessThan">
      <formula>0</formula>
    </cfRule>
  </conditionalFormatting>
  <conditionalFormatting sqref="I98">
    <cfRule type="cellIs" dxfId="252" priority="254" stopIfTrue="1" operator="lessThan">
      <formula>0</formula>
    </cfRule>
  </conditionalFormatting>
  <conditionalFormatting sqref="J101">
    <cfRule type="cellIs" dxfId="251" priority="249" stopIfTrue="1" operator="lessThan">
      <formula>0</formula>
    </cfRule>
  </conditionalFormatting>
  <conditionalFormatting sqref="G101">
    <cfRule type="cellIs" dxfId="250" priority="252" stopIfTrue="1" operator="lessThan">
      <formula>0</formula>
    </cfRule>
  </conditionalFormatting>
  <conditionalFormatting sqref="H101">
    <cfRule type="cellIs" dxfId="249" priority="251" stopIfTrue="1" operator="lessThan">
      <formula>0</formula>
    </cfRule>
  </conditionalFormatting>
  <conditionalFormatting sqref="I101">
    <cfRule type="cellIs" dxfId="248" priority="250" stopIfTrue="1" operator="lessThan">
      <formula>0</formula>
    </cfRule>
  </conditionalFormatting>
  <conditionalFormatting sqref="J104">
    <cfRule type="cellIs" dxfId="247" priority="245" stopIfTrue="1" operator="lessThan">
      <formula>0</formula>
    </cfRule>
  </conditionalFormatting>
  <conditionalFormatting sqref="G104">
    <cfRule type="cellIs" dxfId="246" priority="248" stopIfTrue="1" operator="lessThan">
      <formula>0</formula>
    </cfRule>
  </conditionalFormatting>
  <conditionalFormatting sqref="H104">
    <cfRule type="cellIs" dxfId="245" priority="247" stopIfTrue="1" operator="lessThan">
      <formula>0</formula>
    </cfRule>
  </conditionalFormatting>
  <conditionalFormatting sqref="I104">
    <cfRule type="cellIs" dxfId="244" priority="246" stopIfTrue="1" operator="lessThan">
      <formula>0</formula>
    </cfRule>
  </conditionalFormatting>
  <conditionalFormatting sqref="J105">
    <cfRule type="cellIs" dxfId="243" priority="241" stopIfTrue="1" operator="lessThan">
      <formula>0</formula>
    </cfRule>
  </conditionalFormatting>
  <conditionalFormatting sqref="G105">
    <cfRule type="cellIs" dxfId="242" priority="244" stopIfTrue="1" operator="lessThan">
      <formula>0</formula>
    </cfRule>
  </conditionalFormatting>
  <conditionalFormatting sqref="H105">
    <cfRule type="cellIs" dxfId="241" priority="243" stopIfTrue="1" operator="lessThan">
      <formula>0</formula>
    </cfRule>
  </conditionalFormatting>
  <conditionalFormatting sqref="I105">
    <cfRule type="cellIs" dxfId="240" priority="242" stopIfTrue="1" operator="lessThan">
      <formula>0</formula>
    </cfRule>
  </conditionalFormatting>
  <conditionalFormatting sqref="J108">
    <cfRule type="cellIs" dxfId="239" priority="237" stopIfTrue="1" operator="lessThan">
      <formula>0</formula>
    </cfRule>
  </conditionalFormatting>
  <conditionalFormatting sqref="G108">
    <cfRule type="cellIs" dxfId="238" priority="240" stopIfTrue="1" operator="lessThan">
      <formula>0</formula>
    </cfRule>
  </conditionalFormatting>
  <conditionalFormatting sqref="H108">
    <cfRule type="cellIs" dxfId="237" priority="239" stopIfTrue="1" operator="lessThan">
      <formula>0</formula>
    </cfRule>
  </conditionalFormatting>
  <conditionalFormatting sqref="I108">
    <cfRule type="cellIs" dxfId="236" priority="238" stopIfTrue="1" operator="lessThan">
      <formula>0</formula>
    </cfRule>
  </conditionalFormatting>
  <conditionalFormatting sqref="J109">
    <cfRule type="cellIs" dxfId="235" priority="233" stopIfTrue="1" operator="lessThan">
      <formula>0</formula>
    </cfRule>
  </conditionalFormatting>
  <conditionalFormatting sqref="G109">
    <cfRule type="cellIs" dxfId="234" priority="236" stopIfTrue="1" operator="lessThan">
      <formula>0</formula>
    </cfRule>
  </conditionalFormatting>
  <conditionalFormatting sqref="H109">
    <cfRule type="cellIs" dxfId="233" priority="235" stopIfTrue="1" operator="lessThan">
      <formula>0</formula>
    </cfRule>
  </conditionalFormatting>
  <conditionalFormatting sqref="I109">
    <cfRule type="cellIs" dxfId="232" priority="234" stopIfTrue="1" operator="lessThan">
      <formula>0</formula>
    </cfRule>
  </conditionalFormatting>
  <conditionalFormatting sqref="J110">
    <cfRule type="cellIs" dxfId="231" priority="229" stopIfTrue="1" operator="lessThan">
      <formula>0</formula>
    </cfRule>
  </conditionalFormatting>
  <conditionalFormatting sqref="G110">
    <cfRule type="cellIs" dxfId="230" priority="232" stopIfTrue="1" operator="lessThan">
      <formula>0</formula>
    </cfRule>
  </conditionalFormatting>
  <conditionalFormatting sqref="H110">
    <cfRule type="cellIs" dxfId="229" priority="231" stopIfTrue="1" operator="lessThan">
      <formula>0</formula>
    </cfRule>
  </conditionalFormatting>
  <conditionalFormatting sqref="I110">
    <cfRule type="cellIs" dxfId="228" priority="230" stopIfTrue="1" operator="lessThan">
      <formula>0</formula>
    </cfRule>
  </conditionalFormatting>
  <conditionalFormatting sqref="J113">
    <cfRule type="cellIs" dxfId="227" priority="225" stopIfTrue="1" operator="lessThan">
      <formula>0</formula>
    </cfRule>
  </conditionalFormatting>
  <conditionalFormatting sqref="G113">
    <cfRule type="cellIs" dxfId="226" priority="228" stopIfTrue="1" operator="lessThan">
      <formula>0</formula>
    </cfRule>
  </conditionalFormatting>
  <conditionalFormatting sqref="H113">
    <cfRule type="cellIs" dxfId="225" priority="227" stopIfTrue="1" operator="lessThan">
      <formula>0</formula>
    </cfRule>
  </conditionalFormatting>
  <conditionalFormatting sqref="I113">
    <cfRule type="cellIs" dxfId="224" priority="226" stopIfTrue="1" operator="lessThan">
      <formula>0</formula>
    </cfRule>
  </conditionalFormatting>
  <conditionalFormatting sqref="J114">
    <cfRule type="cellIs" dxfId="223" priority="221" stopIfTrue="1" operator="lessThan">
      <formula>0</formula>
    </cfRule>
  </conditionalFormatting>
  <conditionalFormatting sqref="G114">
    <cfRule type="cellIs" dxfId="222" priority="224" stopIfTrue="1" operator="lessThan">
      <formula>0</formula>
    </cfRule>
  </conditionalFormatting>
  <conditionalFormatting sqref="H114">
    <cfRule type="cellIs" dxfId="221" priority="223" stopIfTrue="1" operator="lessThan">
      <formula>0</formula>
    </cfRule>
  </conditionalFormatting>
  <conditionalFormatting sqref="I114">
    <cfRule type="cellIs" dxfId="220" priority="222" stopIfTrue="1" operator="lessThan">
      <formula>0</formula>
    </cfRule>
  </conditionalFormatting>
  <conditionalFormatting sqref="J116">
    <cfRule type="cellIs" dxfId="219" priority="217" stopIfTrue="1" operator="lessThan">
      <formula>0</formula>
    </cfRule>
  </conditionalFormatting>
  <conditionalFormatting sqref="G116">
    <cfRule type="cellIs" dxfId="218" priority="220" stopIfTrue="1" operator="lessThan">
      <formula>0</formula>
    </cfRule>
  </conditionalFormatting>
  <conditionalFormatting sqref="H116">
    <cfRule type="cellIs" dxfId="217" priority="219" stopIfTrue="1" operator="lessThan">
      <formula>0</formula>
    </cfRule>
  </conditionalFormatting>
  <conditionalFormatting sqref="I116">
    <cfRule type="cellIs" dxfId="216" priority="218" stopIfTrue="1" operator="lessThan">
      <formula>0</formula>
    </cfRule>
  </conditionalFormatting>
  <conditionalFormatting sqref="J119">
    <cfRule type="cellIs" dxfId="215" priority="213" stopIfTrue="1" operator="lessThan">
      <formula>0</formula>
    </cfRule>
  </conditionalFormatting>
  <conditionalFormatting sqref="G119">
    <cfRule type="cellIs" dxfId="214" priority="216" stopIfTrue="1" operator="lessThan">
      <formula>0</formula>
    </cfRule>
  </conditionalFormatting>
  <conditionalFormatting sqref="H119">
    <cfRule type="cellIs" dxfId="213" priority="215" stopIfTrue="1" operator="lessThan">
      <formula>0</formula>
    </cfRule>
  </conditionalFormatting>
  <conditionalFormatting sqref="I119">
    <cfRule type="cellIs" dxfId="212" priority="214" stopIfTrue="1" operator="lessThan">
      <formula>0</formula>
    </cfRule>
  </conditionalFormatting>
  <conditionalFormatting sqref="J120">
    <cfRule type="cellIs" dxfId="211" priority="209" stopIfTrue="1" operator="lessThan">
      <formula>0</formula>
    </cfRule>
  </conditionalFormatting>
  <conditionalFormatting sqref="G120">
    <cfRule type="cellIs" dxfId="210" priority="212" stopIfTrue="1" operator="lessThan">
      <formula>0</formula>
    </cfRule>
  </conditionalFormatting>
  <conditionalFormatting sqref="H120">
    <cfRule type="cellIs" dxfId="209" priority="211" stopIfTrue="1" operator="lessThan">
      <formula>0</formula>
    </cfRule>
  </conditionalFormatting>
  <conditionalFormatting sqref="I120">
    <cfRule type="cellIs" dxfId="208" priority="210" stopIfTrue="1" operator="lessThan">
      <formula>0</formula>
    </cfRule>
  </conditionalFormatting>
  <conditionalFormatting sqref="J123">
    <cfRule type="cellIs" dxfId="207" priority="205" stopIfTrue="1" operator="lessThan">
      <formula>0</formula>
    </cfRule>
  </conditionalFormatting>
  <conditionalFormatting sqref="G123">
    <cfRule type="cellIs" dxfId="206" priority="208" stopIfTrue="1" operator="lessThan">
      <formula>0</formula>
    </cfRule>
  </conditionalFormatting>
  <conditionalFormatting sqref="H123">
    <cfRule type="cellIs" dxfId="205" priority="207" stopIfTrue="1" operator="lessThan">
      <formula>0</formula>
    </cfRule>
  </conditionalFormatting>
  <conditionalFormatting sqref="I123">
    <cfRule type="cellIs" dxfId="204" priority="206" stopIfTrue="1" operator="lessThan">
      <formula>0</formula>
    </cfRule>
  </conditionalFormatting>
  <conditionalFormatting sqref="J126">
    <cfRule type="cellIs" dxfId="203" priority="201" stopIfTrue="1" operator="lessThan">
      <formula>0</formula>
    </cfRule>
  </conditionalFormatting>
  <conditionalFormatting sqref="G126">
    <cfRule type="cellIs" dxfId="202" priority="204" stopIfTrue="1" operator="lessThan">
      <formula>0</formula>
    </cfRule>
  </conditionalFormatting>
  <conditionalFormatting sqref="H126">
    <cfRule type="cellIs" dxfId="201" priority="203" stopIfTrue="1" operator="lessThan">
      <formula>0</formula>
    </cfRule>
  </conditionalFormatting>
  <conditionalFormatting sqref="I126">
    <cfRule type="cellIs" dxfId="200" priority="202" stopIfTrue="1" operator="lessThan">
      <formula>0</formula>
    </cfRule>
  </conditionalFormatting>
  <conditionalFormatting sqref="J129">
    <cfRule type="cellIs" dxfId="199" priority="197" stopIfTrue="1" operator="lessThan">
      <formula>0</formula>
    </cfRule>
  </conditionalFormatting>
  <conditionalFormatting sqref="G129">
    <cfRule type="cellIs" dxfId="198" priority="200" stopIfTrue="1" operator="lessThan">
      <formula>0</formula>
    </cfRule>
  </conditionalFormatting>
  <conditionalFormatting sqref="H129">
    <cfRule type="cellIs" dxfId="197" priority="199" stopIfTrue="1" operator="lessThan">
      <formula>0</formula>
    </cfRule>
  </conditionalFormatting>
  <conditionalFormatting sqref="I129">
    <cfRule type="cellIs" dxfId="196" priority="198" stopIfTrue="1" operator="lessThan">
      <formula>0</formula>
    </cfRule>
  </conditionalFormatting>
  <conditionalFormatting sqref="J130">
    <cfRule type="cellIs" dxfId="195" priority="193" stopIfTrue="1" operator="lessThan">
      <formula>0</formula>
    </cfRule>
  </conditionalFormatting>
  <conditionalFormatting sqref="G130">
    <cfRule type="cellIs" dxfId="194" priority="196" stopIfTrue="1" operator="lessThan">
      <formula>0</formula>
    </cfRule>
  </conditionalFormatting>
  <conditionalFormatting sqref="H130">
    <cfRule type="cellIs" dxfId="193" priority="195" stopIfTrue="1" operator="lessThan">
      <formula>0</formula>
    </cfRule>
  </conditionalFormatting>
  <conditionalFormatting sqref="I130">
    <cfRule type="cellIs" dxfId="192" priority="194" stopIfTrue="1" operator="lessThan">
      <formula>0</formula>
    </cfRule>
  </conditionalFormatting>
  <conditionalFormatting sqref="J133">
    <cfRule type="cellIs" dxfId="191" priority="189" stopIfTrue="1" operator="lessThan">
      <formula>0</formula>
    </cfRule>
  </conditionalFormatting>
  <conditionalFormatting sqref="G133">
    <cfRule type="cellIs" dxfId="190" priority="192" stopIfTrue="1" operator="lessThan">
      <formula>0</formula>
    </cfRule>
  </conditionalFormatting>
  <conditionalFormatting sqref="H133">
    <cfRule type="cellIs" dxfId="189" priority="191" stopIfTrue="1" operator="lessThan">
      <formula>0</formula>
    </cfRule>
  </conditionalFormatting>
  <conditionalFormatting sqref="I133">
    <cfRule type="cellIs" dxfId="188" priority="190" stopIfTrue="1" operator="lessThan">
      <formula>0</formula>
    </cfRule>
  </conditionalFormatting>
  <conditionalFormatting sqref="J134">
    <cfRule type="cellIs" dxfId="187" priority="185" stopIfTrue="1" operator="lessThan">
      <formula>0</formula>
    </cfRule>
  </conditionalFormatting>
  <conditionalFormatting sqref="G134">
    <cfRule type="cellIs" dxfId="186" priority="188" stopIfTrue="1" operator="lessThan">
      <formula>0</formula>
    </cfRule>
  </conditionalFormatting>
  <conditionalFormatting sqref="H134">
    <cfRule type="cellIs" dxfId="185" priority="187" stopIfTrue="1" operator="lessThan">
      <formula>0</formula>
    </cfRule>
  </conditionalFormatting>
  <conditionalFormatting sqref="I134">
    <cfRule type="cellIs" dxfId="184" priority="186" stopIfTrue="1" operator="lessThan">
      <formula>0</formula>
    </cfRule>
  </conditionalFormatting>
  <conditionalFormatting sqref="J135">
    <cfRule type="cellIs" dxfId="183" priority="181" stopIfTrue="1" operator="lessThan">
      <formula>0</formula>
    </cfRule>
  </conditionalFormatting>
  <conditionalFormatting sqref="G135">
    <cfRule type="cellIs" dxfId="182" priority="184" stopIfTrue="1" operator="lessThan">
      <formula>0</formula>
    </cfRule>
  </conditionalFormatting>
  <conditionalFormatting sqref="H135">
    <cfRule type="cellIs" dxfId="181" priority="183" stopIfTrue="1" operator="lessThan">
      <formula>0</formula>
    </cfRule>
  </conditionalFormatting>
  <conditionalFormatting sqref="I135">
    <cfRule type="cellIs" dxfId="180" priority="182" stopIfTrue="1" operator="lessThan">
      <formula>0</formula>
    </cfRule>
  </conditionalFormatting>
  <conditionalFormatting sqref="J138">
    <cfRule type="cellIs" dxfId="179" priority="177" stopIfTrue="1" operator="lessThan">
      <formula>0</formula>
    </cfRule>
  </conditionalFormatting>
  <conditionalFormatting sqref="G138">
    <cfRule type="cellIs" dxfId="178" priority="180" stopIfTrue="1" operator="lessThan">
      <formula>0</formula>
    </cfRule>
  </conditionalFormatting>
  <conditionalFormatting sqref="H138">
    <cfRule type="cellIs" dxfId="177" priority="179" stopIfTrue="1" operator="lessThan">
      <formula>0</formula>
    </cfRule>
  </conditionalFormatting>
  <conditionalFormatting sqref="I138">
    <cfRule type="cellIs" dxfId="176" priority="178" stopIfTrue="1" operator="lessThan">
      <formula>0</formula>
    </cfRule>
  </conditionalFormatting>
  <conditionalFormatting sqref="J139">
    <cfRule type="cellIs" dxfId="175" priority="173" stopIfTrue="1" operator="lessThan">
      <formula>0</formula>
    </cfRule>
  </conditionalFormatting>
  <conditionalFormatting sqref="G139">
    <cfRule type="cellIs" dxfId="174" priority="176" stopIfTrue="1" operator="lessThan">
      <formula>0</formula>
    </cfRule>
  </conditionalFormatting>
  <conditionalFormatting sqref="H139">
    <cfRule type="cellIs" dxfId="173" priority="175" stopIfTrue="1" operator="lessThan">
      <formula>0</formula>
    </cfRule>
  </conditionalFormatting>
  <conditionalFormatting sqref="I139">
    <cfRule type="cellIs" dxfId="172" priority="174" stopIfTrue="1" operator="lessThan">
      <formula>0</formula>
    </cfRule>
  </conditionalFormatting>
  <conditionalFormatting sqref="J141">
    <cfRule type="cellIs" dxfId="171" priority="169" stopIfTrue="1" operator="lessThan">
      <formula>0</formula>
    </cfRule>
  </conditionalFormatting>
  <conditionalFormatting sqref="G141">
    <cfRule type="cellIs" dxfId="170" priority="172" stopIfTrue="1" operator="lessThan">
      <formula>0</formula>
    </cfRule>
  </conditionalFormatting>
  <conditionalFormatting sqref="H141">
    <cfRule type="cellIs" dxfId="169" priority="171" stopIfTrue="1" operator="lessThan">
      <formula>0</formula>
    </cfRule>
  </conditionalFormatting>
  <conditionalFormatting sqref="I141">
    <cfRule type="cellIs" dxfId="168" priority="170" stopIfTrue="1" operator="lessThan">
      <formula>0</formula>
    </cfRule>
  </conditionalFormatting>
  <conditionalFormatting sqref="J144">
    <cfRule type="cellIs" dxfId="167" priority="165" stopIfTrue="1" operator="lessThan">
      <formula>0</formula>
    </cfRule>
  </conditionalFormatting>
  <conditionalFormatting sqref="G144">
    <cfRule type="cellIs" dxfId="166" priority="168" stopIfTrue="1" operator="lessThan">
      <formula>0</formula>
    </cfRule>
  </conditionalFormatting>
  <conditionalFormatting sqref="H144">
    <cfRule type="cellIs" dxfId="165" priority="167" stopIfTrue="1" operator="lessThan">
      <formula>0</formula>
    </cfRule>
  </conditionalFormatting>
  <conditionalFormatting sqref="I144">
    <cfRule type="cellIs" dxfId="164" priority="166" stopIfTrue="1" operator="lessThan">
      <formula>0</formula>
    </cfRule>
  </conditionalFormatting>
  <conditionalFormatting sqref="J145">
    <cfRule type="cellIs" dxfId="163" priority="161" stopIfTrue="1" operator="lessThan">
      <formula>0</formula>
    </cfRule>
  </conditionalFormatting>
  <conditionalFormatting sqref="G145">
    <cfRule type="cellIs" dxfId="162" priority="164" stopIfTrue="1" operator="lessThan">
      <formula>0</formula>
    </cfRule>
  </conditionalFormatting>
  <conditionalFormatting sqref="H145">
    <cfRule type="cellIs" dxfId="161" priority="163" stopIfTrue="1" operator="lessThan">
      <formula>0</formula>
    </cfRule>
  </conditionalFormatting>
  <conditionalFormatting sqref="I145">
    <cfRule type="cellIs" dxfId="160" priority="162" stopIfTrue="1" operator="lessThan">
      <formula>0</formula>
    </cfRule>
  </conditionalFormatting>
  <conditionalFormatting sqref="J146">
    <cfRule type="cellIs" dxfId="159" priority="157" stopIfTrue="1" operator="lessThan">
      <formula>0</formula>
    </cfRule>
  </conditionalFormatting>
  <conditionalFormatting sqref="G146">
    <cfRule type="cellIs" dxfId="158" priority="160" stopIfTrue="1" operator="lessThan">
      <formula>0</formula>
    </cfRule>
  </conditionalFormatting>
  <conditionalFormatting sqref="H146">
    <cfRule type="cellIs" dxfId="157" priority="159" stopIfTrue="1" operator="lessThan">
      <formula>0</formula>
    </cfRule>
  </conditionalFormatting>
  <conditionalFormatting sqref="I146">
    <cfRule type="cellIs" dxfId="156" priority="158" stopIfTrue="1" operator="lessThan">
      <formula>0</formula>
    </cfRule>
  </conditionalFormatting>
  <conditionalFormatting sqref="J149">
    <cfRule type="cellIs" dxfId="155" priority="153" stopIfTrue="1" operator="lessThan">
      <formula>0</formula>
    </cfRule>
  </conditionalFormatting>
  <conditionalFormatting sqref="G149">
    <cfRule type="cellIs" dxfId="154" priority="156" stopIfTrue="1" operator="lessThan">
      <formula>0</formula>
    </cfRule>
  </conditionalFormatting>
  <conditionalFormatting sqref="H149">
    <cfRule type="cellIs" dxfId="153" priority="155" stopIfTrue="1" operator="lessThan">
      <formula>0</formula>
    </cfRule>
  </conditionalFormatting>
  <conditionalFormatting sqref="I149">
    <cfRule type="cellIs" dxfId="152" priority="154" stopIfTrue="1" operator="lessThan">
      <formula>0</formula>
    </cfRule>
  </conditionalFormatting>
  <conditionalFormatting sqref="J150">
    <cfRule type="cellIs" dxfId="151" priority="149" stopIfTrue="1" operator="lessThan">
      <formula>0</formula>
    </cfRule>
  </conditionalFormatting>
  <conditionalFormatting sqref="G150">
    <cfRule type="cellIs" dxfId="150" priority="152" stopIfTrue="1" operator="lessThan">
      <formula>0</formula>
    </cfRule>
  </conditionalFormatting>
  <conditionalFormatting sqref="H150">
    <cfRule type="cellIs" dxfId="149" priority="151" stopIfTrue="1" operator="lessThan">
      <formula>0</formula>
    </cfRule>
  </conditionalFormatting>
  <conditionalFormatting sqref="I150">
    <cfRule type="cellIs" dxfId="148" priority="150" stopIfTrue="1" operator="lessThan">
      <formula>0</formula>
    </cfRule>
  </conditionalFormatting>
  <conditionalFormatting sqref="J151">
    <cfRule type="cellIs" dxfId="147" priority="145" stopIfTrue="1" operator="lessThan">
      <formula>0</formula>
    </cfRule>
  </conditionalFormatting>
  <conditionalFormatting sqref="G151">
    <cfRule type="cellIs" dxfId="146" priority="148" stopIfTrue="1" operator="lessThan">
      <formula>0</formula>
    </cfRule>
  </conditionalFormatting>
  <conditionalFormatting sqref="H151">
    <cfRule type="cellIs" dxfId="145" priority="147" stopIfTrue="1" operator="lessThan">
      <formula>0</formula>
    </cfRule>
  </conditionalFormatting>
  <conditionalFormatting sqref="I151">
    <cfRule type="cellIs" dxfId="144" priority="146" stopIfTrue="1" operator="lessThan">
      <formula>0</formula>
    </cfRule>
  </conditionalFormatting>
  <conditionalFormatting sqref="J154">
    <cfRule type="cellIs" dxfId="143" priority="141" stopIfTrue="1" operator="lessThan">
      <formula>0</formula>
    </cfRule>
  </conditionalFormatting>
  <conditionalFormatting sqref="G154">
    <cfRule type="cellIs" dxfId="142" priority="144" stopIfTrue="1" operator="lessThan">
      <formula>0</formula>
    </cfRule>
  </conditionalFormatting>
  <conditionalFormatting sqref="H154">
    <cfRule type="cellIs" dxfId="141" priority="143" stopIfTrue="1" operator="lessThan">
      <formula>0</formula>
    </cfRule>
  </conditionalFormatting>
  <conditionalFormatting sqref="I154">
    <cfRule type="cellIs" dxfId="140" priority="142" stopIfTrue="1" operator="lessThan">
      <formula>0</formula>
    </cfRule>
  </conditionalFormatting>
  <conditionalFormatting sqref="J155">
    <cfRule type="cellIs" dxfId="139" priority="137" stopIfTrue="1" operator="lessThan">
      <formula>0</formula>
    </cfRule>
  </conditionalFormatting>
  <conditionalFormatting sqref="G155">
    <cfRule type="cellIs" dxfId="138" priority="140" stopIfTrue="1" operator="lessThan">
      <formula>0</formula>
    </cfRule>
  </conditionalFormatting>
  <conditionalFormatting sqref="H155">
    <cfRule type="cellIs" dxfId="137" priority="139" stopIfTrue="1" operator="lessThan">
      <formula>0</formula>
    </cfRule>
  </conditionalFormatting>
  <conditionalFormatting sqref="I155">
    <cfRule type="cellIs" dxfId="136" priority="138" stopIfTrue="1" operator="lessThan">
      <formula>0</formula>
    </cfRule>
  </conditionalFormatting>
  <conditionalFormatting sqref="J156">
    <cfRule type="cellIs" dxfId="135" priority="133" stopIfTrue="1" operator="lessThan">
      <formula>0</formula>
    </cfRule>
  </conditionalFormatting>
  <conditionalFormatting sqref="G156">
    <cfRule type="cellIs" dxfId="134" priority="136" stopIfTrue="1" operator="lessThan">
      <formula>0</formula>
    </cfRule>
  </conditionalFormatting>
  <conditionalFormatting sqref="H156">
    <cfRule type="cellIs" dxfId="133" priority="135" stopIfTrue="1" operator="lessThan">
      <formula>0</formula>
    </cfRule>
  </conditionalFormatting>
  <conditionalFormatting sqref="I156">
    <cfRule type="cellIs" dxfId="132" priority="134" stopIfTrue="1" operator="lessThan">
      <formula>0</formula>
    </cfRule>
  </conditionalFormatting>
  <conditionalFormatting sqref="J159">
    <cfRule type="cellIs" dxfId="131" priority="129" stopIfTrue="1" operator="lessThan">
      <formula>0</formula>
    </cfRule>
  </conditionalFormatting>
  <conditionalFormatting sqref="G159">
    <cfRule type="cellIs" dxfId="130" priority="132" stopIfTrue="1" operator="lessThan">
      <formula>0</formula>
    </cfRule>
  </conditionalFormatting>
  <conditionalFormatting sqref="H159">
    <cfRule type="cellIs" dxfId="129" priority="131" stopIfTrue="1" operator="lessThan">
      <formula>0</formula>
    </cfRule>
  </conditionalFormatting>
  <conditionalFormatting sqref="I159">
    <cfRule type="cellIs" dxfId="128" priority="130" stopIfTrue="1" operator="lessThan">
      <formula>0</formula>
    </cfRule>
  </conditionalFormatting>
  <conditionalFormatting sqref="J160">
    <cfRule type="cellIs" dxfId="127" priority="125" stopIfTrue="1" operator="lessThan">
      <formula>0</formula>
    </cfRule>
  </conditionalFormatting>
  <conditionalFormatting sqref="G160">
    <cfRule type="cellIs" dxfId="126" priority="128" stopIfTrue="1" operator="lessThan">
      <formula>0</formula>
    </cfRule>
  </conditionalFormatting>
  <conditionalFormatting sqref="H160">
    <cfRule type="cellIs" dxfId="125" priority="127" stopIfTrue="1" operator="lessThan">
      <formula>0</formula>
    </cfRule>
  </conditionalFormatting>
  <conditionalFormatting sqref="I160">
    <cfRule type="cellIs" dxfId="124" priority="126" stopIfTrue="1" operator="lessThan">
      <formula>0</formula>
    </cfRule>
  </conditionalFormatting>
  <conditionalFormatting sqref="J163">
    <cfRule type="cellIs" dxfId="123" priority="121" stopIfTrue="1" operator="lessThan">
      <formula>0</formula>
    </cfRule>
  </conditionalFormatting>
  <conditionalFormatting sqref="G163">
    <cfRule type="cellIs" dxfId="122" priority="124" stopIfTrue="1" operator="lessThan">
      <formula>0</formula>
    </cfRule>
  </conditionalFormatting>
  <conditionalFormatting sqref="H163">
    <cfRule type="cellIs" dxfId="121" priority="123" stopIfTrue="1" operator="lessThan">
      <formula>0</formula>
    </cfRule>
  </conditionalFormatting>
  <conditionalFormatting sqref="I163">
    <cfRule type="cellIs" dxfId="120" priority="122" stopIfTrue="1" operator="lessThan">
      <formula>0</formula>
    </cfRule>
  </conditionalFormatting>
  <conditionalFormatting sqref="J164">
    <cfRule type="cellIs" dxfId="119" priority="117" stopIfTrue="1" operator="lessThan">
      <formula>0</formula>
    </cfRule>
  </conditionalFormatting>
  <conditionalFormatting sqref="G164">
    <cfRule type="cellIs" dxfId="118" priority="120" stopIfTrue="1" operator="lessThan">
      <formula>0</formula>
    </cfRule>
  </conditionalFormatting>
  <conditionalFormatting sqref="H164">
    <cfRule type="cellIs" dxfId="117" priority="119" stopIfTrue="1" operator="lessThan">
      <formula>0</formula>
    </cfRule>
  </conditionalFormatting>
  <conditionalFormatting sqref="I164">
    <cfRule type="cellIs" dxfId="116" priority="118" stopIfTrue="1" operator="lessThan">
      <formula>0</formula>
    </cfRule>
  </conditionalFormatting>
  <conditionalFormatting sqref="J165">
    <cfRule type="cellIs" dxfId="115" priority="113" stopIfTrue="1" operator="lessThan">
      <formula>0</formula>
    </cfRule>
  </conditionalFormatting>
  <conditionalFormatting sqref="G165">
    <cfRule type="cellIs" dxfId="114" priority="116" stopIfTrue="1" operator="lessThan">
      <formula>0</formula>
    </cfRule>
  </conditionalFormatting>
  <conditionalFormatting sqref="H165">
    <cfRule type="cellIs" dxfId="113" priority="115" stopIfTrue="1" operator="lessThan">
      <formula>0</formula>
    </cfRule>
  </conditionalFormatting>
  <conditionalFormatting sqref="I165">
    <cfRule type="cellIs" dxfId="112" priority="114" stopIfTrue="1" operator="lessThan">
      <formula>0</formula>
    </cfRule>
  </conditionalFormatting>
  <conditionalFormatting sqref="J168">
    <cfRule type="cellIs" dxfId="111" priority="109" stopIfTrue="1" operator="lessThan">
      <formula>0</formula>
    </cfRule>
  </conditionalFormatting>
  <conditionalFormatting sqref="G168">
    <cfRule type="cellIs" dxfId="110" priority="112" stopIfTrue="1" operator="lessThan">
      <formula>0</formula>
    </cfRule>
  </conditionalFormatting>
  <conditionalFormatting sqref="H168">
    <cfRule type="cellIs" dxfId="109" priority="111" stopIfTrue="1" operator="lessThan">
      <formula>0</formula>
    </cfRule>
  </conditionalFormatting>
  <conditionalFormatting sqref="I168">
    <cfRule type="cellIs" dxfId="108" priority="110" stopIfTrue="1" operator="lessThan">
      <formula>0</formula>
    </cfRule>
  </conditionalFormatting>
  <conditionalFormatting sqref="J169">
    <cfRule type="cellIs" dxfId="107" priority="105" stopIfTrue="1" operator="lessThan">
      <formula>0</formula>
    </cfRule>
  </conditionalFormatting>
  <conditionalFormatting sqref="G169">
    <cfRule type="cellIs" dxfId="106" priority="108" stopIfTrue="1" operator="lessThan">
      <formula>0</formula>
    </cfRule>
  </conditionalFormatting>
  <conditionalFormatting sqref="H169">
    <cfRule type="cellIs" dxfId="105" priority="107" stopIfTrue="1" operator="lessThan">
      <formula>0</formula>
    </cfRule>
  </conditionalFormatting>
  <conditionalFormatting sqref="I169">
    <cfRule type="cellIs" dxfId="104" priority="106" stopIfTrue="1" operator="lessThan">
      <formula>0</formula>
    </cfRule>
  </conditionalFormatting>
  <conditionalFormatting sqref="J170">
    <cfRule type="cellIs" dxfId="103" priority="101" stopIfTrue="1" operator="lessThan">
      <formula>0</formula>
    </cfRule>
  </conditionalFormatting>
  <conditionalFormatting sqref="G170">
    <cfRule type="cellIs" dxfId="102" priority="104" stopIfTrue="1" operator="lessThan">
      <formula>0</formula>
    </cfRule>
  </conditionalFormatting>
  <conditionalFormatting sqref="H170">
    <cfRule type="cellIs" dxfId="101" priority="103" stopIfTrue="1" operator="lessThan">
      <formula>0</formula>
    </cfRule>
  </conditionalFormatting>
  <conditionalFormatting sqref="I170">
    <cfRule type="cellIs" dxfId="100" priority="102" stopIfTrue="1" operator="lessThan">
      <formula>0</formula>
    </cfRule>
  </conditionalFormatting>
  <conditionalFormatting sqref="J173">
    <cfRule type="cellIs" dxfId="99" priority="97" stopIfTrue="1" operator="lessThan">
      <formula>0</formula>
    </cfRule>
  </conditionalFormatting>
  <conditionalFormatting sqref="G173">
    <cfRule type="cellIs" dxfId="98" priority="100" stopIfTrue="1" operator="lessThan">
      <formula>0</formula>
    </cfRule>
  </conditionalFormatting>
  <conditionalFormatting sqref="H173">
    <cfRule type="cellIs" dxfId="97" priority="99" stopIfTrue="1" operator="lessThan">
      <formula>0</formula>
    </cfRule>
  </conditionalFormatting>
  <conditionalFormatting sqref="I173">
    <cfRule type="cellIs" dxfId="96" priority="98" stopIfTrue="1" operator="lessThan">
      <formula>0</formula>
    </cfRule>
  </conditionalFormatting>
  <conditionalFormatting sqref="J174">
    <cfRule type="cellIs" dxfId="95" priority="93" stopIfTrue="1" operator="lessThan">
      <formula>0</formula>
    </cfRule>
  </conditionalFormatting>
  <conditionalFormatting sqref="G174">
    <cfRule type="cellIs" dxfId="94" priority="96" stopIfTrue="1" operator="lessThan">
      <formula>0</formula>
    </cfRule>
  </conditionalFormatting>
  <conditionalFormatting sqref="H174">
    <cfRule type="cellIs" dxfId="93" priority="95" stopIfTrue="1" operator="lessThan">
      <formula>0</formula>
    </cfRule>
  </conditionalFormatting>
  <conditionalFormatting sqref="I174">
    <cfRule type="cellIs" dxfId="92" priority="94" stopIfTrue="1" operator="lessThan">
      <formula>0</formula>
    </cfRule>
  </conditionalFormatting>
  <conditionalFormatting sqref="J175">
    <cfRule type="cellIs" dxfId="91" priority="89" stopIfTrue="1" operator="lessThan">
      <formula>0</formula>
    </cfRule>
  </conditionalFormatting>
  <conditionalFormatting sqref="G175">
    <cfRule type="cellIs" dxfId="90" priority="92" stopIfTrue="1" operator="lessThan">
      <formula>0</formula>
    </cfRule>
  </conditionalFormatting>
  <conditionalFormatting sqref="H175">
    <cfRule type="cellIs" dxfId="89" priority="91" stopIfTrue="1" operator="lessThan">
      <formula>0</formula>
    </cfRule>
  </conditionalFormatting>
  <conditionalFormatting sqref="I175">
    <cfRule type="cellIs" dxfId="88" priority="90" stopIfTrue="1" operator="lessThan">
      <formula>0</formula>
    </cfRule>
  </conditionalFormatting>
  <conditionalFormatting sqref="J178">
    <cfRule type="cellIs" dxfId="87" priority="85" stopIfTrue="1" operator="lessThan">
      <formula>0</formula>
    </cfRule>
  </conditionalFormatting>
  <conditionalFormatting sqref="G178">
    <cfRule type="cellIs" dxfId="86" priority="88" stopIfTrue="1" operator="lessThan">
      <formula>0</formula>
    </cfRule>
  </conditionalFormatting>
  <conditionalFormatting sqref="H178">
    <cfRule type="cellIs" dxfId="85" priority="87" stopIfTrue="1" operator="lessThan">
      <formula>0</formula>
    </cfRule>
  </conditionalFormatting>
  <conditionalFormatting sqref="I178">
    <cfRule type="cellIs" dxfId="84" priority="86" stopIfTrue="1" operator="lessThan">
      <formula>0</formula>
    </cfRule>
  </conditionalFormatting>
  <conditionalFormatting sqref="J179">
    <cfRule type="cellIs" dxfId="83" priority="81" stopIfTrue="1" operator="lessThan">
      <formula>0</formula>
    </cfRule>
  </conditionalFormatting>
  <conditionalFormatting sqref="G179">
    <cfRule type="cellIs" dxfId="82" priority="84" stopIfTrue="1" operator="lessThan">
      <formula>0</formula>
    </cfRule>
  </conditionalFormatting>
  <conditionalFormatting sqref="H179">
    <cfRule type="cellIs" dxfId="81" priority="83" stopIfTrue="1" operator="lessThan">
      <formula>0</formula>
    </cfRule>
  </conditionalFormatting>
  <conditionalFormatting sqref="I179">
    <cfRule type="cellIs" dxfId="80" priority="82" stopIfTrue="1" operator="lessThan">
      <formula>0</formula>
    </cfRule>
  </conditionalFormatting>
  <conditionalFormatting sqref="J180">
    <cfRule type="cellIs" dxfId="79" priority="77" stopIfTrue="1" operator="lessThan">
      <formula>0</formula>
    </cfRule>
  </conditionalFormatting>
  <conditionalFormatting sqref="G180">
    <cfRule type="cellIs" dxfId="78" priority="80" stopIfTrue="1" operator="lessThan">
      <formula>0</formula>
    </cfRule>
  </conditionalFormatting>
  <conditionalFormatting sqref="H180">
    <cfRule type="cellIs" dxfId="77" priority="79" stopIfTrue="1" operator="lessThan">
      <formula>0</formula>
    </cfRule>
  </conditionalFormatting>
  <conditionalFormatting sqref="I180">
    <cfRule type="cellIs" dxfId="76" priority="78" stopIfTrue="1" operator="lessThan">
      <formula>0</formula>
    </cfRule>
  </conditionalFormatting>
  <conditionalFormatting sqref="J183">
    <cfRule type="cellIs" dxfId="75" priority="73" stopIfTrue="1" operator="lessThan">
      <formula>0</formula>
    </cfRule>
  </conditionalFormatting>
  <conditionalFormatting sqref="G183">
    <cfRule type="cellIs" dxfId="74" priority="76" stopIfTrue="1" operator="lessThan">
      <formula>0</formula>
    </cfRule>
  </conditionalFormatting>
  <conditionalFormatting sqref="H183">
    <cfRule type="cellIs" dxfId="73" priority="75" stopIfTrue="1" operator="lessThan">
      <formula>0</formula>
    </cfRule>
  </conditionalFormatting>
  <conditionalFormatting sqref="I183">
    <cfRule type="cellIs" dxfId="72" priority="74" stopIfTrue="1" operator="lessThan">
      <formula>0</formula>
    </cfRule>
  </conditionalFormatting>
  <conditionalFormatting sqref="J184">
    <cfRule type="cellIs" dxfId="71" priority="69" stopIfTrue="1" operator="lessThan">
      <formula>0</formula>
    </cfRule>
  </conditionalFormatting>
  <conditionalFormatting sqref="G184">
    <cfRule type="cellIs" dxfId="70" priority="72" stopIfTrue="1" operator="lessThan">
      <formula>0</formula>
    </cfRule>
  </conditionalFormatting>
  <conditionalFormatting sqref="H184">
    <cfRule type="cellIs" dxfId="69" priority="71" stopIfTrue="1" operator="lessThan">
      <formula>0</formula>
    </cfRule>
  </conditionalFormatting>
  <conditionalFormatting sqref="I184">
    <cfRule type="cellIs" dxfId="68" priority="70" stopIfTrue="1" operator="lessThan">
      <formula>0</formula>
    </cfRule>
  </conditionalFormatting>
  <conditionalFormatting sqref="J185">
    <cfRule type="cellIs" dxfId="67" priority="65" stopIfTrue="1" operator="lessThan">
      <formula>0</formula>
    </cfRule>
  </conditionalFormatting>
  <conditionalFormatting sqref="G185">
    <cfRule type="cellIs" dxfId="66" priority="68" stopIfTrue="1" operator="lessThan">
      <formula>0</formula>
    </cfRule>
  </conditionalFormatting>
  <conditionalFormatting sqref="H185">
    <cfRule type="cellIs" dxfId="65" priority="67" stopIfTrue="1" operator="lessThan">
      <formula>0</formula>
    </cfRule>
  </conditionalFormatting>
  <conditionalFormatting sqref="I185">
    <cfRule type="cellIs" dxfId="64" priority="66" stopIfTrue="1" operator="lessThan">
      <formula>0</formula>
    </cfRule>
  </conditionalFormatting>
  <conditionalFormatting sqref="J188">
    <cfRule type="cellIs" dxfId="63" priority="61" stopIfTrue="1" operator="lessThan">
      <formula>0</formula>
    </cfRule>
  </conditionalFormatting>
  <conditionalFormatting sqref="G188">
    <cfRule type="cellIs" dxfId="62" priority="64" stopIfTrue="1" operator="lessThan">
      <formula>0</formula>
    </cfRule>
  </conditionalFormatting>
  <conditionalFormatting sqref="H188">
    <cfRule type="cellIs" dxfId="61" priority="63" stopIfTrue="1" operator="lessThan">
      <formula>0</formula>
    </cfRule>
  </conditionalFormatting>
  <conditionalFormatting sqref="I188">
    <cfRule type="cellIs" dxfId="60" priority="62" stopIfTrue="1" operator="lessThan">
      <formula>0</formula>
    </cfRule>
  </conditionalFormatting>
  <conditionalFormatting sqref="J189">
    <cfRule type="cellIs" dxfId="59" priority="57" stopIfTrue="1" operator="lessThan">
      <formula>0</formula>
    </cfRule>
  </conditionalFormatting>
  <conditionalFormatting sqref="G189">
    <cfRule type="cellIs" dxfId="58" priority="60" stopIfTrue="1" operator="lessThan">
      <formula>0</formula>
    </cfRule>
  </conditionalFormatting>
  <conditionalFormatting sqref="H189">
    <cfRule type="cellIs" dxfId="57" priority="59" stopIfTrue="1" operator="lessThan">
      <formula>0</formula>
    </cfRule>
  </conditionalFormatting>
  <conditionalFormatting sqref="I189">
    <cfRule type="cellIs" dxfId="56" priority="58" stopIfTrue="1" operator="lessThan">
      <formula>0</formula>
    </cfRule>
  </conditionalFormatting>
  <conditionalFormatting sqref="J190">
    <cfRule type="cellIs" dxfId="55" priority="53" stopIfTrue="1" operator="lessThan">
      <formula>0</formula>
    </cfRule>
  </conditionalFormatting>
  <conditionalFormatting sqref="G190">
    <cfRule type="cellIs" dxfId="54" priority="56" stopIfTrue="1" operator="lessThan">
      <formula>0</formula>
    </cfRule>
  </conditionalFormatting>
  <conditionalFormatting sqref="H190">
    <cfRule type="cellIs" dxfId="53" priority="55" stopIfTrue="1" operator="lessThan">
      <formula>0</formula>
    </cfRule>
  </conditionalFormatting>
  <conditionalFormatting sqref="I190">
    <cfRule type="cellIs" dxfId="52" priority="54" stopIfTrue="1" operator="lessThan">
      <formula>0</formula>
    </cfRule>
  </conditionalFormatting>
  <conditionalFormatting sqref="J193">
    <cfRule type="cellIs" dxfId="51" priority="49" stopIfTrue="1" operator="lessThan">
      <formula>0</formula>
    </cfRule>
  </conditionalFormatting>
  <conditionalFormatting sqref="G193">
    <cfRule type="cellIs" dxfId="50" priority="52" stopIfTrue="1" operator="lessThan">
      <formula>0</formula>
    </cfRule>
  </conditionalFormatting>
  <conditionalFormatting sqref="H193">
    <cfRule type="cellIs" dxfId="49" priority="51" stopIfTrue="1" operator="lessThan">
      <formula>0</formula>
    </cfRule>
  </conditionalFormatting>
  <conditionalFormatting sqref="I193">
    <cfRule type="cellIs" dxfId="48" priority="50" stopIfTrue="1" operator="lessThan">
      <formula>0</formula>
    </cfRule>
  </conditionalFormatting>
  <conditionalFormatting sqref="J194">
    <cfRule type="cellIs" dxfId="47" priority="45" stopIfTrue="1" operator="lessThan">
      <formula>0</formula>
    </cfRule>
  </conditionalFormatting>
  <conditionalFormatting sqref="G194">
    <cfRule type="cellIs" dxfId="46" priority="48" stopIfTrue="1" operator="lessThan">
      <formula>0</formula>
    </cfRule>
  </conditionalFormatting>
  <conditionalFormatting sqref="H194">
    <cfRule type="cellIs" dxfId="45" priority="47" stopIfTrue="1" operator="lessThan">
      <formula>0</formula>
    </cfRule>
  </conditionalFormatting>
  <conditionalFormatting sqref="I194">
    <cfRule type="cellIs" dxfId="44" priority="46" stopIfTrue="1" operator="lessThan">
      <formula>0</formula>
    </cfRule>
  </conditionalFormatting>
  <conditionalFormatting sqref="J195">
    <cfRule type="cellIs" dxfId="43" priority="41" stopIfTrue="1" operator="lessThan">
      <formula>0</formula>
    </cfRule>
  </conditionalFormatting>
  <conditionalFormatting sqref="G195">
    <cfRule type="cellIs" dxfId="42" priority="44" stopIfTrue="1" operator="lessThan">
      <formula>0</formula>
    </cfRule>
  </conditionalFormatting>
  <conditionalFormatting sqref="H195">
    <cfRule type="cellIs" dxfId="41" priority="43" stopIfTrue="1" operator="lessThan">
      <formula>0</formula>
    </cfRule>
  </conditionalFormatting>
  <conditionalFormatting sqref="I195">
    <cfRule type="cellIs" dxfId="40" priority="42" stopIfTrue="1" operator="lessThan">
      <formula>0</formula>
    </cfRule>
  </conditionalFormatting>
  <conditionalFormatting sqref="J198">
    <cfRule type="cellIs" dxfId="39" priority="37" stopIfTrue="1" operator="lessThan">
      <formula>0</formula>
    </cfRule>
  </conditionalFormatting>
  <conditionalFormatting sqref="G198">
    <cfRule type="cellIs" dxfId="38" priority="40" stopIfTrue="1" operator="lessThan">
      <formula>0</formula>
    </cfRule>
  </conditionalFormatting>
  <conditionalFormatting sqref="H198">
    <cfRule type="cellIs" dxfId="37" priority="39" stopIfTrue="1" operator="lessThan">
      <formula>0</formula>
    </cfRule>
  </conditionalFormatting>
  <conditionalFormatting sqref="I198">
    <cfRule type="cellIs" dxfId="36" priority="38" stopIfTrue="1" operator="lessThan">
      <formula>0</formula>
    </cfRule>
  </conditionalFormatting>
  <conditionalFormatting sqref="J201">
    <cfRule type="cellIs" dxfId="35" priority="33" stopIfTrue="1" operator="lessThan">
      <formula>0</formula>
    </cfRule>
  </conditionalFormatting>
  <conditionalFormatting sqref="G201">
    <cfRule type="cellIs" dxfId="34" priority="36" stopIfTrue="1" operator="lessThan">
      <formula>0</formula>
    </cfRule>
  </conditionalFormatting>
  <conditionalFormatting sqref="H201">
    <cfRule type="cellIs" dxfId="33" priority="35" stopIfTrue="1" operator="lessThan">
      <formula>0</formula>
    </cfRule>
  </conditionalFormatting>
  <conditionalFormatting sqref="I201">
    <cfRule type="cellIs" dxfId="32" priority="34" stopIfTrue="1" operator="lessThan">
      <formula>0</formula>
    </cfRule>
  </conditionalFormatting>
  <conditionalFormatting sqref="J207">
    <cfRule type="cellIs" dxfId="31" priority="29" stopIfTrue="1" operator="lessThan">
      <formula>0</formula>
    </cfRule>
  </conditionalFormatting>
  <conditionalFormatting sqref="G207">
    <cfRule type="cellIs" dxfId="30" priority="32" stopIfTrue="1" operator="lessThan">
      <formula>0</formula>
    </cfRule>
  </conditionalFormatting>
  <conditionalFormatting sqref="H207">
    <cfRule type="cellIs" dxfId="29" priority="31" stopIfTrue="1" operator="lessThan">
      <formula>0</formula>
    </cfRule>
  </conditionalFormatting>
  <conditionalFormatting sqref="I207">
    <cfRule type="cellIs" dxfId="28" priority="30" stopIfTrue="1" operator="lessThan">
      <formula>0</formula>
    </cfRule>
  </conditionalFormatting>
  <conditionalFormatting sqref="J210">
    <cfRule type="cellIs" dxfId="27" priority="25" stopIfTrue="1" operator="lessThan">
      <formula>0</formula>
    </cfRule>
  </conditionalFormatting>
  <conditionalFormatting sqref="G210">
    <cfRule type="cellIs" dxfId="26" priority="28" stopIfTrue="1" operator="lessThan">
      <formula>0</formula>
    </cfRule>
  </conditionalFormatting>
  <conditionalFormatting sqref="H210">
    <cfRule type="cellIs" dxfId="25" priority="27" stopIfTrue="1" operator="lessThan">
      <formula>0</formula>
    </cfRule>
  </conditionalFormatting>
  <conditionalFormatting sqref="I210">
    <cfRule type="cellIs" dxfId="24" priority="26" stopIfTrue="1" operator="lessThan">
      <formula>0</formula>
    </cfRule>
  </conditionalFormatting>
  <conditionalFormatting sqref="J211">
    <cfRule type="cellIs" dxfId="23" priority="21" stopIfTrue="1" operator="lessThan">
      <formula>0</formula>
    </cfRule>
  </conditionalFormatting>
  <conditionalFormatting sqref="G211">
    <cfRule type="cellIs" dxfId="22" priority="24" stopIfTrue="1" operator="lessThan">
      <formula>0</formula>
    </cfRule>
  </conditionalFormatting>
  <conditionalFormatting sqref="H211">
    <cfRule type="cellIs" dxfId="21" priority="23" stopIfTrue="1" operator="lessThan">
      <formula>0</formula>
    </cfRule>
  </conditionalFormatting>
  <conditionalFormatting sqref="I211">
    <cfRule type="cellIs" dxfId="20" priority="22" stopIfTrue="1" operator="lessThan">
      <formula>0</formula>
    </cfRule>
  </conditionalFormatting>
  <conditionalFormatting sqref="J212">
    <cfRule type="cellIs" dxfId="19" priority="17" stopIfTrue="1" operator="lessThan">
      <formula>0</formula>
    </cfRule>
  </conditionalFormatting>
  <conditionalFormatting sqref="G212">
    <cfRule type="cellIs" dxfId="18" priority="20" stopIfTrue="1" operator="lessThan">
      <formula>0</formula>
    </cfRule>
  </conditionalFormatting>
  <conditionalFormatting sqref="H212">
    <cfRule type="cellIs" dxfId="17" priority="19" stopIfTrue="1" operator="lessThan">
      <formula>0</formula>
    </cfRule>
  </conditionalFormatting>
  <conditionalFormatting sqref="I212">
    <cfRule type="cellIs" dxfId="16" priority="18" stopIfTrue="1" operator="lessThan">
      <formula>0</formula>
    </cfRule>
  </conditionalFormatting>
  <conditionalFormatting sqref="J213">
    <cfRule type="cellIs" dxfId="15" priority="13" stopIfTrue="1" operator="lessThan">
      <formula>0</formula>
    </cfRule>
  </conditionalFormatting>
  <conditionalFormatting sqref="G213">
    <cfRule type="cellIs" dxfId="14" priority="16" stopIfTrue="1" operator="lessThan">
      <formula>0</formula>
    </cfRule>
  </conditionalFormatting>
  <conditionalFormatting sqref="H213">
    <cfRule type="cellIs" dxfId="13" priority="15" stopIfTrue="1" operator="lessThan">
      <formula>0</formula>
    </cfRule>
  </conditionalFormatting>
  <conditionalFormatting sqref="I213">
    <cfRule type="cellIs" dxfId="12" priority="14" stopIfTrue="1" operator="lessThan">
      <formula>0</formula>
    </cfRule>
  </conditionalFormatting>
  <conditionalFormatting sqref="J214">
    <cfRule type="cellIs" dxfId="11" priority="9" stopIfTrue="1" operator="lessThan">
      <formula>0</formula>
    </cfRule>
  </conditionalFormatting>
  <conditionalFormatting sqref="G214">
    <cfRule type="cellIs" dxfId="10" priority="12" stopIfTrue="1" operator="lessThan">
      <formula>0</formula>
    </cfRule>
  </conditionalFormatting>
  <conditionalFormatting sqref="H214">
    <cfRule type="cellIs" dxfId="9" priority="11" stopIfTrue="1" operator="lessThan">
      <formula>0</formula>
    </cfRule>
  </conditionalFormatting>
  <conditionalFormatting sqref="I214">
    <cfRule type="cellIs" dxfId="8" priority="10" stopIfTrue="1" operator="lessThan">
      <formula>0</formula>
    </cfRule>
  </conditionalFormatting>
  <conditionalFormatting sqref="J217">
    <cfRule type="cellIs" dxfId="7" priority="5" stopIfTrue="1" operator="lessThan">
      <formula>0</formula>
    </cfRule>
  </conditionalFormatting>
  <conditionalFormatting sqref="G217">
    <cfRule type="cellIs" dxfId="6" priority="8" stopIfTrue="1" operator="lessThan">
      <formula>0</formula>
    </cfRule>
  </conditionalFormatting>
  <conditionalFormatting sqref="H217">
    <cfRule type="cellIs" dxfId="5" priority="7" stopIfTrue="1" operator="lessThan">
      <formula>0</formula>
    </cfRule>
  </conditionalFormatting>
  <conditionalFormatting sqref="I217">
    <cfRule type="cellIs" dxfId="4" priority="6" stopIfTrue="1" operator="lessThan">
      <formula>0</formula>
    </cfRule>
  </conditionalFormatting>
  <conditionalFormatting sqref="J220">
    <cfRule type="cellIs" dxfId="3" priority="1" stopIfTrue="1" operator="lessThan">
      <formula>0</formula>
    </cfRule>
  </conditionalFormatting>
  <conditionalFormatting sqref="G220">
    <cfRule type="cellIs" dxfId="2" priority="4" stopIfTrue="1" operator="lessThan">
      <formula>0</formula>
    </cfRule>
  </conditionalFormatting>
  <conditionalFormatting sqref="H220">
    <cfRule type="cellIs" dxfId="1" priority="3" stopIfTrue="1" operator="lessThan">
      <formula>0</formula>
    </cfRule>
  </conditionalFormatting>
  <conditionalFormatting sqref="I220">
    <cfRule type="cellIs" dxfId="0" priority="2" stopIfTrue="1" operator="lessThan">
      <formula>0</formula>
    </cfRule>
  </conditionalFormatting>
  <printOptions horizontalCentered="1"/>
  <pageMargins left="0.31496062992125984" right="0.31496062992125984" top="0.35433070866141736" bottom="0.35433070866141736" header="0" footer="0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C8" sqref="C8"/>
    </sheetView>
  </sheetViews>
  <sheetFormatPr defaultRowHeight="39.950000000000003" customHeight="1" x14ac:dyDescent="0.25"/>
  <cols>
    <col min="1" max="1" width="9.140625" style="202"/>
    <col min="2" max="3" width="40.7109375" style="202" customWidth="1"/>
    <col min="4" max="16384" width="9.140625" style="202"/>
  </cols>
  <sheetData>
    <row r="1" spans="1:5" ht="39.950000000000003" customHeight="1" x14ac:dyDescent="0.25">
      <c r="A1" s="202" t="s">
        <v>101</v>
      </c>
      <c r="B1" s="202" t="s">
        <v>102</v>
      </c>
      <c r="C1" s="202" t="s">
        <v>103</v>
      </c>
      <c r="D1" s="202" t="s">
        <v>111</v>
      </c>
      <c r="E1" s="202">
        <v>0.73</v>
      </c>
    </row>
    <row r="2" spans="1:5" ht="39.950000000000003" customHeight="1" x14ac:dyDescent="0.25">
      <c r="A2" s="202" t="s">
        <v>104</v>
      </c>
      <c r="B2" s="202" t="s">
        <v>105</v>
      </c>
      <c r="C2" s="202" t="s">
        <v>106</v>
      </c>
      <c r="D2" s="202" t="s">
        <v>84</v>
      </c>
      <c r="E2" s="202">
        <v>0.51</v>
      </c>
    </row>
    <row r="3" spans="1:5" ht="39.950000000000003" customHeight="1" x14ac:dyDescent="0.25">
      <c r="A3" s="202" t="s">
        <v>108</v>
      </c>
      <c r="B3" s="202" t="s">
        <v>109</v>
      </c>
      <c r="C3" s="202" t="s">
        <v>110</v>
      </c>
      <c r="D3" s="202" t="s">
        <v>111</v>
      </c>
      <c r="E3" s="202">
        <v>0.22</v>
      </c>
    </row>
    <row r="4" spans="1:5" ht="39.950000000000003" customHeight="1" x14ac:dyDescent="0.25">
      <c r="A4" s="202" t="s">
        <v>112</v>
      </c>
      <c r="B4" s="202" t="s">
        <v>113</v>
      </c>
      <c r="C4" s="202" t="s">
        <v>114</v>
      </c>
      <c r="D4" s="202" t="s">
        <v>84</v>
      </c>
      <c r="E4" s="202">
        <v>0.94</v>
      </c>
    </row>
    <row r="5" spans="1:5" ht="39.950000000000003" customHeight="1" x14ac:dyDescent="0.25">
      <c r="A5" s="202" t="s">
        <v>116</v>
      </c>
      <c r="B5" s="202" t="s">
        <v>117</v>
      </c>
      <c r="C5" s="202" t="s">
        <v>118</v>
      </c>
      <c r="D5" s="202" t="s">
        <v>252</v>
      </c>
      <c r="E5" s="202">
        <v>0.94</v>
      </c>
    </row>
    <row r="6" spans="1:5" ht="39.950000000000003" customHeight="1" x14ac:dyDescent="0.25">
      <c r="A6" s="202" t="s">
        <v>119</v>
      </c>
      <c r="B6" s="202" t="s">
        <v>120</v>
      </c>
      <c r="C6" s="202" t="s">
        <v>121</v>
      </c>
      <c r="D6" s="202" t="s">
        <v>252</v>
      </c>
      <c r="E6" s="202">
        <v>1.67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КС-2 февраль</vt:lpstr>
      <vt:lpstr>итог</vt:lpstr>
      <vt:lpstr>'КС-2 февраль'!Область_печати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Ярослав Тимощук</dc:creator>
  <cp:lastModifiedBy>Ярослав Тимощук</cp:lastModifiedBy>
  <dcterms:created xsi:type="dcterms:W3CDTF">2016-03-05T11:39:11Z</dcterms:created>
  <dcterms:modified xsi:type="dcterms:W3CDTF">2016-03-05T11:47:24Z</dcterms:modified>
</cp:coreProperties>
</file>