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7245" activeTab="2"/>
  </bookViews>
  <sheets>
    <sheet name="ИНСТРУКЦИЯ" sheetId="38" r:id="rId1"/>
    <sheet name="01.03" sheetId="3" r:id="rId2"/>
    <sheet name="02.03" sheetId="33" r:id="rId3"/>
    <sheet name="03.03" sheetId="34" r:id="rId4"/>
    <sheet name="04.03" sheetId="35" r:id="rId5"/>
    <sheet name="05.03" sheetId="36" r:id="rId6"/>
    <sheet name="06.03" sheetId="37" r:id="rId7"/>
    <sheet name="07.03" sheetId="39" r:id="rId8"/>
  </sheets>
  <calcPr calcId="145621"/>
</workbook>
</file>

<file path=xl/calcChain.xml><?xml version="1.0" encoding="utf-8"?>
<calcChain xmlns="http://schemas.openxmlformats.org/spreadsheetml/2006/main">
  <c r="H8" i="33" l="1"/>
  <c r="E9" i="33"/>
  <c r="E9" i="34"/>
  <c r="E9" i="35"/>
  <c r="E9" i="36"/>
  <c r="E9" i="37"/>
  <c r="E9" i="39"/>
  <c r="E9" i="3"/>
  <c r="E8" i="33"/>
  <c r="E8" i="34"/>
  <c r="E8" i="35"/>
  <c r="E8" i="36"/>
  <c r="E8" i="37"/>
  <c r="E8" i="39"/>
  <c r="E8" i="3"/>
  <c r="F7" i="33"/>
  <c r="F8" i="33"/>
  <c r="F9" i="33"/>
  <c r="F10" i="33"/>
  <c r="F11" i="33"/>
  <c r="F12" i="33"/>
  <c r="F13" i="33"/>
  <c r="H8" i="3"/>
  <c r="F8" i="3" l="1"/>
  <c r="F7" i="39" l="1"/>
  <c r="F7" i="37"/>
  <c r="F6" i="37"/>
  <c r="F7" i="36"/>
  <c r="F6" i="36"/>
  <c r="F6" i="39" l="1"/>
  <c r="H40" i="39" l="1"/>
  <c r="G40" i="39"/>
  <c r="F40" i="39"/>
  <c r="F41" i="39" s="1"/>
  <c r="H30" i="39"/>
  <c r="G30" i="39"/>
  <c r="E12" i="39" s="1"/>
  <c r="F30" i="39"/>
  <c r="J13" i="39"/>
  <c r="J12" i="39"/>
  <c r="E11" i="39"/>
  <c r="J10" i="39"/>
  <c r="E10" i="39"/>
  <c r="J8" i="39"/>
  <c r="J7" i="39"/>
  <c r="J6" i="39"/>
  <c r="F7" i="34"/>
  <c r="F31" i="39" l="1"/>
  <c r="I9" i="39"/>
  <c r="K9" i="39"/>
  <c r="E13" i="39"/>
  <c r="F7" i="35"/>
  <c r="F6" i="35"/>
  <c r="H40" i="37"/>
  <c r="G40" i="37"/>
  <c r="F40" i="37"/>
  <c r="F41" i="37" s="1"/>
  <c r="H30" i="37"/>
  <c r="E10" i="37" s="1"/>
  <c r="F10" i="39" s="1"/>
  <c r="G30" i="37"/>
  <c r="F30" i="37"/>
  <c r="J13" i="37"/>
  <c r="J12" i="37"/>
  <c r="E11" i="37"/>
  <c r="F11" i="39" s="1"/>
  <c r="J10" i="37"/>
  <c r="J8" i="37"/>
  <c r="J7" i="37"/>
  <c r="J6" i="37"/>
  <c r="H40" i="36"/>
  <c r="G40" i="36"/>
  <c r="E12" i="36" s="1"/>
  <c r="F12" i="37" s="1"/>
  <c r="F40" i="36"/>
  <c r="F41" i="36" s="1"/>
  <c r="F9" i="37" s="1"/>
  <c r="H30" i="36"/>
  <c r="G30" i="36"/>
  <c r="F30" i="36"/>
  <c r="F31" i="36" s="1"/>
  <c r="F8" i="37" s="1"/>
  <c r="J13" i="36"/>
  <c r="J12" i="36"/>
  <c r="E11" i="36"/>
  <c r="F11" i="37" s="1"/>
  <c r="J10" i="36"/>
  <c r="E10" i="36"/>
  <c r="F10" i="37" s="1"/>
  <c r="J8" i="36"/>
  <c r="J7" i="36"/>
  <c r="J6" i="36"/>
  <c r="H40" i="35"/>
  <c r="G40" i="35"/>
  <c r="F40" i="35"/>
  <c r="H30" i="35"/>
  <c r="E10" i="35" s="1"/>
  <c r="F10" i="36" s="1"/>
  <c r="G30" i="35"/>
  <c r="F30" i="35"/>
  <c r="J13" i="35"/>
  <c r="J12" i="35"/>
  <c r="E11" i="35"/>
  <c r="F11" i="36" s="1"/>
  <c r="J10" i="35"/>
  <c r="J8" i="35"/>
  <c r="J7" i="35"/>
  <c r="J6" i="35"/>
  <c r="F6" i="34"/>
  <c r="F6" i="33"/>
  <c r="F41" i="35" l="1"/>
  <c r="F9" i="36" s="1"/>
  <c r="F31" i="37"/>
  <c r="F31" i="35"/>
  <c r="F8" i="36" s="1"/>
  <c r="E12" i="35"/>
  <c r="F12" i="36" s="1"/>
  <c r="E12" i="37"/>
  <c r="F12" i="39" s="1"/>
  <c r="E13" i="37"/>
  <c r="F13" i="39" s="1"/>
  <c r="E13" i="36"/>
  <c r="F13" i="37" s="1"/>
  <c r="E13" i="35"/>
  <c r="F13" i="36" s="1"/>
  <c r="J6" i="33"/>
  <c r="J7" i="33"/>
  <c r="J8" i="33"/>
  <c r="J10" i="33"/>
  <c r="J12" i="33"/>
  <c r="J13" i="33"/>
  <c r="F30" i="33"/>
  <c r="G30" i="33"/>
  <c r="H30" i="33"/>
  <c r="E10" i="33" s="1"/>
  <c r="F10" i="34" s="1"/>
  <c r="F40" i="33"/>
  <c r="G40" i="33"/>
  <c r="H40" i="33"/>
  <c r="E11" i="33" s="1"/>
  <c r="F11" i="34" s="1"/>
  <c r="J6" i="34"/>
  <c r="J7" i="34"/>
  <c r="J8" i="34"/>
  <c r="J10" i="34"/>
  <c r="J12" i="34"/>
  <c r="J13" i="34"/>
  <c r="F30" i="34"/>
  <c r="G30" i="34"/>
  <c r="H30" i="34"/>
  <c r="E10" i="34" s="1"/>
  <c r="F10" i="35" s="1"/>
  <c r="F40" i="34"/>
  <c r="G40" i="34"/>
  <c r="H40" i="34"/>
  <c r="E11" i="34" s="1"/>
  <c r="F11" i="35" s="1"/>
  <c r="F41" i="34" l="1"/>
  <c r="F9" i="35" s="1"/>
  <c r="E12" i="34"/>
  <c r="F12" i="35" s="1"/>
  <c r="E12" i="33"/>
  <c r="F12" i="34" s="1"/>
  <c r="E13" i="34"/>
  <c r="F13" i="35" s="1"/>
  <c r="F41" i="33"/>
  <c r="F9" i="34" s="1"/>
  <c r="F31" i="34"/>
  <c r="F8" i="35" s="1"/>
  <c r="F31" i="33"/>
  <c r="E13" i="33"/>
  <c r="F13" i="34" l="1"/>
  <c r="F8" i="34" l="1"/>
  <c r="H40" i="3" l="1"/>
  <c r="E11" i="3" s="1"/>
  <c r="G40" i="3"/>
  <c r="F40" i="3"/>
  <c r="H30" i="3"/>
  <c r="E10" i="3" s="1"/>
  <c r="G30" i="3"/>
  <c r="F30" i="3"/>
  <c r="J13" i="3"/>
  <c r="J12" i="3"/>
  <c r="J10" i="3"/>
  <c r="J8" i="3"/>
  <c r="J7" i="3"/>
  <c r="H7" i="3"/>
  <c r="J6" i="3"/>
  <c r="H6" i="3"/>
  <c r="H6" i="33" s="1"/>
  <c r="I6" i="33" l="1"/>
  <c r="H6" i="34"/>
  <c r="K6" i="33"/>
  <c r="H10" i="3"/>
  <c r="H10" i="33" s="1"/>
  <c r="I7" i="3"/>
  <c r="H7" i="33"/>
  <c r="E12" i="3"/>
  <c r="E13" i="3"/>
  <c r="K7" i="3"/>
  <c r="I6" i="3"/>
  <c r="K6" i="3"/>
  <c r="H11" i="3"/>
  <c r="H11" i="33" s="1"/>
  <c r="F41" i="3"/>
  <c r="I10" i="3" l="1"/>
  <c r="K10" i="3"/>
  <c r="H11" i="34"/>
  <c r="K11" i="33"/>
  <c r="I11" i="33"/>
  <c r="I6" i="34"/>
  <c r="H6" i="35"/>
  <c r="H6" i="36" s="1"/>
  <c r="H6" i="37" s="1"/>
  <c r="H6" i="39" s="1"/>
  <c r="K6" i="34"/>
  <c r="H10" i="34"/>
  <c r="I10" i="33"/>
  <c r="K10" i="33"/>
  <c r="H7" i="34"/>
  <c r="H7" i="35" s="1"/>
  <c r="H7" i="36" s="1"/>
  <c r="H7" i="37" s="1"/>
  <c r="H7" i="39" s="1"/>
  <c r="K7" i="33"/>
  <c r="I7" i="33"/>
  <c r="M9" i="3"/>
  <c r="M8" i="3"/>
  <c r="H12" i="3"/>
  <c r="H12" i="33" s="1"/>
  <c r="H13" i="3"/>
  <c r="H13" i="33" s="1"/>
  <c r="K11" i="3"/>
  <c r="I11" i="3"/>
  <c r="K7" i="39" l="1"/>
  <c r="I7" i="39"/>
  <c r="K6" i="39"/>
  <c r="I6" i="39"/>
  <c r="I6" i="37"/>
  <c r="K6" i="36"/>
  <c r="K6" i="37"/>
  <c r="I6" i="36"/>
  <c r="I11" i="36"/>
  <c r="H11" i="35"/>
  <c r="H11" i="36" s="1"/>
  <c r="H11" i="37" s="1"/>
  <c r="H11" i="39" s="1"/>
  <c r="I11" i="34"/>
  <c r="K11" i="34"/>
  <c r="I11" i="37"/>
  <c r="K11" i="37"/>
  <c r="K7" i="35"/>
  <c r="I7" i="35"/>
  <c r="K7" i="37"/>
  <c r="I7" i="37"/>
  <c r="I7" i="36"/>
  <c r="K7" i="36"/>
  <c r="I6" i="35"/>
  <c r="K6" i="35"/>
  <c r="I10" i="36"/>
  <c r="K10" i="37"/>
  <c r="I10" i="37"/>
  <c r="H10" i="35"/>
  <c r="H10" i="36" s="1"/>
  <c r="H10" i="37" s="1"/>
  <c r="H10" i="39" s="1"/>
  <c r="K10" i="34"/>
  <c r="I10" i="34"/>
  <c r="H12" i="34"/>
  <c r="H12" i="35" s="1"/>
  <c r="H12" i="36" s="1"/>
  <c r="H12" i="37" s="1"/>
  <c r="H12" i="39" s="1"/>
  <c r="H13" i="34"/>
  <c r="H13" i="35" s="1"/>
  <c r="H13" i="36" s="1"/>
  <c r="H13" i="37" s="1"/>
  <c r="H13" i="39" s="1"/>
  <c r="I13" i="39" s="1"/>
  <c r="K12" i="33"/>
  <c r="I12" i="33"/>
  <c r="I13" i="33"/>
  <c r="K13" i="33"/>
  <c r="I7" i="34"/>
  <c r="K7" i="34"/>
  <c r="I12" i="3"/>
  <c r="K12" i="3"/>
  <c r="I13" i="3"/>
  <c r="K13" i="3"/>
  <c r="H9" i="3"/>
  <c r="H9" i="33" s="1"/>
  <c r="K11" i="36" l="1"/>
  <c r="K10" i="39"/>
  <c r="I10" i="39"/>
  <c r="K10" i="36"/>
  <c r="K13" i="39"/>
  <c r="I12" i="39"/>
  <c r="K12" i="39"/>
  <c r="K11" i="39"/>
  <c r="I11" i="39"/>
  <c r="K12" i="34"/>
  <c r="I12" i="34"/>
  <c r="K13" i="34"/>
  <c r="K11" i="35"/>
  <c r="I11" i="35"/>
  <c r="I13" i="34"/>
  <c r="K10" i="35"/>
  <c r="I10" i="35"/>
  <c r="I12" i="36"/>
  <c r="K12" i="36"/>
  <c r="I12" i="37"/>
  <c r="K12" i="37"/>
  <c r="K12" i="35"/>
  <c r="I12" i="35"/>
  <c r="K8" i="3"/>
  <c r="K13" i="37"/>
  <c r="I13" i="37"/>
  <c r="I13" i="36"/>
  <c r="K13" i="36"/>
  <c r="K13" i="35"/>
  <c r="I13" i="35"/>
  <c r="H9" i="34"/>
  <c r="H9" i="35" s="1"/>
  <c r="H9" i="36" s="1"/>
  <c r="H9" i="37" s="1"/>
  <c r="K9" i="33"/>
  <c r="I9" i="33"/>
  <c r="I8" i="3"/>
  <c r="K9" i="3"/>
  <c r="I9" i="3"/>
  <c r="K9" i="35" l="1"/>
  <c r="I9" i="35"/>
  <c r="K9" i="37"/>
  <c r="I9" i="37"/>
  <c r="K9" i="36"/>
  <c r="I9" i="36"/>
  <c r="K8" i="33"/>
  <c r="H8" i="34"/>
  <c r="I8" i="33"/>
  <c r="K9" i="34"/>
  <c r="I9" i="34"/>
  <c r="H8" i="35" l="1"/>
  <c r="H8" i="36" s="1"/>
  <c r="H8" i="37" s="1"/>
  <c r="I8" i="34"/>
  <c r="K8" i="34"/>
  <c r="I8" i="36" l="1"/>
  <c r="K8" i="37"/>
  <c r="K8" i="36"/>
  <c r="K8" i="39"/>
  <c r="I8" i="39"/>
  <c r="I8" i="37"/>
  <c r="K8" i="35"/>
  <c r="I8" i="35"/>
</calcChain>
</file>

<file path=xl/comments1.xml><?xml version="1.0" encoding="utf-8"?>
<comments xmlns="http://schemas.openxmlformats.org/spreadsheetml/2006/main">
  <authors>
    <author>Ирина</author>
    <author>Romario</author>
  </authors>
  <commentList>
    <comment ref="D2" authorId="0">
      <text>
        <r>
          <rPr>
            <b/>
            <sz val="9"/>
            <color indexed="81"/>
            <rFont val="Tahoma"/>
            <family val="2"/>
            <charset val="204"/>
          </rPr>
          <t>Ирина:</t>
        </r>
        <r>
          <rPr>
            <sz val="9"/>
            <color indexed="81"/>
            <rFont val="Tahoma"/>
            <family val="2"/>
            <charset val="204"/>
          </rPr>
          <t xml:space="preserve">
название ДЦ</t>
        </r>
      </text>
    </comment>
    <comment ref="G5" authorId="1">
      <text>
        <r>
          <rPr>
            <b/>
            <sz val="9"/>
            <color indexed="81"/>
            <rFont val="Tahoma"/>
            <family val="2"/>
            <charset val="204"/>
          </rPr>
          <t>Romario:</t>
        </r>
        <r>
          <rPr>
            <sz val="9"/>
            <color indexed="81"/>
            <rFont val="Tahoma"/>
            <family val="2"/>
            <charset val="204"/>
          </rPr>
          <t xml:space="preserve">
ПРЕДЫДУЩИЙ МЕСЯЦ
</t>
        </r>
      </text>
    </comment>
    <comment ref="D15" authorId="1">
      <text>
        <r>
          <rPr>
            <b/>
            <sz val="9"/>
            <color indexed="81"/>
            <rFont val="Tahoma"/>
            <family val="2"/>
            <charset val="204"/>
          </rPr>
          <t>Romario:</t>
        </r>
        <r>
          <rPr>
            <sz val="9"/>
            <color indexed="81"/>
            <rFont val="Tahoma"/>
            <family val="2"/>
            <charset val="204"/>
          </rPr>
          <t xml:space="preserve">
КОЛ-ВО ДНЕЙ В ТЕКУЩЕМ МЕСЯЦЕ</t>
        </r>
      </text>
    </comment>
    <comment ref="D16" authorId="1">
      <text>
        <r>
          <rPr>
            <b/>
            <sz val="9"/>
            <color indexed="81"/>
            <rFont val="Tahoma"/>
            <family val="2"/>
            <charset val="204"/>
          </rPr>
          <t>Romario:</t>
        </r>
        <r>
          <rPr>
            <sz val="9"/>
            <color indexed="81"/>
            <rFont val="Tahoma"/>
            <family val="2"/>
            <charset val="204"/>
          </rPr>
          <t xml:space="preserve">
количество календарных дней с начала месяца по вчерашний день
</t>
        </r>
      </text>
    </comment>
  </commentList>
</comments>
</file>

<file path=xl/comments2.xml><?xml version="1.0" encoding="utf-8"?>
<comments xmlns="http://schemas.openxmlformats.org/spreadsheetml/2006/main">
  <authors>
    <author>Ирина</author>
    <author>Romario</author>
  </authors>
  <commentList>
    <comment ref="D2" authorId="0">
      <text>
        <r>
          <rPr>
            <b/>
            <sz val="9"/>
            <color indexed="81"/>
            <rFont val="Tahoma"/>
            <family val="2"/>
            <charset val="204"/>
          </rPr>
          <t>Ирина:</t>
        </r>
        <r>
          <rPr>
            <sz val="9"/>
            <color indexed="81"/>
            <rFont val="Tahoma"/>
            <family val="2"/>
            <charset val="204"/>
          </rPr>
          <t xml:space="preserve">
название ДЦ</t>
        </r>
      </text>
    </comment>
    <comment ref="G5" authorId="1">
      <text>
        <r>
          <rPr>
            <b/>
            <sz val="9"/>
            <color indexed="81"/>
            <rFont val="Tahoma"/>
            <family val="2"/>
            <charset val="204"/>
          </rPr>
          <t>Romario:</t>
        </r>
        <r>
          <rPr>
            <sz val="9"/>
            <color indexed="81"/>
            <rFont val="Tahoma"/>
            <family val="2"/>
            <charset val="204"/>
          </rPr>
          <t xml:space="preserve">
ПРЕДЫДУЩИЙ МЕСЯЦ
</t>
        </r>
      </text>
    </comment>
    <comment ref="D15" authorId="1">
      <text>
        <r>
          <rPr>
            <b/>
            <sz val="9"/>
            <color indexed="81"/>
            <rFont val="Tahoma"/>
            <family val="2"/>
            <charset val="204"/>
          </rPr>
          <t>Romario:</t>
        </r>
        <r>
          <rPr>
            <sz val="9"/>
            <color indexed="81"/>
            <rFont val="Tahoma"/>
            <family val="2"/>
            <charset val="204"/>
          </rPr>
          <t xml:space="preserve">
КОЛ-ВО ДНЕЙ В ТЕКУЩЕМ МЕСЯЦЕ</t>
        </r>
      </text>
    </comment>
    <comment ref="D16" authorId="1">
      <text>
        <r>
          <rPr>
            <b/>
            <sz val="9"/>
            <color indexed="81"/>
            <rFont val="Tahoma"/>
            <family val="2"/>
            <charset val="204"/>
          </rPr>
          <t>Romario:</t>
        </r>
        <r>
          <rPr>
            <sz val="9"/>
            <color indexed="81"/>
            <rFont val="Tahoma"/>
            <family val="2"/>
            <charset val="204"/>
          </rPr>
          <t xml:space="preserve">
количество календарных дней с начала месяца по вчерашний день
</t>
        </r>
      </text>
    </comment>
  </commentList>
</comments>
</file>

<file path=xl/comments3.xml><?xml version="1.0" encoding="utf-8"?>
<comments xmlns="http://schemas.openxmlformats.org/spreadsheetml/2006/main">
  <authors>
    <author>Ирина</author>
    <author>Romario</author>
  </authors>
  <commentList>
    <comment ref="D2" authorId="0">
      <text>
        <r>
          <rPr>
            <b/>
            <sz val="9"/>
            <color indexed="81"/>
            <rFont val="Tahoma"/>
            <family val="2"/>
            <charset val="204"/>
          </rPr>
          <t>Ирина:</t>
        </r>
        <r>
          <rPr>
            <sz val="9"/>
            <color indexed="81"/>
            <rFont val="Tahoma"/>
            <family val="2"/>
            <charset val="204"/>
          </rPr>
          <t xml:space="preserve">
название ДЦ</t>
        </r>
      </text>
    </comment>
    <comment ref="G5" authorId="1">
      <text>
        <r>
          <rPr>
            <b/>
            <sz val="9"/>
            <color indexed="81"/>
            <rFont val="Tahoma"/>
            <family val="2"/>
            <charset val="204"/>
          </rPr>
          <t>Romario:</t>
        </r>
        <r>
          <rPr>
            <sz val="9"/>
            <color indexed="81"/>
            <rFont val="Tahoma"/>
            <family val="2"/>
            <charset val="204"/>
          </rPr>
          <t xml:space="preserve">
ПРЕДЫДУЩИЙ МЕСЯЦ
</t>
        </r>
      </text>
    </comment>
    <comment ref="D15" authorId="1">
      <text>
        <r>
          <rPr>
            <b/>
            <sz val="9"/>
            <color indexed="81"/>
            <rFont val="Tahoma"/>
            <family val="2"/>
            <charset val="204"/>
          </rPr>
          <t>Romario:</t>
        </r>
        <r>
          <rPr>
            <sz val="9"/>
            <color indexed="81"/>
            <rFont val="Tahoma"/>
            <family val="2"/>
            <charset val="204"/>
          </rPr>
          <t xml:space="preserve">
КОЛ-ВО ДНЕЙ В ТЕКУЩЕМ МЕСЯЦЕ</t>
        </r>
      </text>
    </comment>
    <comment ref="D16" authorId="1">
      <text>
        <r>
          <rPr>
            <b/>
            <sz val="9"/>
            <color indexed="81"/>
            <rFont val="Tahoma"/>
            <family val="2"/>
            <charset val="204"/>
          </rPr>
          <t>Romario:</t>
        </r>
        <r>
          <rPr>
            <sz val="9"/>
            <color indexed="81"/>
            <rFont val="Tahoma"/>
            <family val="2"/>
            <charset val="204"/>
          </rPr>
          <t xml:space="preserve">
количество календарных дней с начала месяца по вчерашний день
</t>
        </r>
      </text>
    </comment>
  </commentList>
</comments>
</file>

<file path=xl/comments4.xml><?xml version="1.0" encoding="utf-8"?>
<comments xmlns="http://schemas.openxmlformats.org/spreadsheetml/2006/main">
  <authors>
    <author>Ирина</author>
    <author>Romario</author>
  </authors>
  <commentList>
    <comment ref="D2" authorId="0">
      <text>
        <r>
          <rPr>
            <b/>
            <sz val="9"/>
            <color indexed="81"/>
            <rFont val="Tahoma"/>
            <family val="2"/>
            <charset val="204"/>
          </rPr>
          <t>Ирина:</t>
        </r>
        <r>
          <rPr>
            <sz val="9"/>
            <color indexed="81"/>
            <rFont val="Tahoma"/>
            <family val="2"/>
            <charset val="204"/>
          </rPr>
          <t xml:space="preserve">
название ДЦ</t>
        </r>
      </text>
    </comment>
    <comment ref="G5" authorId="1">
      <text>
        <r>
          <rPr>
            <b/>
            <sz val="9"/>
            <color indexed="81"/>
            <rFont val="Tahoma"/>
            <family val="2"/>
            <charset val="204"/>
          </rPr>
          <t>Romario:</t>
        </r>
        <r>
          <rPr>
            <sz val="9"/>
            <color indexed="81"/>
            <rFont val="Tahoma"/>
            <family val="2"/>
            <charset val="204"/>
          </rPr>
          <t xml:space="preserve">
ПРЕДЫДУЩИЙ МЕСЯЦ
</t>
        </r>
      </text>
    </comment>
    <comment ref="D15" authorId="1">
      <text>
        <r>
          <rPr>
            <b/>
            <sz val="9"/>
            <color indexed="81"/>
            <rFont val="Tahoma"/>
            <family val="2"/>
            <charset val="204"/>
          </rPr>
          <t>Romario:</t>
        </r>
        <r>
          <rPr>
            <sz val="9"/>
            <color indexed="81"/>
            <rFont val="Tahoma"/>
            <family val="2"/>
            <charset val="204"/>
          </rPr>
          <t xml:space="preserve">
КОЛ-ВО ДНЕЙ В ТЕКУЩЕМ МЕСЯЦЕ</t>
        </r>
      </text>
    </comment>
    <comment ref="D16" authorId="1">
      <text>
        <r>
          <rPr>
            <b/>
            <sz val="9"/>
            <color indexed="81"/>
            <rFont val="Tahoma"/>
            <family val="2"/>
            <charset val="204"/>
          </rPr>
          <t>Romario:</t>
        </r>
        <r>
          <rPr>
            <sz val="9"/>
            <color indexed="81"/>
            <rFont val="Tahoma"/>
            <family val="2"/>
            <charset val="204"/>
          </rPr>
          <t xml:space="preserve">
количество календарных дней с начала месяца по вчерашний день
</t>
        </r>
      </text>
    </comment>
  </commentList>
</comments>
</file>

<file path=xl/comments5.xml><?xml version="1.0" encoding="utf-8"?>
<comments xmlns="http://schemas.openxmlformats.org/spreadsheetml/2006/main">
  <authors>
    <author>Ирина</author>
    <author>Romario</author>
  </authors>
  <commentList>
    <comment ref="D2" authorId="0">
      <text>
        <r>
          <rPr>
            <b/>
            <sz val="9"/>
            <color indexed="81"/>
            <rFont val="Tahoma"/>
            <family val="2"/>
            <charset val="204"/>
          </rPr>
          <t>Ирина:</t>
        </r>
        <r>
          <rPr>
            <sz val="9"/>
            <color indexed="81"/>
            <rFont val="Tahoma"/>
            <family val="2"/>
            <charset val="204"/>
          </rPr>
          <t xml:space="preserve">
название ДЦ</t>
        </r>
      </text>
    </comment>
    <comment ref="G5" authorId="1">
      <text>
        <r>
          <rPr>
            <b/>
            <sz val="9"/>
            <color indexed="81"/>
            <rFont val="Tahoma"/>
            <family val="2"/>
            <charset val="204"/>
          </rPr>
          <t>Romario:</t>
        </r>
        <r>
          <rPr>
            <sz val="9"/>
            <color indexed="81"/>
            <rFont val="Tahoma"/>
            <family val="2"/>
            <charset val="204"/>
          </rPr>
          <t xml:space="preserve">
ПРЕДЫДУЩИЙ МЕСЯЦ
</t>
        </r>
      </text>
    </comment>
    <comment ref="D15" authorId="1">
      <text>
        <r>
          <rPr>
            <b/>
            <sz val="9"/>
            <color indexed="81"/>
            <rFont val="Tahoma"/>
            <family val="2"/>
            <charset val="204"/>
          </rPr>
          <t>Romario:</t>
        </r>
        <r>
          <rPr>
            <sz val="9"/>
            <color indexed="81"/>
            <rFont val="Tahoma"/>
            <family val="2"/>
            <charset val="204"/>
          </rPr>
          <t xml:space="preserve">
КОЛ-ВО ДНЕЙ В ТЕКУЩЕМ МЕСЯЦЕ</t>
        </r>
      </text>
    </comment>
    <comment ref="D16" authorId="1">
      <text>
        <r>
          <rPr>
            <b/>
            <sz val="9"/>
            <color indexed="81"/>
            <rFont val="Tahoma"/>
            <family val="2"/>
            <charset val="204"/>
          </rPr>
          <t>Romario:</t>
        </r>
        <r>
          <rPr>
            <sz val="9"/>
            <color indexed="81"/>
            <rFont val="Tahoma"/>
            <family val="2"/>
            <charset val="204"/>
          </rPr>
          <t xml:space="preserve">
количество календарных дней с начала месяца по вчерашний день
</t>
        </r>
      </text>
    </comment>
  </commentList>
</comments>
</file>

<file path=xl/comments6.xml><?xml version="1.0" encoding="utf-8"?>
<comments xmlns="http://schemas.openxmlformats.org/spreadsheetml/2006/main">
  <authors>
    <author>Ирина</author>
    <author>Romario</author>
  </authors>
  <commentList>
    <comment ref="D2" authorId="0">
      <text>
        <r>
          <rPr>
            <b/>
            <sz val="9"/>
            <color indexed="81"/>
            <rFont val="Tahoma"/>
            <family val="2"/>
            <charset val="204"/>
          </rPr>
          <t>Ирина:</t>
        </r>
        <r>
          <rPr>
            <sz val="9"/>
            <color indexed="81"/>
            <rFont val="Tahoma"/>
            <family val="2"/>
            <charset val="204"/>
          </rPr>
          <t xml:space="preserve">
название ДЦ</t>
        </r>
      </text>
    </comment>
    <comment ref="G5" authorId="1">
      <text>
        <r>
          <rPr>
            <b/>
            <sz val="9"/>
            <color indexed="81"/>
            <rFont val="Tahoma"/>
            <family val="2"/>
            <charset val="204"/>
          </rPr>
          <t>Romario:</t>
        </r>
        <r>
          <rPr>
            <sz val="9"/>
            <color indexed="81"/>
            <rFont val="Tahoma"/>
            <family val="2"/>
            <charset val="204"/>
          </rPr>
          <t xml:space="preserve">
ПРЕДЫДУЩИЙ МЕСЯЦ
</t>
        </r>
      </text>
    </comment>
    <comment ref="D15" authorId="1">
      <text>
        <r>
          <rPr>
            <b/>
            <sz val="9"/>
            <color indexed="81"/>
            <rFont val="Tahoma"/>
            <family val="2"/>
            <charset val="204"/>
          </rPr>
          <t>Romario:</t>
        </r>
        <r>
          <rPr>
            <sz val="9"/>
            <color indexed="81"/>
            <rFont val="Tahoma"/>
            <family val="2"/>
            <charset val="204"/>
          </rPr>
          <t xml:space="preserve">
КОЛ-ВО ДНЕЙ В ТЕКУЩЕМ МЕСЯЦЕ</t>
        </r>
      </text>
    </comment>
    <comment ref="D16" authorId="1">
      <text>
        <r>
          <rPr>
            <b/>
            <sz val="9"/>
            <color indexed="81"/>
            <rFont val="Tahoma"/>
            <family val="2"/>
            <charset val="204"/>
          </rPr>
          <t>Romario:</t>
        </r>
        <r>
          <rPr>
            <sz val="9"/>
            <color indexed="81"/>
            <rFont val="Tahoma"/>
            <family val="2"/>
            <charset val="204"/>
          </rPr>
          <t xml:space="preserve">
количество календарных дней с начала месяца по вчерашний день
</t>
        </r>
      </text>
    </comment>
  </commentList>
</comments>
</file>

<file path=xl/comments7.xml><?xml version="1.0" encoding="utf-8"?>
<comments xmlns="http://schemas.openxmlformats.org/spreadsheetml/2006/main">
  <authors>
    <author>Ирина</author>
    <author>Romario</author>
  </authors>
  <commentList>
    <comment ref="D2" authorId="0">
      <text>
        <r>
          <rPr>
            <b/>
            <sz val="9"/>
            <color indexed="81"/>
            <rFont val="Tahoma"/>
            <family val="2"/>
            <charset val="204"/>
          </rPr>
          <t>Ирина:</t>
        </r>
        <r>
          <rPr>
            <sz val="9"/>
            <color indexed="81"/>
            <rFont val="Tahoma"/>
            <family val="2"/>
            <charset val="204"/>
          </rPr>
          <t xml:space="preserve">
название ДЦ</t>
        </r>
      </text>
    </comment>
    <comment ref="G5" authorId="1">
      <text>
        <r>
          <rPr>
            <b/>
            <sz val="9"/>
            <color indexed="81"/>
            <rFont val="Tahoma"/>
            <family val="2"/>
            <charset val="204"/>
          </rPr>
          <t>Romario:</t>
        </r>
        <r>
          <rPr>
            <sz val="9"/>
            <color indexed="81"/>
            <rFont val="Tahoma"/>
            <family val="2"/>
            <charset val="204"/>
          </rPr>
          <t xml:space="preserve">
ПРЕДЫДУЩИЙ МЕСЯЦ
</t>
        </r>
      </text>
    </comment>
    <comment ref="D15" authorId="1">
      <text>
        <r>
          <rPr>
            <b/>
            <sz val="9"/>
            <color indexed="81"/>
            <rFont val="Tahoma"/>
            <family val="2"/>
            <charset val="204"/>
          </rPr>
          <t>Romario:</t>
        </r>
        <r>
          <rPr>
            <sz val="9"/>
            <color indexed="81"/>
            <rFont val="Tahoma"/>
            <family val="2"/>
            <charset val="204"/>
          </rPr>
          <t xml:space="preserve">
КОЛ-ВО ДНЕЙ В ТЕКУЩЕМ МЕСЯЦЕ</t>
        </r>
      </text>
    </comment>
    <comment ref="D16" authorId="1">
      <text>
        <r>
          <rPr>
            <b/>
            <sz val="9"/>
            <color indexed="81"/>
            <rFont val="Tahoma"/>
            <family val="2"/>
            <charset val="204"/>
          </rPr>
          <t>Romario:</t>
        </r>
        <r>
          <rPr>
            <sz val="9"/>
            <color indexed="81"/>
            <rFont val="Tahoma"/>
            <family val="2"/>
            <charset val="204"/>
          </rPr>
          <t xml:space="preserve">
количество календарных дней с начала месяца по вчерашний день
</t>
        </r>
      </text>
    </comment>
  </commentList>
</comments>
</file>

<file path=xl/sharedStrings.xml><?xml version="1.0" encoding="utf-8"?>
<sst xmlns="http://schemas.openxmlformats.org/spreadsheetml/2006/main" count="415" uniqueCount="71">
  <si>
    <t>№</t>
  </si>
  <si>
    <t>Наименование показателя</t>
  </si>
  <si>
    <t>Ед.изм.</t>
  </si>
  <si>
    <t>план</t>
  </si>
  <si>
    <t>факт</t>
  </si>
  <si>
    <t>абс.</t>
  </si>
  <si>
    <t>%</t>
  </si>
  <si>
    <t>шт.</t>
  </si>
  <si>
    <t>н/ч</t>
  </si>
  <si>
    <t>С начала месяца</t>
  </si>
  <si>
    <t>Прогноз</t>
  </si>
  <si>
    <t>Отклонение</t>
  </si>
  <si>
    <t>Выполнение</t>
  </si>
  <si>
    <t>KPI день</t>
  </si>
  <si>
    <t>Вчера</t>
  </si>
  <si>
    <t>Количество календарных дней в текущем месяце итого</t>
  </si>
  <si>
    <t>Количество календарных дней с начала месяца по вчерашний день</t>
  </si>
  <si>
    <t>Периодичность отчета</t>
  </si>
  <si>
    <t>ежедневно</t>
  </si>
  <si>
    <t>Срок предоставления</t>
  </si>
  <si>
    <t>Отчет заполняет</t>
  </si>
  <si>
    <t>Ответственный за заполнение отчета</t>
  </si>
  <si>
    <t>Заполняются поля выделенные цветом</t>
  </si>
  <si>
    <t>Заполнение показателей по колонкам:</t>
  </si>
  <si>
    <t>заполняются фактические значения показателей за вчерашний день</t>
  </si>
  <si>
    <t>заполняются фактические значения показателей с начала месяца по вчерашний день включительно</t>
  </si>
  <si>
    <t>Заполнение показателей по строкам:</t>
  </si>
  <si>
    <t>Количество календарных дней в текущем месяце итого (например, в отчетах за декабрь количество дней 31)</t>
  </si>
  <si>
    <t>Количество календарных дней с начала месяца по вчерашний день (например, в отчете за 10 декабря количество дней 10)</t>
  </si>
  <si>
    <t>за</t>
  </si>
  <si>
    <t>Количество продаж новых авто розница</t>
  </si>
  <si>
    <t>ДЦ Ниссан</t>
  </si>
  <si>
    <t>до 11,00 предоставляется отчет за вчерашний день</t>
  </si>
  <si>
    <t xml:space="preserve">VIN </t>
  </si>
  <si>
    <t>н\ч</t>
  </si>
  <si>
    <t>запчасти</t>
  </si>
  <si>
    <t>работа</t>
  </si>
  <si>
    <t>вид ремонта</t>
  </si>
  <si>
    <t>Количество уличных автомобилей</t>
  </si>
  <si>
    <t xml:space="preserve">Выручка по работам </t>
  </si>
  <si>
    <t xml:space="preserve">Выручка от реализации запчастей </t>
  </si>
  <si>
    <t>ИТОГО</t>
  </si>
  <si>
    <t>НОВЫЕ</t>
  </si>
  <si>
    <t>Улица</t>
  </si>
  <si>
    <t>Средний чек по допоборудованию новые</t>
  </si>
  <si>
    <t>Средний чек по допоборудованию улица</t>
  </si>
  <si>
    <t>Количество закрытых доп новые</t>
  </si>
  <si>
    <t>Количество закрытых доп улица</t>
  </si>
  <si>
    <t>тенге</t>
  </si>
  <si>
    <t>СЕГОДНЯ</t>
  </si>
  <si>
    <t>№ З/Н</t>
  </si>
  <si>
    <t>Инструкция по заполнению отчета "KPI день ДО"</t>
  </si>
  <si>
    <t>(например, во вторник 11.12.16 предоставляется отчет за 10.12.16)</t>
  </si>
  <si>
    <t>рук отд ДО</t>
  </si>
  <si>
    <t>менеджер ДО</t>
  </si>
  <si>
    <t>заполняются плановые значения показателей на текущий месяц( ЗА ПЛАН БЕРЕТСЯ ПРЕДЫДУЩИЙ МЕСЯЦ)</t>
  </si>
  <si>
    <t>"Вчера факт" (АВТОМАТ)</t>
  </si>
  <si>
    <t>заполняются фактические значения показателей за текущий день</t>
  </si>
  <si>
    <t>"С начала месяца план"(заполняется руководителем)</t>
  </si>
  <si>
    <t>"С начала месяца факт"(АВТОМАТ)</t>
  </si>
  <si>
    <t>Количество закрытых н/ч  доп улица</t>
  </si>
  <si>
    <t>Количество закрытых н/ч доп новые</t>
  </si>
  <si>
    <t>KPI день до</t>
  </si>
  <si>
    <t>"СЕГОДНЯ  факт" (кол-во автомобиле)</t>
  </si>
  <si>
    <t>ДЦ Рено</t>
  </si>
  <si>
    <t>X7LHSRHGD54387592</t>
  </si>
  <si>
    <t>Установка дополнительного оборудования</t>
  </si>
  <si>
    <t>X7LHSRHGD54387651</t>
  </si>
  <si>
    <t>X7L4SRAV454027255</t>
  </si>
  <si>
    <t xml:space="preserve">X7L4SRAV454027290 </t>
  </si>
  <si>
    <t>VIN X7LHSRHGD54388386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</si>
</sst>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0.0%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</font>
    <font>
      <b/>
      <sz val="10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13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5" fillId="2" borderId="14" xfId="1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164" fontId="5" fillId="2" borderId="15" xfId="1" applyNumberFormat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/>
    </xf>
    <xf numFmtId="165" fontId="5" fillId="2" borderId="12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3" borderId="21" xfId="0" applyFill="1" applyBorder="1"/>
    <xf numFmtId="164" fontId="5" fillId="2" borderId="11" xfId="1" applyNumberFormat="1" applyFont="1" applyFill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164" fontId="5" fillId="2" borderId="11" xfId="1" applyNumberFormat="1" applyFont="1" applyFill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" fontId="0" fillId="0" borderId="0" xfId="0" applyNumberFormat="1"/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1" fontId="4" fillId="2" borderId="2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34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41" xfId="0" applyBorder="1" applyAlignment="1">
      <alignment vertical="top"/>
    </xf>
    <xf numFmtId="0" fontId="0" fillId="0" borderId="19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23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3" fontId="0" fillId="0" borderId="19" xfId="0" applyNumberFormat="1" applyFill="1" applyBorder="1"/>
    <xf numFmtId="3" fontId="0" fillId="0" borderId="37" xfId="0" applyNumberFormat="1" applyFill="1" applyBorder="1"/>
    <xf numFmtId="3" fontId="0" fillId="0" borderId="29" xfId="0" applyNumberFormat="1" applyFill="1" applyBorder="1"/>
    <xf numFmtId="3" fontId="0" fillId="0" borderId="19" xfId="0" applyNumberFormat="1" applyFill="1" applyBorder="1" applyAlignment="1">
      <alignment horizontal="center" vertical="center"/>
    </xf>
    <xf numFmtId="3" fontId="0" fillId="0" borderId="38" xfId="0" applyNumberFormat="1" applyFill="1" applyBorder="1" applyAlignment="1">
      <alignment horizontal="center" vertical="center"/>
    </xf>
    <xf numFmtId="3" fontId="0" fillId="0" borderId="42" xfId="0" applyNumberForma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32" xfId="0" applyNumberFormat="1" applyFill="1" applyBorder="1" applyAlignment="1">
      <alignment horizontal="center" vertical="center"/>
    </xf>
    <xf numFmtId="3" fontId="0" fillId="0" borderId="43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40" xfId="0" applyNumberFormat="1" applyFill="1" applyBorder="1" applyAlignment="1">
      <alignment horizontal="center" vertical="center"/>
    </xf>
    <xf numFmtId="3" fontId="0" fillId="0" borderId="44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0" fillId="3" borderId="0" xfId="0" applyFill="1"/>
    <xf numFmtId="0" fontId="0" fillId="0" borderId="0" xfId="0" applyAlignment="1">
      <alignment wrapText="1"/>
    </xf>
    <xf numFmtId="3" fontId="0" fillId="0" borderId="38" xfId="0" applyNumberFormat="1" applyFill="1" applyBorder="1" applyAlignment="1">
      <alignment horizontal="center"/>
    </xf>
    <xf numFmtId="3" fontId="0" fillId="0" borderId="19" xfId="0" applyNumberFormat="1" applyFill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32" xfId="0" applyNumberFormat="1" applyFill="1" applyBorder="1" applyAlignment="1">
      <alignment horizontal="center"/>
    </xf>
    <xf numFmtId="3" fontId="0" fillId="0" borderId="37" xfId="0" applyNumberFormat="1" applyFill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40" xfId="0" applyNumberFormat="1" applyFill="1" applyBorder="1" applyAlignment="1">
      <alignment horizontal="center"/>
    </xf>
    <xf numFmtId="3" fontId="0" fillId="0" borderId="29" xfId="0" applyNumberFormat="1" applyFill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164" fontId="5" fillId="2" borderId="14" xfId="1" applyNumberFormat="1" applyFont="1" applyFill="1" applyBorder="1" applyAlignment="1">
      <alignment horizontal="center" vertical="center" wrapText="1"/>
    </xf>
    <xf numFmtId="3" fontId="0" fillId="0" borderId="21" xfId="0" applyNumberFormat="1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3" fontId="0" fillId="4" borderId="32" xfId="0" applyNumberFormat="1" applyFill="1" applyBorder="1" applyAlignment="1">
      <alignment horizontal="center"/>
    </xf>
    <xf numFmtId="3" fontId="0" fillId="4" borderId="37" xfId="0" applyNumberFormat="1" applyFill="1" applyBorder="1" applyAlignment="1">
      <alignment horizontal="center"/>
    </xf>
    <xf numFmtId="3" fontId="0" fillId="4" borderId="37" xfId="0" applyNumberFormat="1" applyFill="1" applyBorder="1"/>
    <xf numFmtId="3" fontId="0" fillId="4" borderId="19" xfId="0" applyNumberFormat="1" applyFill="1" applyBorder="1" applyAlignment="1">
      <alignment horizontal="center" vertical="center"/>
    </xf>
    <xf numFmtId="3" fontId="0" fillId="4" borderId="32" xfId="0" applyNumberFormat="1" applyFill="1" applyBorder="1" applyAlignment="1">
      <alignment horizontal="center" vertical="center"/>
    </xf>
    <xf numFmtId="3" fontId="0" fillId="4" borderId="19" xfId="0" applyNumberFormat="1" applyFill="1" applyBorder="1" applyAlignment="1">
      <alignment horizontal="center"/>
    </xf>
    <xf numFmtId="164" fontId="5" fillId="2" borderId="17" xfId="1" applyNumberFormat="1" applyFont="1" applyFill="1" applyBorder="1" applyAlignment="1">
      <alignment horizontal="center" vertical="center" wrapText="1"/>
    </xf>
    <xf numFmtId="164" fontId="5" fillId="2" borderId="18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164" fontId="4" fillId="2" borderId="13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11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14" fontId="1" fillId="3" borderId="10" xfId="0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164" fontId="5" fillId="2" borderId="50" xfId="1" applyNumberFormat="1" applyFont="1" applyFill="1" applyBorder="1" applyAlignment="1">
      <alignment horizontal="center" vertical="center" wrapText="1"/>
    </xf>
    <xf numFmtId="164" fontId="5" fillId="2" borderId="46" xfId="1" applyNumberFormat="1" applyFont="1" applyFill="1" applyBorder="1" applyAlignment="1">
      <alignment horizontal="center" vertical="center" wrapText="1"/>
    </xf>
    <xf numFmtId="14" fontId="1" fillId="3" borderId="22" xfId="0" applyNumberFormat="1" applyFont="1" applyFill="1" applyBorder="1" applyAlignment="1">
      <alignment horizontal="center"/>
    </xf>
    <xf numFmtId="164" fontId="4" fillId="2" borderId="49" xfId="1" applyNumberFormat="1" applyFont="1" applyFill="1" applyBorder="1" applyAlignment="1">
      <alignment horizontal="center" vertical="center" wrapText="1"/>
    </xf>
    <xf numFmtId="164" fontId="4" fillId="2" borderId="45" xfId="1" applyNumberFormat="1" applyFont="1" applyFill="1" applyBorder="1" applyAlignment="1">
      <alignment horizontal="center" vertical="center" wrapText="1"/>
    </xf>
    <xf numFmtId="164" fontId="4" fillId="2" borderId="14" xfId="1" applyNumberFormat="1" applyFont="1" applyFill="1" applyBorder="1" applyAlignment="1">
      <alignment horizontal="center" vertical="center" wrapText="1"/>
    </xf>
    <xf numFmtId="164" fontId="4" fillId="2" borderId="12" xfId="1" applyNumberFormat="1" applyFont="1" applyFill="1" applyBorder="1" applyAlignment="1">
      <alignment horizontal="center" vertical="center" wrapText="1"/>
    </xf>
    <xf numFmtId="164" fontId="5" fillId="2" borderId="14" xfId="1" applyNumberFormat="1" applyFont="1" applyFill="1" applyBorder="1" applyAlignment="1">
      <alignment horizontal="center" vertical="center" wrapText="1"/>
    </xf>
    <xf numFmtId="164" fontId="5" fillId="2" borderId="12" xfId="1" applyNumberFormat="1" applyFont="1" applyFill="1" applyBorder="1" applyAlignment="1">
      <alignment horizontal="center" vertical="center" wrapText="1"/>
    </xf>
    <xf numFmtId="164" fontId="5" fillId="2" borderId="47" xfId="1" applyNumberFormat="1" applyFont="1" applyFill="1" applyBorder="1" applyAlignment="1">
      <alignment horizontal="center" vertical="center" wrapText="1"/>
    </xf>
    <xf numFmtId="164" fontId="5" fillId="2" borderId="48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_ПиУ (сводный)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Q8" sqref="Q8:Q9"/>
    </sheetView>
  </sheetViews>
  <sheetFormatPr defaultRowHeight="15" x14ac:dyDescent="0.25"/>
  <cols>
    <col min="2" max="2" width="40.7109375" customWidth="1"/>
    <col min="3" max="3" width="13.42578125" customWidth="1"/>
    <col min="8" max="9" width="15.28515625" customWidth="1"/>
  </cols>
  <sheetData>
    <row r="2" spans="1:8" x14ac:dyDescent="0.25">
      <c r="A2" s="12"/>
      <c r="B2" s="1" t="s">
        <v>51</v>
      </c>
      <c r="C2" s="1"/>
    </row>
    <row r="3" spans="1:8" x14ac:dyDescent="0.25">
      <c r="A3" s="12"/>
      <c r="B3" s="1"/>
      <c r="C3" s="1"/>
    </row>
    <row r="4" spans="1:8" x14ac:dyDescent="0.25">
      <c r="A4" s="13"/>
      <c r="B4" s="14" t="s">
        <v>17</v>
      </c>
      <c r="C4" s="14" t="s">
        <v>18</v>
      </c>
    </row>
    <row r="5" spans="1:8" x14ac:dyDescent="0.25">
      <c r="A5" s="13"/>
      <c r="B5" s="14" t="s">
        <v>19</v>
      </c>
      <c r="C5" s="14" t="s">
        <v>32</v>
      </c>
    </row>
    <row r="6" spans="1:8" x14ac:dyDescent="0.25">
      <c r="A6" s="13"/>
      <c r="B6" s="14"/>
      <c r="C6" s="14" t="s">
        <v>52</v>
      </c>
    </row>
    <row r="7" spans="1:8" x14ac:dyDescent="0.25">
      <c r="A7" s="13"/>
      <c r="B7" s="14" t="s">
        <v>20</v>
      </c>
      <c r="C7" s="14" t="s">
        <v>54</v>
      </c>
    </row>
    <row r="8" spans="1:8" ht="15.75" thickBot="1" x14ac:dyDescent="0.3">
      <c r="A8" s="12"/>
      <c r="B8" t="s">
        <v>21</v>
      </c>
      <c r="C8" t="s">
        <v>53</v>
      </c>
    </row>
    <row r="9" spans="1:8" ht="15.75" thickBot="1" x14ac:dyDescent="0.3">
      <c r="A9" s="12"/>
      <c r="B9" t="s">
        <v>22</v>
      </c>
      <c r="C9" s="15"/>
    </row>
    <row r="10" spans="1:8" x14ac:dyDescent="0.25">
      <c r="A10" s="12"/>
      <c r="B10" s="1" t="s">
        <v>23</v>
      </c>
    </row>
    <row r="11" spans="1:8" x14ac:dyDescent="0.25">
      <c r="A11" s="12">
        <v>1</v>
      </c>
      <c r="B11" t="s">
        <v>56</v>
      </c>
      <c r="C11" t="s">
        <v>24</v>
      </c>
    </row>
    <row r="12" spans="1:8" x14ac:dyDescent="0.25">
      <c r="A12" s="12">
        <v>2</v>
      </c>
      <c r="B12" t="s">
        <v>63</v>
      </c>
      <c r="C12" s="81" t="s">
        <v>57</v>
      </c>
      <c r="D12" s="81"/>
      <c r="E12" s="81"/>
      <c r="F12" s="81"/>
      <c r="G12" s="81"/>
      <c r="H12" s="81"/>
    </row>
    <row r="13" spans="1:8" ht="30" x14ac:dyDescent="0.25">
      <c r="A13" s="12">
        <v>3</v>
      </c>
      <c r="B13" s="82" t="s">
        <v>58</v>
      </c>
      <c r="C13" t="s">
        <v>55</v>
      </c>
    </row>
    <row r="14" spans="1:8" x14ac:dyDescent="0.25">
      <c r="A14" s="12">
        <v>4</v>
      </c>
      <c r="B14" t="s">
        <v>59</v>
      </c>
      <c r="C14" t="s">
        <v>25</v>
      </c>
    </row>
    <row r="15" spans="1:8" x14ac:dyDescent="0.25">
      <c r="A15" s="12"/>
    </row>
    <row r="16" spans="1:8" x14ac:dyDescent="0.25">
      <c r="A16" s="12"/>
    </row>
    <row r="17" spans="1:2" x14ac:dyDescent="0.25">
      <c r="A17" s="12"/>
      <c r="B17" s="1" t="s">
        <v>26</v>
      </c>
    </row>
    <row r="18" spans="1:2" x14ac:dyDescent="0.25">
      <c r="B18" t="s">
        <v>27</v>
      </c>
    </row>
    <row r="19" spans="1:2" x14ac:dyDescent="0.25">
      <c r="B19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="90" zoomScaleNormal="90" workbookViewId="0">
      <pane ySplit="5" topLeftCell="A6" activePane="bottomLeft" state="frozen"/>
      <selection pane="bottomLeft" activeCell="H8" sqref="H8"/>
    </sheetView>
  </sheetViews>
  <sheetFormatPr defaultRowHeight="15" x14ac:dyDescent="0.25"/>
  <cols>
    <col min="1" max="1" width="3.7109375" customWidth="1"/>
    <col min="2" max="2" width="4.7109375" style="30" customWidth="1"/>
    <col min="3" max="3" width="52.85546875" customWidth="1"/>
    <col min="4" max="4" width="12.5703125" bestFit="1" customWidth="1"/>
    <col min="5" max="5" width="12.42578125" customWidth="1"/>
    <col min="6" max="6" width="12.7109375" style="2" customWidth="1"/>
    <col min="7" max="12" width="12.7109375" customWidth="1"/>
  </cols>
  <sheetData>
    <row r="1" spans="2:13" ht="15.75" thickBot="1" x14ac:dyDescent="0.3"/>
    <row r="2" spans="2:13" ht="15.75" thickBot="1" x14ac:dyDescent="0.3">
      <c r="B2" s="31" t="s">
        <v>62</v>
      </c>
      <c r="D2" s="120" t="s">
        <v>64</v>
      </c>
      <c r="E2" s="121"/>
      <c r="F2" s="122"/>
      <c r="G2" s="2" t="s">
        <v>29</v>
      </c>
      <c r="H2" s="123">
        <v>42430</v>
      </c>
      <c r="I2" s="122"/>
    </row>
    <row r="3" spans="2:13" ht="15.75" thickBot="1" x14ac:dyDescent="0.3"/>
    <row r="4" spans="2:13" x14ac:dyDescent="0.25">
      <c r="B4" s="116" t="s">
        <v>0</v>
      </c>
      <c r="C4" s="118" t="s">
        <v>1</v>
      </c>
      <c r="D4" s="124" t="s">
        <v>2</v>
      </c>
      <c r="E4" s="16" t="s">
        <v>49</v>
      </c>
      <c r="F4" s="16" t="s">
        <v>14</v>
      </c>
      <c r="G4" s="124" t="s">
        <v>9</v>
      </c>
      <c r="H4" s="124"/>
      <c r="I4" s="6" t="s">
        <v>11</v>
      </c>
      <c r="J4" s="3" t="s">
        <v>12</v>
      </c>
      <c r="K4" s="109" t="s">
        <v>10</v>
      </c>
    </row>
    <row r="5" spans="2:13" ht="15.75" thickBot="1" x14ac:dyDescent="0.3">
      <c r="B5" s="117"/>
      <c r="C5" s="119"/>
      <c r="D5" s="125"/>
      <c r="E5" s="17" t="s">
        <v>4</v>
      </c>
      <c r="F5" s="4" t="s">
        <v>4</v>
      </c>
      <c r="G5" s="4" t="s">
        <v>3</v>
      </c>
      <c r="H5" s="4" t="s">
        <v>4</v>
      </c>
      <c r="I5" s="7" t="s">
        <v>5</v>
      </c>
      <c r="J5" s="8" t="s">
        <v>6</v>
      </c>
      <c r="K5" s="110"/>
    </row>
    <row r="6" spans="2:13" x14ac:dyDescent="0.25">
      <c r="B6" s="32">
        <v>1</v>
      </c>
      <c r="C6" s="40" t="s">
        <v>30</v>
      </c>
      <c r="D6" s="43" t="s">
        <v>7</v>
      </c>
      <c r="E6" s="49">
        <v>1</v>
      </c>
      <c r="F6" s="65"/>
      <c r="G6" s="83"/>
      <c r="H6" s="84">
        <f>F6+E6</f>
        <v>1</v>
      </c>
      <c r="I6" s="85">
        <f>H6-G6</f>
        <v>1</v>
      </c>
      <c r="J6" s="86" t="str">
        <f>IF(G6=0," ",H6/G6)</f>
        <v xml:space="preserve"> </v>
      </c>
      <c r="K6" s="87">
        <f t="shared" ref="K6:K13" si="0">H6/$D$16*$D$15</f>
        <v>31</v>
      </c>
    </row>
    <row r="7" spans="2:13" x14ac:dyDescent="0.25">
      <c r="B7" s="33">
        <v>2</v>
      </c>
      <c r="C7" s="41" t="s">
        <v>38</v>
      </c>
      <c r="D7" s="44" t="s">
        <v>7</v>
      </c>
      <c r="E7" s="50"/>
      <c r="F7" s="66"/>
      <c r="G7" s="88"/>
      <c r="H7" s="89">
        <f t="shared" ref="H7:H13" si="1">F7+E7</f>
        <v>0</v>
      </c>
      <c r="I7" s="90">
        <f t="shared" ref="I7:I13" si="2">H7-G7</f>
        <v>0</v>
      </c>
      <c r="J7" s="91" t="str">
        <f t="shared" ref="J7:J13" si="3">IF(G7=0," ",H7/G7)</f>
        <v xml:space="preserve"> </v>
      </c>
      <c r="K7" s="92">
        <f t="shared" si="0"/>
        <v>0</v>
      </c>
    </row>
    <row r="8" spans="2:13" x14ac:dyDescent="0.25">
      <c r="B8" s="33">
        <v>3</v>
      </c>
      <c r="C8" s="41" t="s">
        <v>44</v>
      </c>
      <c r="D8" s="44" t="s">
        <v>48</v>
      </c>
      <c r="E8" s="102">
        <f>IFERROR(F31/E6,0)</f>
        <v>20</v>
      </c>
      <c r="F8" s="102" t="str">
        <f>IFERROR(G31/F6,"")</f>
        <v/>
      </c>
      <c r="G8" s="103"/>
      <c r="H8" s="104">
        <f>SUM(E8:F8)</f>
        <v>20</v>
      </c>
      <c r="I8" s="90">
        <f t="shared" si="2"/>
        <v>20</v>
      </c>
      <c r="J8" s="91" t="str">
        <f t="shared" si="3"/>
        <v xml:space="preserve"> </v>
      </c>
      <c r="K8" s="92">
        <f t="shared" si="0"/>
        <v>620</v>
      </c>
      <c r="M8">
        <f>F31/E6</f>
        <v>20</v>
      </c>
    </row>
    <row r="9" spans="2:13" x14ac:dyDescent="0.25">
      <c r="B9" s="33">
        <v>4</v>
      </c>
      <c r="C9" s="41" t="s">
        <v>45</v>
      </c>
      <c r="D9" s="44" t="s">
        <v>48</v>
      </c>
      <c r="E9" s="102">
        <f>IFERROR(F41/E7,0)</f>
        <v>0</v>
      </c>
      <c r="F9" s="105"/>
      <c r="G9" s="103"/>
      <c r="H9" s="104">
        <f t="shared" si="1"/>
        <v>0</v>
      </c>
      <c r="I9" s="90">
        <f t="shared" si="2"/>
        <v>0</v>
      </c>
      <c r="J9" s="91"/>
      <c r="K9" s="92">
        <f t="shared" si="0"/>
        <v>0</v>
      </c>
      <c r="M9" t="e">
        <f>F41/E7</f>
        <v>#DIV/0!</v>
      </c>
    </row>
    <row r="10" spans="2:13" x14ac:dyDescent="0.25">
      <c r="B10" s="33">
        <v>5</v>
      </c>
      <c r="C10" s="41" t="s">
        <v>61</v>
      </c>
      <c r="D10" s="44" t="s">
        <v>8</v>
      </c>
      <c r="E10" s="98">
        <f>H30</f>
        <v>0</v>
      </c>
      <c r="F10" s="66"/>
      <c r="G10" s="88"/>
      <c r="H10" s="89">
        <f t="shared" si="1"/>
        <v>0</v>
      </c>
      <c r="I10" s="90">
        <f t="shared" si="2"/>
        <v>0</v>
      </c>
      <c r="J10" s="91" t="str">
        <f t="shared" si="3"/>
        <v xml:space="preserve"> </v>
      </c>
      <c r="K10" s="92">
        <f t="shared" si="0"/>
        <v>0</v>
      </c>
    </row>
    <row r="11" spans="2:13" x14ac:dyDescent="0.25">
      <c r="B11" s="33">
        <v>6</v>
      </c>
      <c r="C11" s="41" t="s">
        <v>60</v>
      </c>
      <c r="D11" s="44" t="s">
        <v>8</v>
      </c>
      <c r="E11" s="98">
        <f>H40</f>
        <v>0</v>
      </c>
      <c r="F11" s="66"/>
      <c r="G11" s="88"/>
      <c r="H11" s="89">
        <f t="shared" si="1"/>
        <v>0</v>
      </c>
      <c r="I11" s="90">
        <f t="shared" si="2"/>
        <v>0</v>
      </c>
      <c r="J11" s="91"/>
      <c r="K11" s="92">
        <f t="shared" si="0"/>
        <v>0</v>
      </c>
    </row>
    <row r="12" spans="2:13" x14ac:dyDescent="0.25">
      <c r="B12" s="33">
        <v>7</v>
      </c>
      <c r="C12" s="41" t="s">
        <v>39</v>
      </c>
      <c r="D12" s="44" t="s">
        <v>48</v>
      </c>
      <c r="E12" s="98">
        <f>G30+G40</f>
        <v>0</v>
      </c>
      <c r="F12" s="66"/>
      <c r="G12" s="88"/>
      <c r="H12" s="89">
        <f t="shared" si="1"/>
        <v>0</v>
      </c>
      <c r="I12" s="90">
        <f t="shared" si="2"/>
        <v>0</v>
      </c>
      <c r="J12" s="91" t="str">
        <f t="shared" si="3"/>
        <v xml:space="preserve"> </v>
      </c>
      <c r="K12" s="92">
        <f t="shared" si="0"/>
        <v>0</v>
      </c>
    </row>
    <row r="13" spans="2:13" ht="15.75" thickBot="1" x14ac:dyDescent="0.3">
      <c r="B13" s="34">
        <v>8</v>
      </c>
      <c r="C13" s="42" t="s">
        <v>40</v>
      </c>
      <c r="D13" s="45" t="s">
        <v>48</v>
      </c>
      <c r="E13" s="99">
        <f>F30+F40</f>
        <v>0</v>
      </c>
      <c r="F13" s="67"/>
      <c r="G13" s="93"/>
      <c r="H13" s="94">
        <f t="shared" si="1"/>
        <v>0</v>
      </c>
      <c r="I13" s="95">
        <f t="shared" si="2"/>
        <v>0</v>
      </c>
      <c r="J13" s="96" t="str">
        <f t="shared" si="3"/>
        <v xml:space="preserve"> </v>
      </c>
      <c r="K13" s="97">
        <f t="shared" si="0"/>
        <v>0</v>
      </c>
    </row>
    <row r="14" spans="2:13" ht="15.75" thickBot="1" x14ac:dyDescent="0.3">
      <c r="D14" s="5"/>
      <c r="E14" s="5"/>
    </row>
    <row r="15" spans="2:13" ht="30" x14ac:dyDescent="0.25">
      <c r="C15" s="5" t="s">
        <v>15</v>
      </c>
      <c r="D15" s="10">
        <v>31</v>
      </c>
      <c r="E15" s="48"/>
    </row>
    <row r="16" spans="2:13" ht="30.75" thickBot="1" x14ac:dyDescent="0.3">
      <c r="C16" s="9" t="s">
        <v>16</v>
      </c>
      <c r="D16" s="11">
        <v>1</v>
      </c>
      <c r="E16" s="48"/>
    </row>
    <row r="17" spans="1:8" ht="15.75" thickBot="1" x14ac:dyDescent="0.3"/>
    <row r="18" spans="1:8" ht="15.75" thickBot="1" x14ac:dyDescent="0.3">
      <c r="B18" s="111" t="s">
        <v>42</v>
      </c>
      <c r="C18" s="112"/>
      <c r="D18" s="112"/>
      <c r="E18" s="112"/>
      <c r="F18" s="112"/>
      <c r="G18" s="112"/>
      <c r="H18" s="113"/>
    </row>
    <row r="19" spans="1:8" ht="15.75" thickBot="1" x14ac:dyDescent="0.3">
      <c r="A19" s="24"/>
      <c r="B19" s="29" t="s">
        <v>0</v>
      </c>
      <c r="C19" s="21" t="s">
        <v>33</v>
      </c>
      <c r="D19" s="21" t="s">
        <v>37</v>
      </c>
      <c r="E19" s="21" t="s">
        <v>50</v>
      </c>
      <c r="F19" s="21" t="s">
        <v>35</v>
      </c>
      <c r="G19" s="21" t="s">
        <v>36</v>
      </c>
      <c r="H19" s="22" t="s">
        <v>34</v>
      </c>
    </row>
    <row r="20" spans="1:8" x14ac:dyDescent="0.25">
      <c r="A20" s="24"/>
      <c r="B20" s="35">
        <v>1</v>
      </c>
      <c r="C20" s="51"/>
      <c r="D20" s="52"/>
      <c r="E20" s="53"/>
      <c r="F20" s="52"/>
      <c r="G20" s="10"/>
      <c r="H20" s="10"/>
    </row>
    <row r="21" spans="1:8" x14ac:dyDescent="0.25">
      <c r="A21" s="24"/>
      <c r="B21" s="36">
        <v>2</v>
      </c>
      <c r="C21" s="54"/>
      <c r="D21" s="55"/>
      <c r="E21" s="56"/>
      <c r="F21" s="55"/>
      <c r="G21" s="55"/>
      <c r="H21" s="55"/>
    </row>
    <row r="22" spans="1:8" x14ac:dyDescent="0.25">
      <c r="A22" s="24"/>
      <c r="B22" s="36">
        <v>3</v>
      </c>
      <c r="C22" s="54"/>
      <c r="D22" s="55"/>
      <c r="E22" s="56"/>
      <c r="F22" s="55"/>
      <c r="G22" s="55"/>
      <c r="H22" s="55"/>
    </row>
    <row r="23" spans="1:8" ht="15" customHeight="1" x14ac:dyDescent="0.25">
      <c r="A23" s="24"/>
      <c r="B23" s="36">
        <v>4</v>
      </c>
      <c r="C23" s="54"/>
      <c r="D23" s="55"/>
      <c r="E23" s="56"/>
      <c r="F23" s="55"/>
      <c r="G23" s="55"/>
      <c r="H23" s="55"/>
    </row>
    <row r="24" spans="1:8" x14ac:dyDescent="0.25">
      <c r="A24" s="24"/>
      <c r="B24" s="36">
        <v>5</v>
      </c>
      <c r="C24" s="54"/>
      <c r="D24" s="55"/>
      <c r="E24" s="56"/>
      <c r="F24" s="55"/>
      <c r="G24" s="55"/>
      <c r="H24" s="55"/>
    </row>
    <row r="25" spans="1:8" x14ac:dyDescent="0.25">
      <c r="A25" s="24"/>
      <c r="B25" s="36">
        <v>6</v>
      </c>
      <c r="C25" s="54"/>
      <c r="D25" s="55"/>
      <c r="E25" s="56"/>
      <c r="F25" s="55"/>
      <c r="G25" s="55"/>
      <c r="H25" s="55"/>
    </row>
    <row r="26" spans="1:8" x14ac:dyDescent="0.25">
      <c r="A26" s="24"/>
      <c r="B26" s="36">
        <v>7</v>
      </c>
      <c r="C26" s="54"/>
      <c r="D26" s="55"/>
      <c r="E26" s="56"/>
      <c r="F26" s="55"/>
      <c r="G26" s="55"/>
      <c r="H26" s="55"/>
    </row>
    <row r="27" spans="1:8" x14ac:dyDescent="0.25">
      <c r="A27" s="24"/>
      <c r="B27" s="36">
        <v>8</v>
      </c>
      <c r="C27" s="54"/>
      <c r="D27" s="55"/>
      <c r="E27" s="56"/>
      <c r="F27" s="55"/>
      <c r="G27" s="55"/>
      <c r="H27" s="55"/>
    </row>
    <row r="28" spans="1:8" x14ac:dyDescent="0.25">
      <c r="A28" s="24"/>
      <c r="B28" s="36">
        <v>9</v>
      </c>
      <c r="C28" s="57"/>
      <c r="D28" s="58"/>
      <c r="E28" s="59"/>
      <c r="F28" s="58"/>
      <c r="G28" s="58"/>
      <c r="H28" s="58"/>
    </row>
    <row r="29" spans="1:8" ht="15.75" thickBot="1" x14ac:dyDescent="0.3">
      <c r="A29" s="24"/>
      <c r="B29" s="36">
        <v>10</v>
      </c>
      <c r="C29" s="60"/>
      <c r="D29" s="61"/>
      <c r="E29" s="62"/>
      <c r="F29" s="61"/>
      <c r="G29" s="61"/>
      <c r="H29" s="61"/>
    </row>
    <row r="30" spans="1:8" ht="15.75" thickBot="1" x14ac:dyDescent="0.3">
      <c r="A30" s="24"/>
      <c r="B30" s="37"/>
      <c r="D30" s="114" t="s">
        <v>41</v>
      </c>
      <c r="E30" s="25"/>
      <c r="F30" s="20">
        <f>SUM(F20:F29)</f>
        <v>0</v>
      </c>
      <c r="G30" s="21">
        <f>SUM(G20:G29)</f>
        <v>0</v>
      </c>
      <c r="H30" s="21">
        <f>SUM(H20:H29)</f>
        <v>0</v>
      </c>
    </row>
    <row r="31" spans="1:8" ht="15.75" thickBot="1" x14ac:dyDescent="0.3">
      <c r="A31" s="24"/>
      <c r="B31" s="37"/>
      <c r="D31" s="115"/>
      <c r="E31" s="46"/>
      <c r="F31" s="111">
        <v>20</v>
      </c>
      <c r="G31" s="113"/>
    </row>
    <row r="32" spans="1:8" ht="15.75" thickBot="1" x14ac:dyDescent="0.3">
      <c r="A32" s="24"/>
      <c r="B32" s="37"/>
    </row>
    <row r="33" spans="1:8" ht="15.75" thickBot="1" x14ac:dyDescent="0.3">
      <c r="A33" s="24"/>
      <c r="B33" s="111" t="s">
        <v>43</v>
      </c>
      <c r="C33" s="112"/>
      <c r="D33" s="112"/>
      <c r="E33" s="112"/>
      <c r="F33" s="112"/>
      <c r="G33" s="112"/>
      <c r="H33" s="113"/>
    </row>
    <row r="34" spans="1:8" ht="15.75" thickBot="1" x14ac:dyDescent="0.3">
      <c r="A34" s="24"/>
      <c r="B34" s="29" t="s">
        <v>0</v>
      </c>
      <c r="C34" s="21" t="s">
        <v>33</v>
      </c>
      <c r="D34" s="21" t="s">
        <v>37</v>
      </c>
      <c r="E34" s="21" t="s">
        <v>50</v>
      </c>
      <c r="F34" s="21" t="s">
        <v>35</v>
      </c>
      <c r="G34" s="21" t="s">
        <v>36</v>
      </c>
      <c r="H34" s="22" t="s">
        <v>34</v>
      </c>
    </row>
    <row r="35" spans="1:8" x14ac:dyDescent="0.25">
      <c r="B35" s="38">
        <v>1</v>
      </c>
      <c r="C35" s="51"/>
      <c r="D35" s="52"/>
      <c r="E35" s="53"/>
      <c r="F35" s="52"/>
      <c r="G35" s="10"/>
      <c r="H35" s="10"/>
    </row>
    <row r="36" spans="1:8" x14ac:dyDescent="0.25">
      <c r="B36" s="36">
        <v>2</v>
      </c>
      <c r="C36" s="54"/>
      <c r="D36" s="55"/>
      <c r="E36" s="56"/>
      <c r="F36" s="55"/>
      <c r="G36" s="55"/>
      <c r="H36" s="55"/>
    </row>
    <row r="37" spans="1:8" x14ac:dyDescent="0.25">
      <c r="B37" s="36">
        <v>3</v>
      </c>
      <c r="C37" s="54"/>
      <c r="D37" s="55"/>
      <c r="E37" s="56"/>
      <c r="F37" s="55"/>
      <c r="G37" s="55"/>
      <c r="H37" s="55"/>
    </row>
    <row r="38" spans="1:8" x14ac:dyDescent="0.25">
      <c r="B38" s="36">
        <v>4</v>
      </c>
      <c r="C38" s="54"/>
      <c r="D38" s="55"/>
      <c r="E38" s="56"/>
      <c r="F38" s="55"/>
      <c r="G38" s="55"/>
      <c r="H38" s="55"/>
    </row>
    <row r="39" spans="1:8" ht="15.75" thickBot="1" x14ac:dyDescent="0.3">
      <c r="B39" s="39">
        <v>5</v>
      </c>
      <c r="C39" s="63"/>
      <c r="D39" s="11"/>
      <c r="E39" s="64"/>
      <c r="F39" s="11"/>
      <c r="G39" s="11"/>
      <c r="H39" s="11"/>
    </row>
    <row r="40" spans="1:8" ht="15.75" thickBot="1" x14ac:dyDescent="0.3">
      <c r="B40" s="37"/>
      <c r="D40" s="114" t="s">
        <v>41</v>
      </c>
      <c r="E40" s="47"/>
      <c r="F40" s="26">
        <f>SUM(F35:F39)</f>
        <v>0</v>
      </c>
      <c r="G40" s="23">
        <f>SUM(G35:G39)</f>
        <v>0</v>
      </c>
      <c r="H40" s="23">
        <f>SUM(H35:H39)</f>
        <v>0</v>
      </c>
    </row>
    <row r="41" spans="1:8" ht="15.75" thickBot="1" x14ac:dyDescent="0.3">
      <c r="B41" s="37"/>
      <c r="D41" s="115"/>
      <c r="E41" s="46"/>
      <c r="F41" s="111">
        <f>F40+G40</f>
        <v>0</v>
      </c>
      <c r="G41" s="113"/>
    </row>
  </sheetData>
  <mergeCells count="13">
    <mergeCell ref="D2:F2"/>
    <mergeCell ref="H2:I2"/>
    <mergeCell ref="G4:H4"/>
    <mergeCell ref="D40:D41"/>
    <mergeCell ref="F41:G41"/>
    <mergeCell ref="D4:D5"/>
    <mergeCell ref="K4:K5"/>
    <mergeCell ref="B18:H18"/>
    <mergeCell ref="D30:D31"/>
    <mergeCell ref="F31:G31"/>
    <mergeCell ref="B33:H33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E9" sqref="E9"/>
    </sheetView>
  </sheetViews>
  <sheetFormatPr defaultRowHeight="15" x14ac:dyDescent="0.25"/>
  <cols>
    <col min="1" max="1" width="3.7109375" customWidth="1"/>
    <col min="2" max="2" width="4.7109375" style="30" customWidth="1"/>
    <col min="3" max="3" width="53" customWidth="1"/>
    <col min="4" max="4" width="49.42578125" customWidth="1"/>
    <col min="5" max="5" width="12.42578125" customWidth="1"/>
    <col min="6" max="6" width="12.7109375" style="2" customWidth="1"/>
    <col min="7" max="12" width="12.7109375" customWidth="1"/>
  </cols>
  <sheetData>
    <row r="1" spans="2:11" ht="15.75" thickBot="1" x14ac:dyDescent="0.3"/>
    <row r="2" spans="2:11" ht="15.75" thickBot="1" x14ac:dyDescent="0.3">
      <c r="B2" s="31" t="s">
        <v>13</v>
      </c>
      <c r="D2" s="120" t="s">
        <v>64</v>
      </c>
      <c r="E2" s="121"/>
      <c r="F2" s="122"/>
      <c r="G2" s="2" t="s">
        <v>29</v>
      </c>
      <c r="H2" s="123">
        <v>42431</v>
      </c>
      <c r="I2" s="128"/>
    </row>
    <row r="3" spans="2:11" ht="15.75" thickBot="1" x14ac:dyDescent="0.3"/>
    <row r="4" spans="2:11" ht="15" customHeight="1" x14ac:dyDescent="0.25">
      <c r="B4" s="129" t="s">
        <v>0</v>
      </c>
      <c r="C4" s="131" t="s">
        <v>1</v>
      </c>
      <c r="D4" s="133" t="s">
        <v>2</v>
      </c>
      <c r="E4" s="16" t="s">
        <v>49</v>
      </c>
      <c r="F4" s="16" t="s">
        <v>14</v>
      </c>
      <c r="G4" s="135" t="s">
        <v>9</v>
      </c>
      <c r="H4" s="136"/>
      <c r="I4" s="6" t="s">
        <v>11</v>
      </c>
      <c r="J4" s="3" t="s">
        <v>12</v>
      </c>
      <c r="K4" s="126" t="s">
        <v>10</v>
      </c>
    </row>
    <row r="5" spans="2:11" ht="15.75" thickBot="1" x14ac:dyDescent="0.3">
      <c r="B5" s="130"/>
      <c r="C5" s="132"/>
      <c r="D5" s="134"/>
      <c r="E5" s="17" t="s">
        <v>4</v>
      </c>
      <c r="F5" s="4" t="s">
        <v>4</v>
      </c>
      <c r="G5" s="4" t="s">
        <v>3</v>
      </c>
      <c r="H5" s="4" t="s">
        <v>4</v>
      </c>
      <c r="I5" s="7" t="s">
        <v>5</v>
      </c>
      <c r="J5" s="8" t="s">
        <v>6</v>
      </c>
      <c r="K5" s="127"/>
    </row>
    <row r="6" spans="2:11" ht="15.75" thickBot="1" x14ac:dyDescent="0.3">
      <c r="B6" s="32">
        <v>1</v>
      </c>
      <c r="C6" s="40" t="s">
        <v>30</v>
      </c>
      <c r="D6" s="43" t="s">
        <v>7</v>
      </c>
      <c r="E6" s="49">
        <v>0</v>
      </c>
      <c r="F6" s="68">
        <f>'01.03'!E6</f>
        <v>1</v>
      </c>
      <c r="G6" s="69"/>
      <c r="H6" s="68">
        <f>'01.03'!H6+E6</f>
        <v>1</v>
      </c>
      <c r="I6" s="70">
        <f>H6-G6</f>
        <v>1</v>
      </c>
      <c r="J6" s="71" t="str">
        <f>IF(G6=0," ",H6/G6)</f>
        <v xml:space="preserve"> </v>
      </c>
      <c r="K6" s="72">
        <f t="shared" ref="K6:K13" si="0">H6/$D$16*$D$15</f>
        <v>15.5</v>
      </c>
    </row>
    <row r="7" spans="2:11" x14ac:dyDescent="0.25">
      <c r="B7" s="33">
        <v>2</v>
      </c>
      <c r="C7" s="41" t="s">
        <v>38</v>
      </c>
      <c r="D7" s="44" t="s">
        <v>7</v>
      </c>
      <c r="E7" s="50"/>
      <c r="F7" s="68">
        <f>'01.03'!E7</f>
        <v>0</v>
      </c>
      <c r="G7" s="73"/>
      <c r="H7" s="68">
        <f>'01.03'!H7+E7</f>
        <v>0</v>
      </c>
      <c r="I7" s="74">
        <f t="shared" ref="I7:I13" si="1">H7-G7</f>
        <v>0</v>
      </c>
      <c r="J7" s="75" t="str">
        <f t="shared" ref="J7:J13" si="2">IF(G7=0," ",H7/G7)</f>
        <v xml:space="preserve"> </v>
      </c>
      <c r="K7" s="76">
        <f t="shared" si="0"/>
        <v>0</v>
      </c>
    </row>
    <row r="8" spans="2:11" ht="15.75" thickBot="1" x14ac:dyDescent="0.3">
      <c r="B8" s="33">
        <v>3</v>
      </c>
      <c r="C8" s="41" t="s">
        <v>44</v>
      </c>
      <c r="D8" s="44" t="s">
        <v>48</v>
      </c>
      <c r="E8" s="102">
        <f>IFERROR(F31/E6,0)</f>
        <v>0</v>
      </c>
      <c r="F8" s="102">
        <f>'01.03'!E8</f>
        <v>20</v>
      </c>
      <c r="G8" s="103"/>
      <c r="H8" s="104">
        <f>'01.03'!H8+E8</f>
        <v>20</v>
      </c>
      <c r="I8" s="74">
        <f t="shared" si="1"/>
        <v>20</v>
      </c>
      <c r="J8" s="75" t="str">
        <f t="shared" si="2"/>
        <v xml:space="preserve"> </v>
      </c>
      <c r="K8" s="76">
        <f t="shared" si="0"/>
        <v>310</v>
      </c>
    </row>
    <row r="9" spans="2:11" ht="15.75" thickBot="1" x14ac:dyDescent="0.3">
      <c r="B9" s="33">
        <v>4</v>
      </c>
      <c r="C9" s="41" t="s">
        <v>45</v>
      </c>
      <c r="D9" s="44" t="s">
        <v>48</v>
      </c>
      <c r="E9" s="102">
        <f>IFERROR(F41/E7,0)</f>
        <v>0</v>
      </c>
      <c r="F9" s="106">
        <f>'01.03'!E9</f>
        <v>0</v>
      </c>
      <c r="G9" s="107"/>
      <c r="H9" s="106">
        <f>'01.03'!H9+E9</f>
        <v>0</v>
      </c>
      <c r="I9" s="74">
        <f t="shared" si="1"/>
        <v>0</v>
      </c>
      <c r="J9" s="75"/>
      <c r="K9" s="76">
        <f t="shared" si="0"/>
        <v>0</v>
      </c>
    </row>
    <row r="10" spans="2:11" ht="15.75" thickBot="1" x14ac:dyDescent="0.3">
      <c r="B10" s="33">
        <v>5</v>
      </c>
      <c r="C10" s="41" t="s">
        <v>46</v>
      </c>
      <c r="D10" s="44" t="s">
        <v>8</v>
      </c>
      <c r="E10" s="98">
        <f>H30</f>
        <v>0</v>
      </c>
      <c r="F10" s="68">
        <f>'01.03'!E10</f>
        <v>0</v>
      </c>
      <c r="G10" s="73"/>
      <c r="H10" s="68">
        <f>'01.03'!H10+E10</f>
        <v>0</v>
      </c>
      <c r="I10" s="74">
        <f t="shared" si="1"/>
        <v>0</v>
      </c>
      <c r="J10" s="75" t="str">
        <f t="shared" si="2"/>
        <v xml:space="preserve"> </v>
      </c>
      <c r="K10" s="76">
        <f t="shared" si="0"/>
        <v>0</v>
      </c>
    </row>
    <row r="11" spans="2:11" ht="15.75" thickBot="1" x14ac:dyDescent="0.3">
      <c r="B11" s="33">
        <v>6</v>
      </c>
      <c r="C11" s="41" t="s">
        <v>47</v>
      </c>
      <c r="D11" s="44" t="s">
        <v>8</v>
      </c>
      <c r="E11" s="98">
        <f>H40</f>
        <v>0</v>
      </c>
      <c r="F11" s="68">
        <f>'01.03'!E11</f>
        <v>0</v>
      </c>
      <c r="G11" s="73"/>
      <c r="H11" s="68">
        <f>'01.03'!H11+E11</f>
        <v>0</v>
      </c>
      <c r="I11" s="74">
        <f t="shared" si="1"/>
        <v>0</v>
      </c>
      <c r="J11" s="75"/>
      <c r="K11" s="76">
        <f t="shared" si="0"/>
        <v>0</v>
      </c>
    </row>
    <row r="12" spans="2:11" ht="15.75" thickBot="1" x14ac:dyDescent="0.3">
      <c r="B12" s="33">
        <v>7</v>
      </c>
      <c r="C12" s="41" t="s">
        <v>39</v>
      </c>
      <c r="D12" s="44" t="s">
        <v>48</v>
      </c>
      <c r="E12" s="98">
        <f>G30+G40</f>
        <v>0</v>
      </c>
      <c r="F12" s="68">
        <f>'01.03'!E12</f>
        <v>0</v>
      </c>
      <c r="G12" s="73"/>
      <c r="H12" s="68">
        <f>'01.03'!H12+E12</f>
        <v>0</v>
      </c>
      <c r="I12" s="74">
        <f t="shared" si="1"/>
        <v>0</v>
      </c>
      <c r="J12" s="75" t="str">
        <f t="shared" si="2"/>
        <v xml:space="preserve"> </v>
      </c>
      <c r="K12" s="76">
        <f t="shared" si="0"/>
        <v>0</v>
      </c>
    </row>
    <row r="13" spans="2:11" ht="15.75" thickBot="1" x14ac:dyDescent="0.3">
      <c r="B13" s="34">
        <v>8</v>
      </c>
      <c r="C13" s="42" t="s">
        <v>40</v>
      </c>
      <c r="D13" s="45" t="s">
        <v>48</v>
      </c>
      <c r="E13" s="99">
        <f>F30+F40</f>
        <v>51452</v>
      </c>
      <c r="F13" s="68">
        <f>'01.03'!E13</f>
        <v>0</v>
      </c>
      <c r="G13" s="77"/>
      <c r="H13" s="68">
        <f>'01.03'!H13+E13</f>
        <v>51452</v>
      </c>
      <c r="I13" s="78">
        <f t="shared" si="1"/>
        <v>51452</v>
      </c>
      <c r="J13" s="79" t="str">
        <f t="shared" si="2"/>
        <v xml:space="preserve"> </v>
      </c>
      <c r="K13" s="80">
        <f t="shared" si="0"/>
        <v>797506</v>
      </c>
    </row>
    <row r="14" spans="2:11" ht="15.75" thickBot="1" x14ac:dyDescent="0.3">
      <c r="D14" s="5"/>
      <c r="E14" s="5"/>
    </row>
    <row r="15" spans="2:11" ht="30" x14ac:dyDescent="0.25">
      <c r="C15" s="5" t="s">
        <v>15</v>
      </c>
      <c r="D15" s="10">
        <v>31</v>
      </c>
      <c r="E15" s="48"/>
    </row>
    <row r="16" spans="2:11" ht="30.75" thickBot="1" x14ac:dyDescent="0.3">
      <c r="C16" s="9" t="s">
        <v>16</v>
      </c>
      <c r="D16" s="11">
        <v>2</v>
      </c>
      <c r="E16" s="48"/>
    </row>
    <row r="17" spans="1:8" ht="15.75" thickBot="1" x14ac:dyDescent="0.3"/>
    <row r="18" spans="1:8" ht="15.75" thickBot="1" x14ac:dyDescent="0.3">
      <c r="B18" s="111" t="s">
        <v>42</v>
      </c>
      <c r="C18" s="112"/>
      <c r="D18" s="112"/>
      <c r="E18" s="112"/>
      <c r="F18" s="112"/>
      <c r="G18" s="112"/>
      <c r="H18" s="113"/>
    </row>
    <row r="19" spans="1:8" ht="15.75" thickBot="1" x14ac:dyDescent="0.3">
      <c r="A19" s="24"/>
      <c r="B19" s="29" t="s">
        <v>0</v>
      </c>
      <c r="C19" s="21" t="s">
        <v>33</v>
      </c>
      <c r="D19" s="21" t="s">
        <v>37</v>
      </c>
      <c r="E19" s="21" t="s">
        <v>50</v>
      </c>
      <c r="F19" s="21" t="s">
        <v>35</v>
      </c>
      <c r="G19" s="21" t="s">
        <v>36</v>
      </c>
      <c r="H19" s="22" t="s">
        <v>34</v>
      </c>
    </row>
    <row r="20" spans="1:8" x14ac:dyDescent="0.25">
      <c r="A20" s="24"/>
      <c r="B20" s="35">
        <v>1</v>
      </c>
      <c r="C20" s="51" t="s">
        <v>65</v>
      </c>
      <c r="D20" s="52" t="s">
        <v>66</v>
      </c>
      <c r="E20" s="53">
        <v>2940</v>
      </c>
      <c r="F20" s="52">
        <v>51452</v>
      </c>
      <c r="G20" s="10"/>
      <c r="H20" s="10"/>
    </row>
    <row r="21" spans="1:8" x14ac:dyDescent="0.25">
      <c r="A21" s="24"/>
      <c r="B21" s="36">
        <v>2</v>
      </c>
      <c r="C21" s="54"/>
      <c r="D21" s="55"/>
      <c r="E21" s="56"/>
      <c r="F21" s="55"/>
      <c r="G21" s="55"/>
      <c r="H21" s="55"/>
    </row>
    <row r="22" spans="1:8" x14ac:dyDescent="0.25">
      <c r="A22" s="24"/>
      <c r="B22" s="36">
        <v>3</v>
      </c>
      <c r="C22" s="54"/>
      <c r="D22" s="55"/>
      <c r="E22" s="56"/>
      <c r="F22" s="55"/>
      <c r="G22" s="55"/>
      <c r="H22" s="55"/>
    </row>
    <row r="23" spans="1:8" ht="15" customHeight="1" x14ac:dyDescent="0.25">
      <c r="A23" s="24"/>
      <c r="B23" s="36">
        <v>4</v>
      </c>
      <c r="C23" s="54"/>
      <c r="D23" s="55"/>
      <c r="E23" s="56"/>
      <c r="F23" s="55"/>
      <c r="G23" s="55"/>
      <c r="H23" s="55"/>
    </row>
    <row r="24" spans="1:8" x14ac:dyDescent="0.25">
      <c r="A24" s="24"/>
      <c r="B24" s="36">
        <v>5</v>
      </c>
      <c r="C24" s="54"/>
      <c r="D24" s="55"/>
      <c r="E24" s="56"/>
      <c r="F24" s="55"/>
      <c r="G24" s="55"/>
      <c r="H24" s="55"/>
    </row>
    <row r="25" spans="1:8" x14ac:dyDescent="0.25">
      <c r="A25" s="24"/>
      <c r="B25" s="36">
        <v>6</v>
      </c>
      <c r="C25" s="54"/>
      <c r="D25" s="55"/>
      <c r="E25" s="56"/>
      <c r="F25" s="55"/>
      <c r="G25" s="55"/>
      <c r="H25" s="55"/>
    </row>
    <row r="26" spans="1:8" x14ac:dyDescent="0.25">
      <c r="A26" s="24"/>
      <c r="B26" s="36">
        <v>7</v>
      </c>
      <c r="C26" s="54"/>
      <c r="D26" s="55"/>
      <c r="E26" s="56"/>
      <c r="F26" s="55"/>
      <c r="G26" s="55"/>
      <c r="H26" s="55"/>
    </row>
    <row r="27" spans="1:8" x14ac:dyDescent="0.25">
      <c r="A27" s="24"/>
      <c r="B27" s="36">
        <v>8</v>
      </c>
      <c r="C27" s="54"/>
      <c r="D27" s="55"/>
      <c r="E27" s="56"/>
      <c r="F27" s="55"/>
      <c r="G27" s="55"/>
      <c r="H27" s="55"/>
    </row>
    <row r="28" spans="1:8" x14ac:dyDescent="0.25">
      <c r="A28" s="24"/>
      <c r="B28" s="36">
        <v>9</v>
      </c>
      <c r="C28" s="57"/>
      <c r="D28" s="58"/>
      <c r="E28" s="59"/>
      <c r="F28" s="58"/>
      <c r="G28" s="58"/>
      <c r="H28" s="58"/>
    </row>
    <row r="29" spans="1:8" ht="15.75" thickBot="1" x14ac:dyDescent="0.3">
      <c r="A29" s="24"/>
      <c r="B29" s="36">
        <v>10</v>
      </c>
      <c r="C29" s="60"/>
      <c r="D29" s="61"/>
      <c r="E29" s="62"/>
      <c r="F29" s="61"/>
      <c r="G29" s="61"/>
      <c r="H29" s="61"/>
    </row>
    <row r="30" spans="1:8" ht="15.75" thickBot="1" x14ac:dyDescent="0.3">
      <c r="A30" s="24"/>
      <c r="B30" s="37"/>
      <c r="D30" s="114" t="s">
        <v>41</v>
      </c>
      <c r="E30" s="25"/>
      <c r="F30" s="20">
        <f>SUM(F20:F29)</f>
        <v>51452</v>
      </c>
      <c r="G30" s="21">
        <f>SUM(G20:G29)</f>
        <v>0</v>
      </c>
      <c r="H30" s="21">
        <f>SUM(H20:H29)</f>
        <v>0</v>
      </c>
    </row>
    <row r="31" spans="1:8" ht="15.75" thickBot="1" x14ac:dyDescent="0.3">
      <c r="A31" s="24"/>
      <c r="B31" s="37"/>
      <c r="D31" s="115"/>
      <c r="E31" s="46"/>
      <c r="F31" s="111">
        <f>F30+G30</f>
        <v>51452</v>
      </c>
      <c r="G31" s="113"/>
    </row>
    <row r="32" spans="1:8" ht="15.75" thickBot="1" x14ac:dyDescent="0.3">
      <c r="A32" s="24"/>
      <c r="B32" s="37"/>
    </row>
    <row r="33" spans="1:8" ht="15.75" thickBot="1" x14ac:dyDescent="0.3">
      <c r="A33" s="24"/>
      <c r="B33" s="111" t="s">
        <v>43</v>
      </c>
      <c r="C33" s="112"/>
      <c r="D33" s="112"/>
      <c r="E33" s="112"/>
      <c r="F33" s="112"/>
      <c r="G33" s="112"/>
      <c r="H33" s="113"/>
    </row>
    <row r="34" spans="1:8" ht="15.75" thickBot="1" x14ac:dyDescent="0.3">
      <c r="A34" s="24"/>
      <c r="B34" s="29" t="s">
        <v>0</v>
      </c>
      <c r="C34" s="21" t="s">
        <v>33</v>
      </c>
      <c r="D34" s="21" t="s">
        <v>37</v>
      </c>
      <c r="E34" s="21" t="s">
        <v>50</v>
      </c>
      <c r="F34" s="21" t="s">
        <v>35</v>
      </c>
      <c r="G34" s="21" t="s">
        <v>36</v>
      </c>
      <c r="H34" s="22" t="s">
        <v>34</v>
      </c>
    </row>
    <row r="35" spans="1:8" x14ac:dyDescent="0.25">
      <c r="B35" s="38">
        <v>1</v>
      </c>
      <c r="C35" s="51"/>
      <c r="D35" s="52"/>
      <c r="E35" s="53"/>
      <c r="F35" s="52"/>
      <c r="G35" s="10"/>
      <c r="H35" s="10"/>
    </row>
    <row r="36" spans="1:8" x14ac:dyDescent="0.25">
      <c r="B36" s="36">
        <v>2</v>
      </c>
      <c r="C36" s="54"/>
      <c r="D36" s="55"/>
      <c r="E36" s="56"/>
      <c r="F36" s="55"/>
      <c r="G36" s="55"/>
      <c r="H36" s="55"/>
    </row>
    <row r="37" spans="1:8" x14ac:dyDescent="0.25">
      <c r="B37" s="36">
        <v>3</v>
      </c>
      <c r="C37" s="54"/>
      <c r="D37" s="55"/>
      <c r="E37" s="56"/>
      <c r="F37" s="55"/>
      <c r="G37" s="55"/>
      <c r="H37" s="55"/>
    </row>
    <row r="38" spans="1:8" x14ac:dyDescent="0.25">
      <c r="B38" s="36">
        <v>4</v>
      </c>
      <c r="C38" s="54"/>
      <c r="D38" s="55"/>
      <c r="E38" s="56"/>
      <c r="F38" s="55"/>
      <c r="G38" s="55"/>
      <c r="H38" s="55"/>
    </row>
    <row r="39" spans="1:8" ht="15.75" thickBot="1" x14ac:dyDescent="0.3">
      <c r="B39" s="39">
        <v>5</v>
      </c>
      <c r="C39" s="63"/>
      <c r="D39" s="11"/>
      <c r="E39" s="64"/>
      <c r="F39" s="11"/>
      <c r="G39" s="11"/>
      <c r="H39" s="11"/>
    </row>
    <row r="40" spans="1:8" ht="15.75" thickBot="1" x14ac:dyDescent="0.3">
      <c r="B40" s="37"/>
      <c r="D40" s="114" t="s">
        <v>41</v>
      </c>
      <c r="E40" s="47"/>
      <c r="F40" s="26">
        <f>SUM(F35:F39)</f>
        <v>0</v>
      </c>
      <c r="G40" s="23">
        <f>SUM(G35:G39)</f>
        <v>0</v>
      </c>
      <c r="H40" s="23">
        <f>SUM(H35:H39)</f>
        <v>0</v>
      </c>
    </row>
    <row r="41" spans="1:8" ht="15.75" thickBot="1" x14ac:dyDescent="0.3">
      <c r="B41" s="37"/>
      <c r="D41" s="115"/>
      <c r="E41" s="46"/>
      <c r="F41" s="111">
        <f>F40+G40</f>
        <v>0</v>
      </c>
      <c r="G41" s="113"/>
    </row>
  </sheetData>
  <mergeCells count="13">
    <mergeCell ref="D40:D41"/>
    <mergeCell ref="F41:G41"/>
    <mergeCell ref="D2:F2"/>
    <mergeCell ref="H2:I2"/>
    <mergeCell ref="B4:B5"/>
    <mergeCell ref="C4:C5"/>
    <mergeCell ref="D4:D5"/>
    <mergeCell ref="G4:H4"/>
    <mergeCell ref="K4:K5"/>
    <mergeCell ref="B18:H18"/>
    <mergeCell ref="D30:D31"/>
    <mergeCell ref="F31:G31"/>
    <mergeCell ref="B33:H33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workbookViewId="0">
      <selection activeCell="E9" sqref="E9"/>
    </sheetView>
  </sheetViews>
  <sheetFormatPr defaultRowHeight="15" x14ac:dyDescent="0.25"/>
  <cols>
    <col min="1" max="1" width="3.7109375" customWidth="1"/>
    <col min="2" max="2" width="4.7109375" style="30" customWidth="1"/>
    <col min="3" max="3" width="52.85546875" customWidth="1"/>
    <col min="4" max="4" width="50.5703125" customWidth="1"/>
    <col min="5" max="5" width="12.42578125" customWidth="1"/>
    <col min="6" max="6" width="12.7109375" style="2" customWidth="1"/>
    <col min="7" max="12" width="12.7109375" customWidth="1"/>
  </cols>
  <sheetData>
    <row r="1" spans="2:11" ht="15.75" thickBot="1" x14ac:dyDescent="0.3"/>
    <row r="2" spans="2:11" ht="15.75" thickBot="1" x14ac:dyDescent="0.3">
      <c r="B2" s="31" t="s">
        <v>13</v>
      </c>
      <c r="D2" s="120" t="s">
        <v>64</v>
      </c>
      <c r="E2" s="121"/>
      <c r="F2" s="122"/>
      <c r="G2" s="2" t="s">
        <v>29</v>
      </c>
      <c r="H2" s="123">
        <v>42432</v>
      </c>
      <c r="I2" s="128"/>
    </row>
    <row r="3" spans="2:11" ht="15.75" thickBot="1" x14ac:dyDescent="0.3"/>
    <row r="4" spans="2:11" ht="15" customHeight="1" x14ac:dyDescent="0.25">
      <c r="B4" s="129" t="s">
        <v>0</v>
      </c>
      <c r="C4" s="131" t="s">
        <v>1</v>
      </c>
      <c r="D4" s="133" t="s">
        <v>2</v>
      </c>
      <c r="E4" s="16" t="s">
        <v>49</v>
      </c>
      <c r="F4" s="16" t="s">
        <v>14</v>
      </c>
      <c r="G4" s="135" t="s">
        <v>9</v>
      </c>
      <c r="H4" s="136"/>
      <c r="I4" s="6" t="s">
        <v>11</v>
      </c>
      <c r="J4" s="3" t="s">
        <v>12</v>
      </c>
      <c r="K4" s="126" t="s">
        <v>10</v>
      </c>
    </row>
    <row r="5" spans="2:11" ht="15.75" thickBot="1" x14ac:dyDescent="0.3">
      <c r="B5" s="130"/>
      <c r="C5" s="132"/>
      <c r="D5" s="134"/>
      <c r="E5" s="17" t="s">
        <v>4</v>
      </c>
      <c r="F5" s="4" t="s">
        <v>4</v>
      </c>
      <c r="G5" s="4" t="s">
        <v>3</v>
      </c>
      <c r="H5" s="4" t="s">
        <v>4</v>
      </c>
      <c r="I5" s="7" t="s">
        <v>5</v>
      </c>
      <c r="J5" s="8" t="s">
        <v>6</v>
      </c>
      <c r="K5" s="127"/>
    </row>
    <row r="6" spans="2:11" ht="15.75" thickBot="1" x14ac:dyDescent="0.3">
      <c r="B6" s="32">
        <v>1</v>
      </c>
      <c r="C6" s="40" t="s">
        <v>30</v>
      </c>
      <c r="D6" s="43" t="s">
        <v>7</v>
      </c>
      <c r="E6" s="49">
        <v>2</v>
      </c>
      <c r="F6" s="84">
        <f>'02.03'!E6</f>
        <v>0</v>
      </c>
      <c r="G6" s="83"/>
      <c r="H6" s="84">
        <f>'02.03'!H6+E6</f>
        <v>3</v>
      </c>
      <c r="I6" s="85">
        <f>H6-G6</f>
        <v>3</v>
      </c>
      <c r="J6" s="86" t="str">
        <f>IF(G6=0," ",H6/G6)</f>
        <v xml:space="preserve"> </v>
      </c>
      <c r="K6" s="87">
        <f t="shared" ref="K6:K13" si="0">H6/$D$16*$D$15</f>
        <v>31</v>
      </c>
    </row>
    <row r="7" spans="2:11" ht="15.75" thickBot="1" x14ac:dyDescent="0.3">
      <c r="B7" s="33">
        <v>2</v>
      </c>
      <c r="C7" s="41" t="s">
        <v>38</v>
      </c>
      <c r="D7" s="44" t="s">
        <v>7</v>
      </c>
      <c r="E7" s="50"/>
      <c r="F7" s="84">
        <f>'02.03'!E7</f>
        <v>0</v>
      </c>
      <c r="G7" s="88"/>
      <c r="H7" s="84">
        <f>'02.03'!H7+E7</f>
        <v>0</v>
      </c>
      <c r="I7" s="90">
        <f t="shared" ref="I7:I13" si="1">H7-G7</f>
        <v>0</v>
      </c>
      <c r="J7" s="91" t="str">
        <f t="shared" ref="J7:J13" si="2">IF(G7=0," ",H7/G7)</f>
        <v xml:space="preserve"> </v>
      </c>
      <c r="K7" s="92">
        <f t="shared" si="0"/>
        <v>0</v>
      </c>
    </row>
    <row r="8" spans="2:11" ht="15.75" thickBot="1" x14ac:dyDescent="0.3">
      <c r="B8" s="33">
        <v>3</v>
      </c>
      <c r="C8" s="41" t="s">
        <v>44</v>
      </c>
      <c r="D8" s="44" t="s">
        <v>48</v>
      </c>
      <c r="E8" s="102">
        <f>IFERROR(F31/E6,0)</f>
        <v>87394.5</v>
      </c>
      <c r="F8" s="108">
        <f>'02.03'!E8</f>
        <v>0</v>
      </c>
      <c r="G8" s="103"/>
      <c r="H8" s="108">
        <f>'02.03'!H8+E8</f>
        <v>87414.5</v>
      </c>
      <c r="I8" s="90">
        <f t="shared" si="1"/>
        <v>87414.5</v>
      </c>
      <c r="J8" s="91" t="str">
        <f t="shared" si="2"/>
        <v xml:space="preserve"> </v>
      </c>
      <c r="K8" s="92">
        <f t="shared" si="0"/>
        <v>903283.16666666674</v>
      </c>
    </row>
    <row r="9" spans="2:11" ht="15.75" thickBot="1" x14ac:dyDescent="0.3">
      <c r="B9" s="33">
        <v>4</v>
      </c>
      <c r="C9" s="41" t="s">
        <v>45</v>
      </c>
      <c r="D9" s="44" t="s">
        <v>48</v>
      </c>
      <c r="E9" s="102">
        <f>IFERROR(F41/E7,0)</f>
        <v>0</v>
      </c>
      <c r="F9" s="108">
        <f>'02.03'!E9</f>
        <v>0</v>
      </c>
      <c r="G9" s="103"/>
      <c r="H9" s="108">
        <f>'02.03'!H9+E9</f>
        <v>0</v>
      </c>
      <c r="I9" s="90">
        <f t="shared" si="1"/>
        <v>0</v>
      </c>
      <c r="J9" s="91"/>
      <c r="K9" s="92">
        <f t="shared" si="0"/>
        <v>0</v>
      </c>
    </row>
    <row r="10" spans="2:11" ht="15.75" thickBot="1" x14ac:dyDescent="0.3">
      <c r="B10" s="33">
        <v>5</v>
      </c>
      <c r="C10" s="41" t="s">
        <v>46</v>
      </c>
      <c r="D10" s="44" t="s">
        <v>8</v>
      </c>
      <c r="E10" s="98">
        <f>H30</f>
        <v>3</v>
      </c>
      <c r="F10" s="84">
        <f>'02.03'!E10</f>
        <v>0</v>
      </c>
      <c r="G10" s="88"/>
      <c r="H10" s="84">
        <f>'02.03'!H10+E10</f>
        <v>3</v>
      </c>
      <c r="I10" s="90">
        <f t="shared" si="1"/>
        <v>3</v>
      </c>
      <c r="J10" s="91" t="str">
        <f t="shared" si="2"/>
        <v xml:space="preserve"> </v>
      </c>
      <c r="K10" s="92">
        <f t="shared" si="0"/>
        <v>31</v>
      </c>
    </row>
    <row r="11" spans="2:11" ht="15.75" thickBot="1" x14ac:dyDescent="0.3">
      <c r="B11" s="33">
        <v>6</v>
      </c>
      <c r="C11" s="41" t="s">
        <v>47</v>
      </c>
      <c r="D11" s="44" t="s">
        <v>8</v>
      </c>
      <c r="E11" s="98">
        <f>H40</f>
        <v>0</v>
      </c>
      <c r="F11" s="84">
        <f>'02.03'!E11</f>
        <v>0</v>
      </c>
      <c r="G11" s="88"/>
      <c r="H11" s="84">
        <f>'02.03'!H11+E11</f>
        <v>0</v>
      </c>
      <c r="I11" s="90">
        <f t="shared" si="1"/>
        <v>0</v>
      </c>
      <c r="J11" s="91"/>
      <c r="K11" s="92">
        <f t="shared" si="0"/>
        <v>0</v>
      </c>
    </row>
    <row r="12" spans="2:11" ht="15.75" thickBot="1" x14ac:dyDescent="0.3">
      <c r="B12" s="33">
        <v>7</v>
      </c>
      <c r="C12" s="41" t="s">
        <v>39</v>
      </c>
      <c r="D12" s="44" t="s">
        <v>48</v>
      </c>
      <c r="E12" s="98">
        <f>G30+G40</f>
        <v>22500</v>
      </c>
      <c r="F12" s="84">
        <f>'02.03'!E12</f>
        <v>0</v>
      </c>
      <c r="G12" s="88"/>
      <c r="H12" s="84">
        <f>'02.03'!H12+E12</f>
        <v>22500</v>
      </c>
      <c r="I12" s="90">
        <f t="shared" si="1"/>
        <v>22500</v>
      </c>
      <c r="J12" s="91" t="str">
        <f t="shared" si="2"/>
        <v xml:space="preserve"> </v>
      </c>
      <c r="K12" s="92">
        <f t="shared" si="0"/>
        <v>232500</v>
      </c>
    </row>
    <row r="13" spans="2:11" ht="15.75" thickBot="1" x14ac:dyDescent="0.3">
      <c r="B13" s="34">
        <v>8</v>
      </c>
      <c r="C13" s="42" t="s">
        <v>40</v>
      </c>
      <c r="D13" s="45" t="s">
        <v>48</v>
      </c>
      <c r="E13" s="99">
        <f>F30+F40</f>
        <v>152289</v>
      </c>
      <c r="F13" s="84">
        <f>'02.03'!E13</f>
        <v>51452</v>
      </c>
      <c r="G13" s="93"/>
      <c r="H13" s="101">
        <f>'02.03'!H13+E13</f>
        <v>203741</v>
      </c>
      <c r="I13" s="95">
        <f t="shared" si="1"/>
        <v>203741</v>
      </c>
      <c r="J13" s="96" t="str">
        <f t="shared" si="2"/>
        <v xml:space="preserve"> </v>
      </c>
      <c r="K13" s="97">
        <f t="shared" si="0"/>
        <v>2105323.666666667</v>
      </c>
    </row>
    <row r="14" spans="2:11" ht="15.75" thickBot="1" x14ac:dyDescent="0.3">
      <c r="D14" s="5"/>
      <c r="E14" s="5"/>
    </row>
    <row r="15" spans="2:11" ht="30" x14ac:dyDescent="0.25">
      <c r="C15" s="5" t="s">
        <v>15</v>
      </c>
      <c r="D15" s="10">
        <v>31</v>
      </c>
      <c r="E15" s="48"/>
    </row>
    <row r="16" spans="2:11" ht="30.75" thickBot="1" x14ac:dyDescent="0.3">
      <c r="C16" s="9" t="s">
        <v>16</v>
      </c>
      <c r="D16" s="11">
        <v>3</v>
      </c>
      <c r="E16" s="48"/>
    </row>
    <row r="17" spans="1:8" ht="15.75" thickBot="1" x14ac:dyDescent="0.3"/>
    <row r="18" spans="1:8" ht="15.75" thickBot="1" x14ac:dyDescent="0.3">
      <c r="B18" s="111" t="s">
        <v>42</v>
      </c>
      <c r="C18" s="112"/>
      <c r="D18" s="112"/>
      <c r="E18" s="112"/>
      <c r="F18" s="112"/>
      <c r="G18" s="112"/>
      <c r="H18" s="113"/>
    </row>
    <row r="19" spans="1:8" ht="15.75" thickBot="1" x14ac:dyDescent="0.3">
      <c r="A19" s="24"/>
      <c r="B19" s="29" t="s">
        <v>0</v>
      </c>
      <c r="C19" s="21" t="s">
        <v>33</v>
      </c>
      <c r="D19" s="21" t="s">
        <v>37</v>
      </c>
      <c r="E19" s="21" t="s">
        <v>50</v>
      </c>
      <c r="F19" s="21" t="s">
        <v>35</v>
      </c>
      <c r="G19" s="21" t="s">
        <v>36</v>
      </c>
      <c r="H19" s="22" t="s">
        <v>34</v>
      </c>
    </row>
    <row r="20" spans="1:8" x14ac:dyDescent="0.25">
      <c r="A20" s="24"/>
      <c r="B20" s="35">
        <v>1</v>
      </c>
      <c r="C20" s="51" t="s">
        <v>67</v>
      </c>
      <c r="D20" s="52" t="s">
        <v>66</v>
      </c>
      <c r="E20" s="53">
        <v>2503</v>
      </c>
      <c r="F20" s="52">
        <v>152289</v>
      </c>
      <c r="G20" s="10">
        <v>22500</v>
      </c>
      <c r="H20" s="10">
        <v>3</v>
      </c>
    </row>
    <row r="21" spans="1:8" x14ac:dyDescent="0.25">
      <c r="A21" s="24"/>
      <c r="B21" s="36">
        <v>2</v>
      </c>
      <c r="C21" s="54"/>
      <c r="D21" s="55"/>
      <c r="E21" s="56"/>
      <c r="F21" s="55"/>
      <c r="G21" s="55"/>
      <c r="H21" s="55"/>
    </row>
    <row r="22" spans="1:8" x14ac:dyDescent="0.25">
      <c r="A22" s="24"/>
      <c r="B22" s="36">
        <v>3</v>
      </c>
      <c r="C22" s="54"/>
      <c r="D22" s="55"/>
      <c r="E22" s="56"/>
      <c r="F22" s="55"/>
      <c r="G22" s="55"/>
      <c r="H22" s="55"/>
    </row>
    <row r="23" spans="1:8" ht="15" customHeight="1" x14ac:dyDescent="0.25">
      <c r="A23" s="24"/>
      <c r="B23" s="36">
        <v>4</v>
      </c>
      <c r="C23" s="54"/>
      <c r="D23" s="55"/>
      <c r="E23" s="56"/>
      <c r="F23" s="55"/>
      <c r="G23" s="55"/>
      <c r="H23" s="55"/>
    </row>
    <row r="24" spans="1:8" x14ac:dyDescent="0.25">
      <c r="A24" s="24"/>
      <c r="B24" s="36">
        <v>5</v>
      </c>
      <c r="C24" s="54"/>
      <c r="D24" s="55"/>
      <c r="E24" s="56"/>
      <c r="F24" s="55"/>
      <c r="G24" s="55"/>
      <c r="H24" s="55"/>
    </row>
    <row r="25" spans="1:8" x14ac:dyDescent="0.25">
      <c r="A25" s="24"/>
      <c r="B25" s="36">
        <v>6</v>
      </c>
      <c r="C25" s="54"/>
      <c r="D25" s="55"/>
      <c r="E25" s="56"/>
      <c r="F25" s="55"/>
      <c r="G25" s="55"/>
      <c r="H25" s="55"/>
    </row>
    <row r="26" spans="1:8" x14ac:dyDescent="0.25">
      <c r="A26" s="24"/>
      <c r="B26" s="36">
        <v>7</v>
      </c>
      <c r="C26" s="54"/>
      <c r="D26" s="55"/>
      <c r="E26" s="56"/>
      <c r="F26" s="55"/>
      <c r="G26" s="55"/>
      <c r="H26" s="55"/>
    </row>
    <row r="27" spans="1:8" x14ac:dyDescent="0.25">
      <c r="A27" s="24"/>
      <c r="B27" s="36">
        <v>8</v>
      </c>
      <c r="C27" s="54"/>
      <c r="D27" s="55"/>
      <c r="E27" s="56"/>
      <c r="F27" s="55"/>
      <c r="G27" s="55"/>
      <c r="H27" s="55"/>
    </row>
    <row r="28" spans="1:8" x14ac:dyDescent="0.25">
      <c r="A28" s="24"/>
      <c r="B28" s="36">
        <v>9</v>
      </c>
      <c r="C28" s="57"/>
      <c r="D28" s="58"/>
      <c r="E28" s="59"/>
      <c r="F28" s="58"/>
      <c r="G28" s="58"/>
      <c r="H28" s="58"/>
    </row>
    <row r="29" spans="1:8" ht="15.75" thickBot="1" x14ac:dyDescent="0.3">
      <c r="A29" s="24"/>
      <c r="B29" s="36">
        <v>10</v>
      </c>
      <c r="C29" s="60"/>
      <c r="D29" s="61"/>
      <c r="E29" s="62"/>
      <c r="F29" s="61"/>
      <c r="G29" s="61"/>
      <c r="H29" s="61"/>
    </row>
    <row r="30" spans="1:8" ht="15.75" thickBot="1" x14ac:dyDescent="0.3">
      <c r="A30" s="24"/>
      <c r="B30" s="37"/>
      <c r="D30" s="114" t="s">
        <v>41</v>
      </c>
      <c r="E30" s="25"/>
      <c r="F30" s="20">
        <f>SUM(F20:F29)</f>
        <v>152289</v>
      </c>
      <c r="G30" s="21">
        <f>SUM(G20:G29)</f>
        <v>22500</v>
      </c>
      <c r="H30" s="21">
        <f>SUM(H20:H29)</f>
        <v>3</v>
      </c>
    </row>
    <row r="31" spans="1:8" ht="15.75" thickBot="1" x14ac:dyDescent="0.3">
      <c r="A31" s="24"/>
      <c r="B31" s="37"/>
      <c r="D31" s="115"/>
      <c r="E31" s="46"/>
      <c r="F31" s="111">
        <f>F30+G30</f>
        <v>174789</v>
      </c>
      <c r="G31" s="113"/>
    </row>
    <row r="32" spans="1:8" ht="15.75" thickBot="1" x14ac:dyDescent="0.3">
      <c r="A32" s="24"/>
      <c r="B32" s="37"/>
    </row>
    <row r="33" spans="1:8" ht="15.75" thickBot="1" x14ac:dyDescent="0.3">
      <c r="A33" s="24"/>
      <c r="B33" s="111" t="s">
        <v>43</v>
      </c>
      <c r="C33" s="112"/>
      <c r="D33" s="112"/>
      <c r="E33" s="112"/>
      <c r="F33" s="112"/>
      <c r="G33" s="112"/>
      <c r="H33" s="113"/>
    </row>
    <row r="34" spans="1:8" ht="15.75" thickBot="1" x14ac:dyDescent="0.3">
      <c r="A34" s="24"/>
      <c r="B34" s="29" t="s">
        <v>0</v>
      </c>
      <c r="C34" s="21" t="s">
        <v>33</v>
      </c>
      <c r="D34" s="21" t="s">
        <v>37</v>
      </c>
      <c r="E34" s="21" t="s">
        <v>50</v>
      </c>
      <c r="F34" s="21" t="s">
        <v>35</v>
      </c>
      <c r="G34" s="21" t="s">
        <v>36</v>
      </c>
      <c r="H34" s="22" t="s">
        <v>34</v>
      </c>
    </row>
    <row r="35" spans="1:8" x14ac:dyDescent="0.25">
      <c r="B35" s="38">
        <v>1</v>
      </c>
      <c r="C35" s="51"/>
      <c r="D35" s="52"/>
      <c r="E35" s="53"/>
      <c r="F35" s="52"/>
      <c r="G35" s="10"/>
      <c r="H35" s="10"/>
    </row>
    <row r="36" spans="1:8" x14ac:dyDescent="0.25">
      <c r="B36" s="36">
        <v>2</v>
      </c>
      <c r="C36" s="54"/>
      <c r="D36" s="55"/>
      <c r="E36" s="56"/>
      <c r="F36" s="55"/>
      <c r="G36" s="55"/>
      <c r="H36" s="55"/>
    </row>
    <row r="37" spans="1:8" x14ac:dyDescent="0.25">
      <c r="B37" s="36">
        <v>3</v>
      </c>
      <c r="C37" s="54"/>
      <c r="D37" s="55"/>
      <c r="E37" s="56"/>
      <c r="F37" s="55"/>
      <c r="G37" s="55"/>
      <c r="H37" s="55"/>
    </row>
    <row r="38" spans="1:8" x14ac:dyDescent="0.25">
      <c r="B38" s="36">
        <v>4</v>
      </c>
      <c r="C38" s="54"/>
      <c r="D38" s="55"/>
      <c r="E38" s="56"/>
      <c r="F38" s="55"/>
      <c r="G38" s="55"/>
      <c r="H38" s="55"/>
    </row>
    <row r="39" spans="1:8" ht="15.75" thickBot="1" x14ac:dyDescent="0.3">
      <c r="B39" s="39">
        <v>5</v>
      </c>
      <c r="C39" s="63"/>
      <c r="D39" s="11"/>
      <c r="E39" s="64"/>
      <c r="F39" s="11"/>
      <c r="G39" s="11"/>
      <c r="H39" s="11"/>
    </row>
    <row r="40" spans="1:8" ht="15.75" thickBot="1" x14ac:dyDescent="0.3">
      <c r="B40" s="37"/>
      <c r="D40" s="114" t="s">
        <v>41</v>
      </c>
      <c r="E40" s="47"/>
      <c r="F40" s="26">
        <f>SUM(F35:F39)</f>
        <v>0</v>
      </c>
      <c r="G40" s="23">
        <f>SUM(G35:G39)</f>
        <v>0</v>
      </c>
      <c r="H40" s="23">
        <f>SUM(H35:H39)</f>
        <v>0</v>
      </c>
    </row>
    <row r="41" spans="1:8" ht="15.75" thickBot="1" x14ac:dyDescent="0.3">
      <c r="B41" s="37"/>
      <c r="D41" s="115"/>
      <c r="E41" s="46"/>
      <c r="F41" s="111">
        <f>F40+G40</f>
        <v>0</v>
      </c>
      <c r="G41" s="113"/>
    </row>
  </sheetData>
  <mergeCells count="13">
    <mergeCell ref="D2:F2"/>
    <mergeCell ref="H2:I2"/>
    <mergeCell ref="K4:K5"/>
    <mergeCell ref="B18:H18"/>
    <mergeCell ref="F31:G31"/>
    <mergeCell ref="B33:H33"/>
    <mergeCell ref="F41:G41"/>
    <mergeCell ref="D30:D31"/>
    <mergeCell ref="D40:D41"/>
    <mergeCell ref="G4:H4"/>
    <mergeCell ref="B4:B5"/>
    <mergeCell ref="C4:C5"/>
    <mergeCell ref="D4:D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workbookViewId="0">
      <selection activeCell="H8" sqref="H8"/>
    </sheetView>
  </sheetViews>
  <sheetFormatPr defaultRowHeight="15" x14ac:dyDescent="0.25"/>
  <cols>
    <col min="1" max="1" width="3.7109375" customWidth="1"/>
    <col min="2" max="2" width="4.7109375" style="30" customWidth="1"/>
    <col min="3" max="3" width="52.85546875" customWidth="1"/>
    <col min="4" max="4" width="50.42578125" customWidth="1"/>
    <col min="5" max="5" width="12.42578125" customWidth="1"/>
    <col min="6" max="6" width="12.7109375" style="2" customWidth="1"/>
    <col min="7" max="12" width="12.7109375" customWidth="1"/>
  </cols>
  <sheetData>
    <row r="1" spans="2:11" ht="15.75" thickBot="1" x14ac:dyDescent="0.3"/>
    <row r="2" spans="2:11" ht="15.75" thickBot="1" x14ac:dyDescent="0.3">
      <c r="B2" s="31" t="s">
        <v>13</v>
      </c>
      <c r="D2" s="120" t="s">
        <v>31</v>
      </c>
      <c r="E2" s="121"/>
      <c r="F2" s="122"/>
      <c r="G2" s="2" t="s">
        <v>29</v>
      </c>
      <c r="H2" s="123">
        <v>42434</v>
      </c>
      <c r="I2" s="128"/>
    </row>
    <row r="3" spans="2:11" ht="15.75" thickBot="1" x14ac:dyDescent="0.3"/>
    <row r="4" spans="2:11" ht="15" customHeight="1" x14ac:dyDescent="0.25">
      <c r="B4" s="129" t="s">
        <v>0</v>
      </c>
      <c r="C4" s="131" t="s">
        <v>1</v>
      </c>
      <c r="D4" s="133" t="s">
        <v>2</v>
      </c>
      <c r="E4" s="16" t="s">
        <v>49</v>
      </c>
      <c r="F4" s="16" t="s">
        <v>14</v>
      </c>
      <c r="G4" s="135" t="s">
        <v>9</v>
      </c>
      <c r="H4" s="136"/>
      <c r="I4" s="6" t="s">
        <v>11</v>
      </c>
      <c r="J4" s="3" t="s">
        <v>12</v>
      </c>
      <c r="K4" s="126" t="s">
        <v>10</v>
      </c>
    </row>
    <row r="5" spans="2:11" ht="15.75" thickBot="1" x14ac:dyDescent="0.3">
      <c r="B5" s="130"/>
      <c r="C5" s="132"/>
      <c r="D5" s="134"/>
      <c r="E5" s="17" t="s">
        <v>4</v>
      </c>
      <c r="F5" s="4" t="s">
        <v>4</v>
      </c>
      <c r="G5" s="4" t="s">
        <v>3</v>
      </c>
      <c r="H5" s="4" t="s">
        <v>4</v>
      </c>
      <c r="I5" s="7" t="s">
        <v>5</v>
      </c>
      <c r="J5" s="8" t="s">
        <v>6</v>
      </c>
      <c r="K5" s="127"/>
    </row>
    <row r="6" spans="2:11" ht="15.75" thickBot="1" x14ac:dyDescent="0.3">
      <c r="B6" s="32">
        <v>1</v>
      </c>
      <c r="C6" s="40" t="s">
        <v>30</v>
      </c>
      <c r="D6" s="43" t="s">
        <v>7</v>
      </c>
      <c r="E6" s="49">
        <v>1</v>
      </c>
      <c r="F6" s="84">
        <f>'03.03'!E6</f>
        <v>2</v>
      </c>
      <c r="G6" s="83"/>
      <c r="H6" s="84">
        <f>'03.03'!H6+E6</f>
        <v>4</v>
      </c>
      <c r="I6" s="85">
        <f>H6-G6</f>
        <v>4</v>
      </c>
      <c r="J6" s="86" t="str">
        <f>IF(G6=0," ",H6/G6)</f>
        <v xml:space="preserve"> </v>
      </c>
      <c r="K6" s="87">
        <f t="shared" ref="K6:K13" si="0">H6/$D$16*$D$15</f>
        <v>31</v>
      </c>
    </row>
    <row r="7" spans="2:11" ht="15.75" thickBot="1" x14ac:dyDescent="0.3">
      <c r="B7" s="33">
        <v>2</v>
      </c>
      <c r="C7" s="41" t="s">
        <v>38</v>
      </c>
      <c r="D7" s="44" t="s">
        <v>7</v>
      </c>
      <c r="E7" s="50"/>
      <c r="F7" s="84">
        <f>'03.03'!E7</f>
        <v>0</v>
      </c>
      <c r="G7" s="88"/>
      <c r="H7" s="84">
        <f>'03.03'!H7+E7</f>
        <v>0</v>
      </c>
      <c r="I7" s="90">
        <f t="shared" ref="I7:I13" si="1">H7-G7</f>
        <v>0</v>
      </c>
      <c r="J7" s="91" t="str">
        <f t="shared" ref="J7:J13" si="2">IF(G7=0," ",H7/G7)</f>
        <v xml:space="preserve"> </v>
      </c>
      <c r="K7" s="92">
        <f t="shared" si="0"/>
        <v>0</v>
      </c>
    </row>
    <row r="8" spans="2:11" ht="15.75" thickBot="1" x14ac:dyDescent="0.3">
      <c r="B8" s="33">
        <v>3</v>
      </c>
      <c r="C8" s="41" t="s">
        <v>44</v>
      </c>
      <c r="D8" s="44" t="s">
        <v>48</v>
      </c>
      <c r="E8" s="98">
        <f>IFERROR(F31/E6,0)</f>
        <v>210496</v>
      </c>
      <c r="F8" s="84">
        <f>'03.03'!E8</f>
        <v>87394.5</v>
      </c>
      <c r="G8" s="88"/>
      <c r="H8" s="84">
        <f>'03.03'!H8+E8</f>
        <v>297910.5</v>
      </c>
      <c r="I8" s="90">
        <f t="shared" si="1"/>
        <v>297910.5</v>
      </c>
      <c r="J8" s="91" t="str">
        <f t="shared" si="2"/>
        <v xml:space="preserve"> </v>
      </c>
      <c r="K8" s="92">
        <f t="shared" si="0"/>
        <v>2308806.375</v>
      </c>
    </row>
    <row r="9" spans="2:11" ht="15.75" thickBot="1" x14ac:dyDescent="0.3">
      <c r="B9" s="33">
        <v>4</v>
      </c>
      <c r="C9" s="41" t="s">
        <v>45</v>
      </c>
      <c r="D9" s="44" t="s">
        <v>48</v>
      </c>
      <c r="E9" s="98">
        <f>IFERROR(F41/E7,0)</f>
        <v>0</v>
      </c>
      <c r="F9" s="84">
        <f>'03.03'!E9</f>
        <v>0</v>
      </c>
      <c r="G9" s="88"/>
      <c r="H9" s="84">
        <f>'03.03'!H9+E9</f>
        <v>0</v>
      </c>
      <c r="I9" s="90">
        <f t="shared" si="1"/>
        <v>0</v>
      </c>
      <c r="J9" s="91"/>
      <c r="K9" s="92">
        <f t="shared" si="0"/>
        <v>0</v>
      </c>
    </row>
    <row r="10" spans="2:11" ht="15.75" thickBot="1" x14ac:dyDescent="0.3">
      <c r="B10" s="33">
        <v>5</v>
      </c>
      <c r="C10" s="41" t="s">
        <v>46</v>
      </c>
      <c r="D10" s="44" t="s">
        <v>8</v>
      </c>
      <c r="E10" s="98">
        <f>H30</f>
        <v>13</v>
      </c>
      <c r="F10" s="84">
        <f>'03.03'!E10</f>
        <v>3</v>
      </c>
      <c r="G10" s="88"/>
      <c r="H10" s="84">
        <f>'03.03'!H10+E10</f>
        <v>16</v>
      </c>
      <c r="I10" s="90">
        <f t="shared" si="1"/>
        <v>16</v>
      </c>
      <c r="J10" s="91" t="str">
        <f t="shared" si="2"/>
        <v xml:space="preserve"> </v>
      </c>
      <c r="K10" s="92">
        <f t="shared" si="0"/>
        <v>124</v>
      </c>
    </row>
    <row r="11" spans="2:11" ht="15.75" thickBot="1" x14ac:dyDescent="0.3">
      <c r="B11" s="33">
        <v>6</v>
      </c>
      <c r="C11" s="41" t="s">
        <v>47</v>
      </c>
      <c r="D11" s="44" t="s">
        <v>8</v>
      </c>
      <c r="E11" s="98">
        <f>H40</f>
        <v>0</v>
      </c>
      <c r="F11" s="84">
        <f>'03.03'!E11</f>
        <v>0</v>
      </c>
      <c r="G11" s="88"/>
      <c r="H11" s="84">
        <f>'03.03'!H11+E11</f>
        <v>0</v>
      </c>
      <c r="I11" s="90">
        <f t="shared" si="1"/>
        <v>0</v>
      </c>
      <c r="J11" s="91"/>
      <c r="K11" s="92">
        <f t="shared" si="0"/>
        <v>0</v>
      </c>
    </row>
    <row r="12" spans="2:11" ht="15.75" thickBot="1" x14ac:dyDescent="0.3">
      <c r="B12" s="33">
        <v>7</v>
      </c>
      <c r="C12" s="41" t="s">
        <v>39</v>
      </c>
      <c r="D12" s="44" t="s">
        <v>48</v>
      </c>
      <c r="E12" s="98">
        <f>G30+G40</f>
        <v>78000</v>
      </c>
      <c r="F12" s="84">
        <f>'03.03'!E12</f>
        <v>22500</v>
      </c>
      <c r="G12" s="88"/>
      <c r="H12" s="84">
        <f>'03.03'!H12+E12</f>
        <v>100500</v>
      </c>
      <c r="I12" s="90">
        <f t="shared" si="1"/>
        <v>100500</v>
      </c>
      <c r="J12" s="91" t="str">
        <f t="shared" si="2"/>
        <v xml:space="preserve"> </v>
      </c>
      <c r="K12" s="92">
        <f t="shared" si="0"/>
        <v>778875</v>
      </c>
    </row>
    <row r="13" spans="2:11" ht="15.75" thickBot="1" x14ac:dyDescent="0.3">
      <c r="B13" s="34">
        <v>8</v>
      </c>
      <c r="C13" s="42" t="s">
        <v>40</v>
      </c>
      <c r="D13" s="45" t="s">
        <v>48</v>
      </c>
      <c r="E13" s="99">
        <f>F30+F40</f>
        <v>132496</v>
      </c>
      <c r="F13" s="84">
        <f>'03.03'!E13</f>
        <v>152289</v>
      </c>
      <c r="G13" s="93"/>
      <c r="H13" s="84">
        <f>'03.03'!H13+E13</f>
        <v>336237</v>
      </c>
      <c r="I13" s="95">
        <f t="shared" si="1"/>
        <v>336237</v>
      </c>
      <c r="J13" s="96" t="str">
        <f t="shared" si="2"/>
        <v xml:space="preserve"> </v>
      </c>
      <c r="K13" s="97">
        <f t="shared" si="0"/>
        <v>2605836.75</v>
      </c>
    </row>
    <row r="14" spans="2:11" ht="15.75" thickBot="1" x14ac:dyDescent="0.3">
      <c r="D14" s="5"/>
      <c r="E14" s="5"/>
    </row>
    <row r="15" spans="2:11" ht="30" x14ac:dyDescent="0.25">
      <c r="C15" s="5" t="s">
        <v>15</v>
      </c>
      <c r="D15" s="10">
        <v>31</v>
      </c>
      <c r="E15" s="48"/>
    </row>
    <row r="16" spans="2:11" ht="30.75" thickBot="1" x14ac:dyDescent="0.3">
      <c r="C16" s="9" t="s">
        <v>16</v>
      </c>
      <c r="D16" s="11">
        <v>4</v>
      </c>
      <c r="E16" s="48"/>
    </row>
    <row r="17" spans="1:8" ht="15.75" thickBot="1" x14ac:dyDescent="0.3"/>
    <row r="18" spans="1:8" ht="15.75" thickBot="1" x14ac:dyDescent="0.3">
      <c r="B18" s="111" t="s">
        <v>42</v>
      </c>
      <c r="C18" s="112"/>
      <c r="D18" s="112"/>
      <c r="E18" s="112"/>
      <c r="F18" s="112"/>
      <c r="G18" s="112"/>
      <c r="H18" s="113"/>
    </row>
    <row r="19" spans="1:8" ht="15.75" thickBot="1" x14ac:dyDescent="0.3">
      <c r="A19" s="24"/>
      <c r="B19" s="29" t="s">
        <v>0</v>
      </c>
      <c r="C19" s="21" t="s">
        <v>33</v>
      </c>
      <c r="D19" s="21" t="s">
        <v>37</v>
      </c>
      <c r="E19" s="21" t="s">
        <v>50</v>
      </c>
      <c r="F19" s="21" t="s">
        <v>35</v>
      </c>
      <c r="G19" s="21" t="s">
        <v>36</v>
      </c>
      <c r="H19" s="22" t="s">
        <v>34</v>
      </c>
    </row>
    <row r="20" spans="1:8" ht="15.75" thickBot="1" x14ac:dyDescent="0.3">
      <c r="A20" s="24"/>
      <c r="B20" s="35">
        <v>1</v>
      </c>
      <c r="C20" s="51" t="s">
        <v>68</v>
      </c>
      <c r="D20" s="52" t="s">
        <v>66</v>
      </c>
      <c r="E20" s="53">
        <v>2905</v>
      </c>
      <c r="F20" s="52">
        <v>118496</v>
      </c>
      <c r="G20" s="10">
        <v>42000</v>
      </c>
      <c r="H20" s="10">
        <v>7</v>
      </c>
    </row>
    <row r="21" spans="1:8" x14ac:dyDescent="0.25">
      <c r="A21" s="24"/>
      <c r="B21" s="36">
        <v>2</v>
      </c>
      <c r="C21" s="51" t="s">
        <v>68</v>
      </c>
      <c r="D21" s="52" t="s">
        <v>66</v>
      </c>
      <c r="E21" s="56">
        <v>40346</v>
      </c>
      <c r="F21" s="55">
        <v>14000</v>
      </c>
      <c r="G21" s="55">
        <v>36000</v>
      </c>
      <c r="H21" s="55">
        <v>6</v>
      </c>
    </row>
    <row r="22" spans="1:8" x14ac:dyDescent="0.25">
      <c r="A22" s="24"/>
      <c r="B22" s="36">
        <v>3</v>
      </c>
      <c r="C22" s="54"/>
      <c r="D22" s="55"/>
      <c r="E22" s="56"/>
      <c r="F22" s="55"/>
      <c r="G22" s="55"/>
      <c r="H22" s="55"/>
    </row>
    <row r="23" spans="1:8" ht="15" customHeight="1" x14ac:dyDescent="0.25">
      <c r="A23" s="24"/>
      <c r="B23" s="36">
        <v>4</v>
      </c>
      <c r="C23" s="54"/>
      <c r="D23" s="55"/>
      <c r="E23" s="56"/>
      <c r="F23" s="55"/>
      <c r="G23" s="55"/>
      <c r="H23" s="55"/>
    </row>
    <row r="24" spans="1:8" x14ac:dyDescent="0.25">
      <c r="A24" s="24"/>
      <c r="B24" s="36">
        <v>5</v>
      </c>
      <c r="C24" s="54"/>
      <c r="D24" s="55"/>
      <c r="E24" s="56"/>
      <c r="F24" s="55"/>
      <c r="G24" s="55"/>
      <c r="H24" s="55"/>
    </row>
    <row r="25" spans="1:8" x14ac:dyDescent="0.25">
      <c r="A25" s="24"/>
      <c r="B25" s="36">
        <v>6</v>
      </c>
      <c r="C25" s="54"/>
      <c r="D25" s="55"/>
      <c r="E25" s="56"/>
      <c r="F25" s="55"/>
      <c r="G25" s="55"/>
      <c r="H25" s="55"/>
    </row>
    <row r="26" spans="1:8" x14ac:dyDescent="0.25">
      <c r="A26" s="24"/>
      <c r="B26" s="36">
        <v>7</v>
      </c>
      <c r="C26" s="54"/>
      <c r="D26" s="55"/>
      <c r="E26" s="56"/>
      <c r="F26" s="55"/>
      <c r="G26" s="55"/>
      <c r="H26" s="55"/>
    </row>
    <row r="27" spans="1:8" x14ac:dyDescent="0.25">
      <c r="A27" s="24"/>
      <c r="B27" s="36">
        <v>8</v>
      </c>
      <c r="C27" s="54"/>
      <c r="D27" s="55"/>
      <c r="E27" s="56"/>
      <c r="F27" s="55"/>
      <c r="G27" s="55"/>
      <c r="H27" s="55"/>
    </row>
    <row r="28" spans="1:8" x14ac:dyDescent="0.25">
      <c r="A28" s="24"/>
      <c r="B28" s="36">
        <v>9</v>
      </c>
      <c r="C28" s="57"/>
      <c r="D28" s="58"/>
      <c r="E28" s="59"/>
      <c r="F28" s="58"/>
      <c r="G28" s="58"/>
      <c r="H28" s="58"/>
    </row>
    <row r="29" spans="1:8" ht="15.75" thickBot="1" x14ac:dyDescent="0.3">
      <c r="A29" s="24"/>
      <c r="B29" s="36">
        <v>10</v>
      </c>
      <c r="C29" s="60"/>
      <c r="D29" s="61"/>
      <c r="E29" s="62"/>
      <c r="F29" s="61"/>
      <c r="G29" s="61"/>
      <c r="H29" s="61"/>
    </row>
    <row r="30" spans="1:8" ht="15.75" thickBot="1" x14ac:dyDescent="0.3">
      <c r="A30" s="24"/>
      <c r="B30" s="37"/>
      <c r="D30" s="114" t="s">
        <v>41</v>
      </c>
      <c r="E30" s="25"/>
      <c r="F30" s="20">
        <f>SUM(F20:F29)</f>
        <v>132496</v>
      </c>
      <c r="G30" s="21">
        <f>SUM(G20:G29)</f>
        <v>78000</v>
      </c>
      <c r="H30" s="21">
        <f>SUM(H20:H29)</f>
        <v>13</v>
      </c>
    </row>
    <row r="31" spans="1:8" ht="15.75" thickBot="1" x14ac:dyDescent="0.3">
      <c r="A31" s="24"/>
      <c r="B31" s="37"/>
      <c r="D31" s="115"/>
      <c r="E31" s="46"/>
      <c r="F31" s="111">
        <f>F30+G30</f>
        <v>210496</v>
      </c>
      <c r="G31" s="113"/>
    </row>
    <row r="32" spans="1:8" ht="15.75" thickBot="1" x14ac:dyDescent="0.3">
      <c r="A32" s="24"/>
      <c r="B32" s="37"/>
    </row>
    <row r="33" spans="1:8" ht="15.75" thickBot="1" x14ac:dyDescent="0.3">
      <c r="A33" s="24"/>
      <c r="B33" s="111" t="s">
        <v>43</v>
      </c>
      <c r="C33" s="112"/>
      <c r="D33" s="112"/>
      <c r="E33" s="112"/>
      <c r="F33" s="112"/>
      <c r="G33" s="112"/>
      <c r="H33" s="113"/>
    </row>
    <row r="34" spans="1:8" ht="15.75" thickBot="1" x14ac:dyDescent="0.3">
      <c r="A34" s="24"/>
      <c r="B34" s="29" t="s">
        <v>0</v>
      </c>
      <c r="C34" s="21" t="s">
        <v>33</v>
      </c>
      <c r="D34" s="21" t="s">
        <v>37</v>
      </c>
      <c r="E34" s="21" t="s">
        <v>50</v>
      </c>
      <c r="F34" s="21" t="s">
        <v>35</v>
      </c>
      <c r="G34" s="21" t="s">
        <v>36</v>
      </c>
      <c r="H34" s="22" t="s">
        <v>34</v>
      </c>
    </row>
    <row r="35" spans="1:8" x14ac:dyDescent="0.25">
      <c r="B35" s="38">
        <v>1</v>
      </c>
      <c r="C35" s="51"/>
      <c r="D35" s="52"/>
      <c r="E35" s="53"/>
      <c r="F35" s="52"/>
      <c r="G35" s="10"/>
      <c r="H35" s="10"/>
    </row>
    <row r="36" spans="1:8" x14ac:dyDescent="0.25">
      <c r="B36" s="36">
        <v>2</v>
      </c>
      <c r="C36" s="54"/>
      <c r="D36" s="55"/>
      <c r="E36" s="56"/>
      <c r="F36" s="55"/>
      <c r="G36" s="55"/>
      <c r="H36" s="55"/>
    </row>
    <row r="37" spans="1:8" x14ac:dyDescent="0.25">
      <c r="B37" s="36">
        <v>3</v>
      </c>
      <c r="C37" s="54"/>
      <c r="D37" s="55"/>
      <c r="E37" s="56"/>
      <c r="F37" s="55"/>
      <c r="G37" s="55"/>
      <c r="H37" s="55"/>
    </row>
    <row r="38" spans="1:8" x14ac:dyDescent="0.25">
      <c r="B38" s="36">
        <v>4</v>
      </c>
      <c r="C38" s="54"/>
      <c r="D38" s="55"/>
      <c r="E38" s="56"/>
      <c r="F38" s="55"/>
      <c r="G38" s="55"/>
      <c r="H38" s="55"/>
    </row>
    <row r="39" spans="1:8" ht="15.75" thickBot="1" x14ac:dyDescent="0.3">
      <c r="B39" s="39">
        <v>5</v>
      </c>
      <c r="C39" s="63"/>
      <c r="D39" s="11"/>
      <c r="E39" s="64"/>
      <c r="F39" s="11"/>
      <c r="G39" s="11"/>
      <c r="H39" s="11"/>
    </row>
    <row r="40" spans="1:8" ht="15.75" thickBot="1" x14ac:dyDescent="0.3">
      <c r="B40" s="37"/>
      <c r="D40" s="114" t="s">
        <v>41</v>
      </c>
      <c r="E40" s="47"/>
      <c r="F40" s="26">
        <f>SUM(F35:F39)</f>
        <v>0</v>
      </c>
      <c r="G40" s="23">
        <f>SUM(G35:G39)</f>
        <v>0</v>
      </c>
      <c r="H40" s="23">
        <f>SUM(H35:H39)</f>
        <v>0</v>
      </c>
    </row>
    <row r="41" spans="1:8" ht="15.75" thickBot="1" x14ac:dyDescent="0.3">
      <c r="B41" s="37"/>
      <c r="D41" s="115"/>
      <c r="E41" s="46"/>
      <c r="F41" s="111">
        <f>F40+G40</f>
        <v>0</v>
      </c>
      <c r="G41" s="113"/>
    </row>
  </sheetData>
  <mergeCells count="13">
    <mergeCell ref="D40:D41"/>
    <mergeCell ref="F41:G41"/>
    <mergeCell ref="D2:F2"/>
    <mergeCell ref="H2:I2"/>
    <mergeCell ref="B4:B5"/>
    <mergeCell ref="C4:C5"/>
    <mergeCell ref="D4:D5"/>
    <mergeCell ref="G4:H4"/>
    <mergeCell ref="K4:K5"/>
    <mergeCell ref="B18:H18"/>
    <mergeCell ref="D30:D31"/>
    <mergeCell ref="F31:G31"/>
    <mergeCell ref="B33:H3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workbookViewId="0">
      <selection activeCell="H8" sqref="H8"/>
    </sheetView>
  </sheetViews>
  <sheetFormatPr defaultRowHeight="15" x14ac:dyDescent="0.25"/>
  <cols>
    <col min="1" max="1" width="3.7109375" customWidth="1"/>
    <col min="2" max="2" width="4.7109375" style="30" customWidth="1"/>
    <col min="3" max="3" width="52.85546875" customWidth="1"/>
    <col min="4" max="4" width="50.42578125" customWidth="1"/>
    <col min="5" max="5" width="12.42578125" customWidth="1"/>
    <col min="6" max="6" width="12.7109375" style="2" customWidth="1"/>
    <col min="7" max="12" width="12.7109375" customWidth="1"/>
  </cols>
  <sheetData>
    <row r="1" spans="2:11" ht="15.75" thickBot="1" x14ac:dyDescent="0.3"/>
    <row r="2" spans="2:11" ht="15.75" thickBot="1" x14ac:dyDescent="0.3">
      <c r="B2" s="31" t="s">
        <v>13</v>
      </c>
      <c r="D2" s="120" t="s">
        <v>64</v>
      </c>
      <c r="E2" s="121"/>
      <c r="F2" s="122"/>
      <c r="G2" s="2" t="s">
        <v>29</v>
      </c>
      <c r="H2" s="123">
        <v>42434</v>
      </c>
      <c r="I2" s="128"/>
    </row>
    <row r="3" spans="2:11" ht="15.75" thickBot="1" x14ac:dyDescent="0.3"/>
    <row r="4" spans="2:11" ht="15" customHeight="1" x14ac:dyDescent="0.25">
      <c r="B4" s="129" t="s">
        <v>0</v>
      </c>
      <c r="C4" s="131" t="s">
        <v>1</v>
      </c>
      <c r="D4" s="133" t="s">
        <v>2</v>
      </c>
      <c r="E4" s="16" t="s">
        <v>49</v>
      </c>
      <c r="F4" s="16" t="s">
        <v>14</v>
      </c>
      <c r="G4" s="135" t="s">
        <v>9</v>
      </c>
      <c r="H4" s="136"/>
      <c r="I4" s="6" t="s">
        <v>11</v>
      </c>
      <c r="J4" s="3" t="s">
        <v>12</v>
      </c>
      <c r="K4" s="126" t="s">
        <v>10</v>
      </c>
    </row>
    <row r="5" spans="2:11" ht="15.75" thickBot="1" x14ac:dyDescent="0.3">
      <c r="B5" s="130"/>
      <c r="C5" s="132"/>
      <c r="D5" s="134"/>
      <c r="E5" s="17" t="s">
        <v>4</v>
      </c>
      <c r="F5" s="4" t="s">
        <v>4</v>
      </c>
      <c r="G5" s="4" t="s">
        <v>3</v>
      </c>
      <c r="H5" s="4" t="s">
        <v>4</v>
      </c>
      <c r="I5" s="7" t="s">
        <v>5</v>
      </c>
      <c r="J5" s="8" t="s">
        <v>6</v>
      </c>
      <c r="K5" s="127"/>
    </row>
    <row r="6" spans="2:11" ht="15.75" thickBot="1" x14ac:dyDescent="0.3">
      <c r="B6" s="32">
        <v>1</v>
      </c>
      <c r="C6" s="40" t="s">
        <v>30</v>
      </c>
      <c r="D6" s="43" t="s">
        <v>7</v>
      </c>
      <c r="E6" s="49">
        <v>1</v>
      </c>
      <c r="F6" s="84">
        <f>'04.03'!E6</f>
        <v>1</v>
      </c>
      <c r="G6" s="83"/>
      <c r="H6" s="84">
        <f>'04.03'!H6+E6</f>
        <v>5</v>
      </c>
      <c r="I6" s="85">
        <f>H6-G6</f>
        <v>5</v>
      </c>
      <c r="J6" s="86" t="str">
        <f>IF(G6=0," ",H6/G6)</f>
        <v xml:space="preserve"> </v>
      </c>
      <c r="K6" s="87">
        <f t="shared" ref="K6:K13" si="0">H6/$D$16*$D$15</f>
        <v>31</v>
      </c>
    </row>
    <row r="7" spans="2:11" ht="15.75" thickBot="1" x14ac:dyDescent="0.3">
      <c r="B7" s="33">
        <v>2</v>
      </c>
      <c r="C7" s="41" t="s">
        <v>38</v>
      </c>
      <c r="D7" s="44" t="s">
        <v>7</v>
      </c>
      <c r="E7" s="50"/>
      <c r="F7" s="84">
        <f>'04.03'!E7</f>
        <v>0</v>
      </c>
      <c r="G7" s="88"/>
      <c r="H7" s="84">
        <f>'04.03'!H7+E7</f>
        <v>0</v>
      </c>
      <c r="I7" s="90">
        <f t="shared" ref="I7:I13" si="1">H7-G7</f>
        <v>0</v>
      </c>
      <c r="J7" s="91" t="str">
        <f t="shared" ref="J7:J13" si="2">IF(G7=0," ",H7/G7)</f>
        <v xml:space="preserve"> </v>
      </c>
      <c r="K7" s="92">
        <f t="shared" si="0"/>
        <v>0</v>
      </c>
    </row>
    <row r="8" spans="2:11" ht="15.75" thickBot="1" x14ac:dyDescent="0.3">
      <c r="B8" s="33">
        <v>3</v>
      </c>
      <c r="C8" s="41" t="s">
        <v>44</v>
      </c>
      <c r="D8" s="44" t="s">
        <v>48</v>
      </c>
      <c r="E8" s="98">
        <f>IFERROR(F31/E6,0)</f>
        <v>31458</v>
      </c>
      <c r="F8" s="84">
        <f>'04.03'!E8</f>
        <v>210496</v>
      </c>
      <c r="G8" s="88"/>
      <c r="H8" s="84">
        <f>'04.03'!H8+E8</f>
        <v>329368.5</v>
      </c>
      <c r="I8" s="90">
        <f t="shared" si="1"/>
        <v>329368.5</v>
      </c>
      <c r="J8" s="91" t="str">
        <f t="shared" si="2"/>
        <v xml:space="preserve"> </v>
      </c>
      <c r="K8" s="92">
        <f t="shared" si="0"/>
        <v>2042084.7</v>
      </c>
    </row>
    <row r="9" spans="2:11" ht="15.75" thickBot="1" x14ac:dyDescent="0.3">
      <c r="B9" s="33">
        <v>4</v>
      </c>
      <c r="C9" s="41" t="s">
        <v>45</v>
      </c>
      <c r="D9" s="44" t="s">
        <v>48</v>
      </c>
      <c r="E9" s="98">
        <f>IFERROR(F41/E7,0)</f>
        <v>0</v>
      </c>
      <c r="F9" s="84">
        <f>'04.03'!E9</f>
        <v>0</v>
      </c>
      <c r="G9" s="88"/>
      <c r="H9" s="84">
        <f>'04.03'!H9+E9</f>
        <v>0</v>
      </c>
      <c r="I9" s="90">
        <f t="shared" si="1"/>
        <v>0</v>
      </c>
      <c r="J9" s="91"/>
      <c r="K9" s="92">
        <f t="shared" si="0"/>
        <v>0</v>
      </c>
    </row>
    <row r="10" spans="2:11" ht="15.75" thickBot="1" x14ac:dyDescent="0.3">
      <c r="B10" s="33">
        <v>5</v>
      </c>
      <c r="C10" s="41" t="s">
        <v>46</v>
      </c>
      <c r="D10" s="44" t="s">
        <v>8</v>
      </c>
      <c r="E10" s="98">
        <f>H30</f>
        <v>0</v>
      </c>
      <c r="F10" s="84">
        <f>'04.03'!E10</f>
        <v>13</v>
      </c>
      <c r="G10" s="88"/>
      <c r="H10" s="84">
        <f>'04.03'!H10+E10</f>
        <v>16</v>
      </c>
      <c r="I10" s="90">
        <f t="shared" si="1"/>
        <v>16</v>
      </c>
      <c r="J10" s="91" t="str">
        <f t="shared" si="2"/>
        <v xml:space="preserve"> </v>
      </c>
      <c r="K10" s="92">
        <f t="shared" si="0"/>
        <v>99.2</v>
      </c>
    </row>
    <row r="11" spans="2:11" ht="15.75" thickBot="1" x14ac:dyDescent="0.3">
      <c r="B11" s="33">
        <v>6</v>
      </c>
      <c r="C11" s="41" t="s">
        <v>47</v>
      </c>
      <c r="D11" s="44" t="s">
        <v>8</v>
      </c>
      <c r="E11" s="98">
        <f>H40</f>
        <v>0</v>
      </c>
      <c r="F11" s="84">
        <f>'04.03'!E11</f>
        <v>0</v>
      </c>
      <c r="G11" s="88"/>
      <c r="H11" s="84">
        <f>'04.03'!H11+E11</f>
        <v>0</v>
      </c>
      <c r="I11" s="90">
        <f t="shared" si="1"/>
        <v>0</v>
      </c>
      <c r="J11" s="91"/>
      <c r="K11" s="92">
        <f t="shared" si="0"/>
        <v>0</v>
      </c>
    </row>
    <row r="12" spans="2:11" ht="15.75" thickBot="1" x14ac:dyDescent="0.3">
      <c r="B12" s="33">
        <v>7</v>
      </c>
      <c r="C12" s="41" t="s">
        <v>39</v>
      </c>
      <c r="D12" s="44" t="s">
        <v>48</v>
      </c>
      <c r="E12" s="98">
        <f>G30+G40</f>
        <v>0</v>
      </c>
      <c r="F12" s="84">
        <f>'04.03'!E12</f>
        <v>78000</v>
      </c>
      <c r="G12" s="88"/>
      <c r="H12" s="84">
        <f>'04.03'!H12+E12</f>
        <v>100500</v>
      </c>
      <c r="I12" s="90">
        <f t="shared" si="1"/>
        <v>100500</v>
      </c>
      <c r="J12" s="91" t="str">
        <f t="shared" si="2"/>
        <v xml:space="preserve"> </v>
      </c>
      <c r="K12" s="92">
        <f t="shared" si="0"/>
        <v>623100</v>
      </c>
    </row>
    <row r="13" spans="2:11" ht="15.75" thickBot="1" x14ac:dyDescent="0.3">
      <c r="B13" s="34">
        <v>8</v>
      </c>
      <c r="C13" s="42" t="s">
        <v>40</v>
      </c>
      <c r="D13" s="45" t="s">
        <v>48</v>
      </c>
      <c r="E13" s="99">
        <f>F30+F40</f>
        <v>31458</v>
      </c>
      <c r="F13" s="84">
        <f>'04.03'!E13</f>
        <v>132496</v>
      </c>
      <c r="G13" s="93"/>
      <c r="H13" s="84">
        <f>'04.03'!H13+E13</f>
        <v>367695</v>
      </c>
      <c r="I13" s="95">
        <f t="shared" si="1"/>
        <v>367695</v>
      </c>
      <c r="J13" s="96" t="str">
        <f t="shared" si="2"/>
        <v xml:space="preserve"> </v>
      </c>
      <c r="K13" s="97">
        <f t="shared" si="0"/>
        <v>2279709</v>
      </c>
    </row>
    <row r="14" spans="2:11" ht="15.75" thickBot="1" x14ac:dyDescent="0.3">
      <c r="D14" s="5"/>
      <c r="E14" s="5"/>
    </row>
    <row r="15" spans="2:11" ht="30" x14ac:dyDescent="0.25">
      <c r="C15" s="5" t="s">
        <v>15</v>
      </c>
      <c r="D15" s="10">
        <v>31</v>
      </c>
      <c r="E15" s="48"/>
    </row>
    <row r="16" spans="2:11" ht="30.75" thickBot="1" x14ac:dyDescent="0.3">
      <c r="C16" s="9" t="s">
        <v>16</v>
      </c>
      <c r="D16" s="11">
        <v>5</v>
      </c>
      <c r="E16" s="48"/>
    </row>
    <row r="17" spans="1:8" ht="15.75" thickBot="1" x14ac:dyDescent="0.3"/>
    <row r="18" spans="1:8" ht="15.75" thickBot="1" x14ac:dyDescent="0.3">
      <c r="B18" s="111" t="s">
        <v>42</v>
      </c>
      <c r="C18" s="112"/>
      <c r="D18" s="112"/>
      <c r="E18" s="112"/>
      <c r="F18" s="112"/>
      <c r="G18" s="112"/>
      <c r="H18" s="113"/>
    </row>
    <row r="19" spans="1:8" ht="15.75" thickBot="1" x14ac:dyDescent="0.3">
      <c r="A19" s="24"/>
      <c r="B19" s="29" t="s">
        <v>0</v>
      </c>
      <c r="C19" s="21" t="s">
        <v>33</v>
      </c>
      <c r="D19" s="21" t="s">
        <v>37</v>
      </c>
      <c r="E19" s="21" t="s">
        <v>50</v>
      </c>
      <c r="F19" s="21" t="s">
        <v>35</v>
      </c>
      <c r="G19" s="21" t="s">
        <v>36</v>
      </c>
      <c r="H19" s="22" t="s">
        <v>34</v>
      </c>
    </row>
    <row r="20" spans="1:8" x14ac:dyDescent="0.25">
      <c r="A20" s="24"/>
      <c r="B20" s="35">
        <v>1</v>
      </c>
      <c r="C20" s="51" t="s">
        <v>69</v>
      </c>
      <c r="D20" s="52" t="s">
        <v>66</v>
      </c>
      <c r="E20" s="53">
        <v>40874</v>
      </c>
      <c r="F20" s="52">
        <v>31458</v>
      </c>
      <c r="G20" s="10"/>
      <c r="H20" s="10"/>
    </row>
    <row r="21" spans="1:8" x14ac:dyDescent="0.25">
      <c r="A21" s="24"/>
      <c r="B21" s="36">
        <v>2</v>
      </c>
      <c r="C21" s="54"/>
      <c r="D21" s="55"/>
      <c r="E21" s="56"/>
      <c r="F21" s="55"/>
      <c r="G21" s="55"/>
      <c r="H21" s="55"/>
    </row>
    <row r="22" spans="1:8" x14ac:dyDescent="0.25">
      <c r="A22" s="24"/>
      <c r="B22" s="36">
        <v>3</v>
      </c>
      <c r="C22" s="54"/>
      <c r="D22" s="55"/>
      <c r="E22" s="56"/>
      <c r="F22" s="55"/>
      <c r="G22" s="55"/>
      <c r="H22" s="55"/>
    </row>
    <row r="23" spans="1:8" ht="15" customHeight="1" x14ac:dyDescent="0.25">
      <c r="A23" s="24"/>
      <c r="B23" s="36">
        <v>4</v>
      </c>
      <c r="C23" s="54"/>
      <c r="D23" s="55"/>
      <c r="E23" s="56"/>
      <c r="F23" s="55"/>
      <c r="G23" s="55"/>
      <c r="H23" s="55"/>
    </row>
    <row r="24" spans="1:8" x14ac:dyDescent="0.25">
      <c r="A24" s="24"/>
      <c r="B24" s="36">
        <v>5</v>
      </c>
      <c r="C24" s="54"/>
      <c r="D24" s="55"/>
      <c r="E24" s="56"/>
      <c r="F24" s="55"/>
      <c r="G24" s="55"/>
      <c r="H24" s="55"/>
    </row>
    <row r="25" spans="1:8" x14ac:dyDescent="0.25">
      <c r="A25" s="24"/>
      <c r="B25" s="36">
        <v>6</v>
      </c>
      <c r="C25" s="54"/>
      <c r="D25" s="55"/>
      <c r="E25" s="56"/>
      <c r="F25" s="55"/>
      <c r="G25" s="55"/>
      <c r="H25" s="55"/>
    </row>
    <row r="26" spans="1:8" x14ac:dyDescent="0.25">
      <c r="A26" s="24"/>
      <c r="B26" s="36">
        <v>7</v>
      </c>
      <c r="C26" s="54"/>
      <c r="D26" s="55"/>
      <c r="E26" s="56"/>
      <c r="F26" s="55"/>
      <c r="G26" s="55"/>
      <c r="H26" s="55"/>
    </row>
    <row r="27" spans="1:8" x14ac:dyDescent="0.25">
      <c r="A27" s="24"/>
      <c r="B27" s="36">
        <v>8</v>
      </c>
      <c r="C27" s="54"/>
      <c r="D27" s="55"/>
      <c r="E27" s="56"/>
      <c r="F27" s="55"/>
      <c r="G27" s="55"/>
      <c r="H27" s="55"/>
    </row>
    <row r="28" spans="1:8" x14ac:dyDescent="0.25">
      <c r="A28" s="24"/>
      <c r="B28" s="36">
        <v>9</v>
      </c>
      <c r="C28" s="57"/>
      <c r="D28" s="58"/>
      <c r="E28" s="59"/>
      <c r="F28" s="58"/>
      <c r="G28" s="58"/>
      <c r="H28" s="58"/>
    </row>
    <row r="29" spans="1:8" ht="15.75" thickBot="1" x14ac:dyDescent="0.3">
      <c r="A29" s="24"/>
      <c r="B29" s="36">
        <v>10</v>
      </c>
      <c r="C29" s="60"/>
      <c r="D29" s="61"/>
      <c r="E29" s="62"/>
      <c r="F29" s="61"/>
      <c r="G29" s="61"/>
      <c r="H29" s="61"/>
    </row>
    <row r="30" spans="1:8" ht="15.75" thickBot="1" x14ac:dyDescent="0.3">
      <c r="A30" s="24"/>
      <c r="B30" s="37"/>
      <c r="D30" s="114" t="s">
        <v>41</v>
      </c>
      <c r="E30" s="25"/>
      <c r="F30" s="20">
        <f>SUM(F20:F29)</f>
        <v>31458</v>
      </c>
      <c r="G30" s="21">
        <f>SUM(G20:G29)</f>
        <v>0</v>
      </c>
      <c r="H30" s="21">
        <f>SUM(H20:H29)</f>
        <v>0</v>
      </c>
    </row>
    <row r="31" spans="1:8" ht="15.75" thickBot="1" x14ac:dyDescent="0.3">
      <c r="A31" s="24"/>
      <c r="B31" s="37"/>
      <c r="D31" s="115"/>
      <c r="E31" s="46"/>
      <c r="F31" s="111">
        <f>F30+G30</f>
        <v>31458</v>
      </c>
      <c r="G31" s="113"/>
    </row>
    <row r="32" spans="1:8" ht="15.75" thickBot="1" x14ac:dyDescent="0.3">
      <c r="A32" s="24"/>
      <c r="B32" s="37"/>
    </row>
    <row r="33" spans="1:8" ht="15.75" thickBot="1" x14ac:dyDescent="0.3">
      <c r="A33" s="24"/>
      <c r="B33" s="111" t="s">
        <v>43</v>
      </c>
      <c r="C33" s="112"/>
      <c r="D33" s="112"/>
      <c r="E33" s="112"/>
      <c r="F33" s="112"/>
      <c r="G33" s="112"/>
      <c r="H33" s="113"/>
    </row>
    <row r="34" spans="1:8" ht="15.75" thickBot="1" x14ac:dyDescent="0.3">
      <c r="A34" s="24"/>
      <c r="B34" s="29" t="s">
        <v>0</v>
      </c>
      <c r="C34" s="21" t="s">
        <v>33</v>
      </c>
      <c r="D34" s="21" t="s">
        <v>37</v>
      </c>
      <c r="E34" s="21" t="s">
        <v>50</v>
      </c>
      <c r="F34" s="21" t="s">
        <v>35</v>
      </c>
      <c r="G34" s="21" t="s">
        <v>36</v>
      </c>
      <c r="H34" s="22" t="s">
        <v>34</v>
      </c>
    </row>
    <row r="35" spans="1:8" x14ac:dyDescent="0.25">
      <c r="B35" s="38">
        <v>1</v>
      </c>
      <c r="C35" s="51"/>
      <c r="D35" s="52"/>
      <c r="E35" s="53"/>
      <c r="F35" s="52"/>
      <c r="G35" s="10"/>
      <c r="H35" s="10"/>
    </row>
    <row r="36" spans="1:8" x14ac:dyDescent="0.25">
      <c r="B36" s="36">
        <v>2</v>
      </c>
      <c r="C36" s="54"/>
      <c r="D36" s="55"/>
      <c r="E36" s="56"/>
      <c r="F36" s="55"/>
      <c r="G36" s="55"/>
      <c r="H36" s="55"/>
    </row>
    <row r="37" spans="1:8" x14ac:dyDescent="0.25">
      <c r="B37" s="36">
        <v>3</v>
      </c>
      <c r="C37" s="54"/>
      <c r="D37" s="55"/>
      <c r="E37" s="56"/>
      <c r="F37" s="55"/>
      <c r="G37" s="55"/>
      <c r="H37" s="55"/>
    </row>
    <row r="38" spans="1:8" x14ac:dyDescent="0.25">
      <c r="B38" s="36">
        <v>4</v>
      </c>
      <c r="C38" s="54"/>
      <c r="D38" s="55"/>
      <c r="E38" s="56"/>
      <c r="F38" s="55"/>
      <c r="G38" s="55"/>
      <c r="H38" s="55"/>
    </row>
    <row r="39" spans="1:8" ht="15.75" thickBot="1" x14ac:dyDescent="0.3">
      <c r="B39" s="39">
        <v>5</v>
      </c>
      <c r="C39" s="63"/>
      <c r="D39" s="11"/>
      <c r="E39" s="64"/>
      <c r="F39" s="11"/>
      <c r="G39" s="11"/>
      <c r="H39" s="11"/>
    </row>
    <row r="40" spans="1:8" ht="15.75" thickBot="1" x14ac:dyDescent="0.3">
      <c r="B40" s="37"/>
      <c r="D40" s="114" t="s">
        <v>41</v>
      </c>
      <c r="E40" s="47"/>
      <c r="F40" s="26">
        <f>SUM(F35:F39)</f>
        <v>0</v>
      </c>
      <c r="G40" s="23">
        <f>SUM(G35:G39)</f>
        <v>0</v>
      </c>
      <c r="H40" s="23">
        <f>SUM(H35:H39)</f>
        <v>0</v>
      </c>
    </row>
    <row r="41" spans="1:8" ht="15.75" thickBot="1" x14ac:dyDescent="0.3">
      <c r="B41" s="37"/>
      <c r="D41" s="115"/>
      <c r="E41" s="46"/>
      <c r="F41" s="111">
        <f>F40+G40</f>
        <v>0</v>
      </c>
      <c r="G41" s="113"/>
    </row>
  </sheetData>
  <mergeCells count="13">
    <mergeCell ref="D40:D41"/>
    <mergeCell ref="F41:G41"/>
    <mergeCell ref="D2:F2"/>
    <mergeCell ref="H2:I2"/>
    <mergeCell ref="B4:B5"/>
    <mergeCell ref="C4:C5"/>
    <mergeCell ref="D4:D5"/>
    <mergeCell ref="G4:H4"/>
    <mergeCell ref="K4:K5"/>
    <mergeCell ref="B18:H18"/>
    <mergeCell ref="D30:D31"/>
    <mergeCell ref="F31:G31"/>
    <mergeCell ref="B33:H33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workbookViewId="0">
      <selection activeCell="H9" sqref="H9"/>
    </sheetView>
  </sheetViews>
  <sheetFormatPr defaultRowHeight="15" x14ac:dyDescent="0.25"/>
  <cols>
    <col min="1" max="1" width="3.7109375" customWidth="1"/>
    <col min="2" max="2" width="4.7109375" style="30" customWidth="1"/>
    <col min="3" max="3" width="52.85546875" customWidth="1"/>
    <col min="4" max="4" width="50.42578125" customWidth="1"/>
    <col min="5" max="5" width="12.42578125" customWidth="1"/>
    <col min="6" max="6" width="12.7109375" style="2" customWidth="1"/>
    <col min="7" max="12" width="12.7109375" customWidth="1"/>
  </cols>
  <sheetData>
    <row r="1" spans="2:11" ht="15.75" thickBot="1" x14ac:dyDescent="0.3"/>
    <row r="2" spans="2:11" ht="15.75" thickBot="1" x14ac:dyDescent="0.3">
      <c r="B2" s="31" t="s">
        <v>13</v>
      </c>
      <c r="D2" s="120" t="s">
        <v>64</v>
      </c>
      <c r="E2" s="121"/>
      <c r="F2" s="122"/>
      <c r="G2" s="2" t="s">
        <v>29</v>
      </c>
      <c r="H2" s="123">
        <v>42435</v>
      </c>
      <c r="I2" s="128"/>
    </row>
    <row r="3" spans="2:11" ht="15.75" thickBot="1" x14ac:dyDescent="0.3"/>
    <row r="4" spans="2:11" ht="15" customHeight="1" x14ac:dyDescent="0.25">
      <c r="B4" s="129" t="s">
        <v>0</v>
      </c>
      <c r="C4" s="131" t="s">
        <v>1</v>
      </c>
      <c r="D4" s="133" t="s">
        <v>2</v>
      </c>
      <c r="E4" s="16" t="s">
        <v>49</v>
      </c>
      <c r="F4" s="16" t="s">
        <v>14</v>
      </c>
      <c r="G4" s="135" t="s">
        <v>9</v>
      </c>
      <c r="H4" s="136"/>
      <c r="I4" s="6" t="s">
        <v>11</v>
      </c>
      <c r="J4" s="3" t="s">
        <v>12</v>
      </c>
      <c r="K4" s="126" t="s">
        <v>10</v>
      </c>
    </row>
    <row r="5" spans="2:11" ht="15.75" thickBot="1" x14ac:dyDescent="0.3">
      <c r="B5" s="130"/>
      <c r="C5" s="132"/>
      <c r="D5" s="134"/>
      <c r="E5" s="17" t="s">
        <v>4</v>
      </c>
      <c r="F5" s="4" t="s">
        <v>4</v>
      </c>
      <c r="G5" s="4" t="s">
        <v>3</v>
      </c>
      <c r="H5" s="4" t="s">
        <v>4</v>
      </c>
      <c r="I5" s="7" t="s">
        <v>5</v>
      </c>
      <c r="J5" s="8" t="s">
        <v>6</v>
      </c>
      <c r="K5" s="127"/>
    </row>
    <row r="6" spans="2:11" ht="15.75" thickBot="1" x14ac:dyDescent="0.3">
      <c r="B6" s="32">
        <v>1</v>
      </c>
      <c r="C6" s="40" t="s">
        <v>30</v>
      </c>
      <c r="D6" s="43" t="s">
        <v>7</v>
      </c>
      <c r="E6" s="49"/>
      <c r="F6" s="84">
        <f>'05.03'!E6</f>
        <v>1</v>
      </c>
      <c r="G6" s="83"/>
      <c r="H6" s="84">
        <f>'05.03'!H6+E6</f>
        <v>5</v>
      </c>
      <c r="I6" s="85">
        <f>H6-G6</f>
        <v>5</v>
      </c>
      <c r="J6" s="86" t="str">
        <f>IF(G6=0," ",H6/G6)</f>
        <v xml:space="preserve"> </v>
      </c>
      <c r="K6" s="87">
        <f t="shared" ref="K6:K13" si="0">H6/$D$16*$D$15</f>
        <v>25.833333333333336</v>
      </c>
    </row>
    <row r="7" spans="2:11" ht="15.75" thickBot="1" x14ac:dyDescent="0.3">
      <c r="B7" s="33">
        <v>2</v>
      </c>
      <c r="C7" s="41" t="s">
        <v>38</v>
      </c>
      <c r="D7" s="44" t="s">
        <v>7</v>
      </c>
      <c r="E7" s="50"/>
      <c r="F7" s="84">
        <f>'05.03'!E7</f>
        <v>0</v>
      </c>
      <c r="G7" s="88"/>
      <c r="H7" s="84">
        <f>'05.03'!H7+E7</f>
        <v>0</v>
      </c>
      <c r="I7" s="90">
        <f t="shared" ref="I7:I13" si="1">H7-G7</f>
        <v>0</v>
      </c>
      <c r="J7" s="91" t="str">
        <f t="shared" ref="J7:J13" si="2">IF(G7=0," ",H7/G7)</f>
        <v xml:space="preserve"> </v>
      </c>
      <c r="K7" s="92">
        <f t="shared" si="0"/>
        <v>0</v>
      </c>
    </row>
    <row r="8" spans="2:11" ht="15.75" thickBot="1" x14ac:dyDescent="0.3">
      <c r="B8" s="33">
        <v>3</v>
      </c>
      <c r="C8" s="41" t="s">
        <v>44</v>
      </c>
      <c r="D8" s="44" t="s">
        <v>48</v>
      </c>
      <c r="E8" s="98">
        <f>IFERROR(F31/E6,0)</f>
        <v>0</v>
      </c>
      <c r="F8" s="84">
        <f>'05.03'!E8</f>
        <v>31458</v>
      </c>
      <c r="G8" s="88"/>
      <c r="H8" s="84">
        <f>'05.03'!H8+E8</f>
        <v>329368.5</v>
      </c>
      <c r="I8" s="90">
        <f t="shared" si="1"/>
        <v>329368.5</v>
      </c>
      <c r="J8" s="91" t="str">
        <f t="shared" si="2"/>
        <v xml:space="preserve"> </v>
      </c>
      <c r="K8" s="92">
        <f t="shared" si="0"/>
        <v>1701737.25</v>
      </c>
    </row>
    <row r="9" spans="2:11" ht="15.75" thickBot="1" x14ac:dyDescent="0.3">
      <c r="B9" s="33">
        <v>4</v>
      </c>
      <c r="C9" s="41" t="s">
        <v>45</v>
      </c>
      <c r="D9" s="44" t="s">
        <v>48</v>
      </c>
      <c r="E9" s="98">
        <f>IFERROR(F41/E7,0)</f>
        <v>0</v>
      </c>
      <c r="F9" s="84">
        <f>'05.03'!E9</f>
        <v>0</v>
      </c>
      <c r="G9" s="88"/>
      <c r="H9" s="84">
        <f>'05.03'!H9+E9</f>
        <v>0</v>
      </c>
      <c r="I9" s="90">
        <f t="shared" si="1"/>
        <v>0</v>
      </c>
      <c r="J9" s="91"/>
      <c r="K9" s="92">
        <f t="shared" si="0"/>
        <v>0</v>
      </c>
    </row>
    <row r="10" spans="2:11" ht="15.75" thickBot="1" x14ac:dyDescent="0.3">
      <c r="B10" s="33">
        <v>5</v>
      </c>
      <c r="C10" s="41" t="s">
        <v>46</v>
      </c>
      <c r="D10" s="44" t="s">
        <v>8</v>
      </c>
      <c r="E10" s="98">
        <f>H30</f>
        <v>2</v>
      </c>
      <c r="F10" s="84">
        <f>'05.03'!E10</f>
        <v>0</v>
      </c>
      <c r="G10" s="88"/>
      <c r="H10" s="84">
        <f>'05.03'!H10+E10</f>
        <v>18</v>
      </c>
      <c r="I10" s="90">
        <f t="shared" si="1"/>
        <v>18</v>
      </c>
      <c r="J10" s="91" t="str">
        <f t="shared" si="2"/>
        <v xml:space="preserve"> </v>
      </c>
      <c r="K10" s="92">
        <f t="shared" si="0"/>
        <v>93</v>
      </c>
    </row>
    <row r="11" spans="2:11" ht="15.75" thickBot="1" x14ac:dyDescent="0.3">
      <c r="B11" s="33">
        <v>6</v>
      </c>
      <c r="C11" s="41" t="s">
        <v>47</v>
      </c>
      <c r="D11" s="44" t="s">
        <v>8</v>
      </c>
      <c r="E11" s="98">
        <f>H40</f>
        <v>0</v>
      </c>
      <c r="F11" s="84">
        <f>'05.03'!E11</f>
        <v>0</v>
      </c>
      <c r="G11" s="88"/>
      <c r="H11" s="84">
        <f>'05.03'!H11+E11</f>
        <v>0</v>
      </c>
      <c r="I11" s="90">
        <f t="shared" si="1"/>
        <v>0</v>
      </c>
      <c r="J11" s="91"/>
      <c r="K11" s="92">
        <f t="shared" si="0"/>
        <v>0</v>
      </c>
    </row>
    <row r="12" spans="2:11" ht="15.75" thickBot="1" x14ac:dyDescent="0.3">
      <c r="B12" s="33">
        <v>7</v>
      </c>
      <c r="C12" s="41" t="s">
        <v>39</v>
      </c>
      <c r="D12" s="44" t="s">
        <v>48</v>
      </c>
      <c r="E12" s="98">
        <f>G30+G40</f>
        <v>12000</v>
      </c>
      <c r="F12" s="84">
        <f>'05.03'!E12</f>
        <v>0</v>
      </c>
      <c r="G12" s="88"/>
      <c r="H12" s="84">
        <f>'05.03'!H12+E12</f>
        <v>112500</v>
      </c>
      <c r="I12" s="90">
        <f t="shared" si="1"/>
        <v>112500</v>
      </c>
      <c r="J12" s="91" t="str">
        <f t="shared" si="2"/>
        <v xml:space="preserve"> </v>
      </c>
      <c r="K12" s="92">
        <f t="shared" si="0"/>
        <v>581250</v>
      </c>
    </row>
    <row r="13" spans="2:11" ht="15.75" thickBot="1" x14ac:dyDescent="0.3">
      <c r="B13" s="34">
        <v>8</v>
      </c>
      <c r="C13" s="42" t="s">
        <v>40</v>
      </c>
      <c r="D13" s="45" t="s">
        <v>48</v>
      </c>
      <c r="E13" s="99">
        <f>F30+F40</f>
        <v>69460</v>
      </c>
      <c r="F13" s="84">
        <f>'05.03'!E13</f>
        <v>31458</v>
      </c>
      <c r="G13" s="93"/>
      <c r="H13" s="84">
        <f>'05.03'!H13+E13</f>
        <v>437155</v>
      </c>
      <c r="I13" s="95">
        <f t="shared" si="1"/>
        <v>437155</v>
      </c>
      <c r="J13" s="96" t="str">
        <f t="shared" si="2"/>
        <v xml:space="preserve"> </v>
      </c>
      <c r="K13" s="97">
        <f t="shared" si="0"/>
        <v>2258634.166666667</v>
      </c>
    </row>
    <row r="14" spans="2:11" ht="15.75" thickBot="1" x14ac:dyDescent="0.3">
      <c r="D14" s="5"/>
      <c r="E14" s="5"/>
    </row>
    <row r="15" spans="2:11" ht="30" x14ac:dyDescent="0.25">
      <c r="C15" s="5" t="s">
        <v>15</v>
      </c>
      <c r="D15" s="10">
        <v>31</v>
      </c>
      <c r="E15" s="48"/>
    </row>
    <row r="16" spans="2:11" ht="30.75" thickBot="1" x14ac:dyDescent="0.3">
      <c r="C16" s="9" t="s">
        <v>16</v>
      </c>
      <c r="D16" s="11">
        <v>6</v>
      </c>
      <c r="E16" s="48"/>
    </row>
    <row r="17" spans="1:8" ht="15.75" thickBot="1" x14ac:dyDescent="0.3"/>
    <row r="18" spans="1:8" ht="15.75" thickBot="1" x14ac:dyDescent="0.3">
      <c r="B18" s="111" t="s">
        <v>42</v>
      </c>
      <c r="C18" s="112"/>
      <c r="D18" s="112"/>
      <c r="E18" s="112"/>
      <c r="F18" s="112"/>
      <c r="G18" s="112"/>
      <c r="H18" s="113"/>
    </row>
    <row r="19" spans="1:8" ht="15.75" thickBot="1" x14ac:dyDescent="0.3">
      <c r="A19" s="24"/>
      <c r="B19" s="29" t="s">
        <v>0</v>
      </c>
      <c r="C19" s="21" t="s">
        <v>33</v>
      </c>
      <c r="D19" s="21" t="s">
        <v>37</v>
      </c>
      <c r="E19" s="21" t="s">
        <v>50</v>
      </c>
      <c r="F19" s="21" t="s">
        <v>35</v>
      </c>
      <c r="G19" s="21" t="s">
        <v>36</v>
      </c>
      <c r="H19" s="22" t="s">
        <v>34</v>
      </c>
    </row>
    <row r="20" spans="1:8" x14ac:dyDescent="0.25">
      <c r="A20" s="24"/>
      <c r="B20" s="35">
        <v>1</v>
      </c>
      <c r="C20" s="51" t="s">
        <v>70</v>
      </c>
      <c r="D20" s="52" t="s">
        <v>66</v>
      </c>
      <c r="E20" s="53">
        <v>40323</v>
      </c>
      <c r="F20" s="52">
        <v>69460</v>
      </c>
      <c r="G20" s="10">
        <v>12000</v>
      </c>
      <c r="H20" s="10">
        <v>2</v>
      </c>
    </row>
    <row r="21" spans="1:8" x14ac:dyDescent="0.25">
      <c r="A21" s="24"/>
      <c r="B21" s="36">
        <v>2</v>
      </c>
      <c r="C21" s="54"/>
      <c r="D21" s="55"/>
      <c r="E21" s="56"/>
      <c r="F21" s="55"/>
      <c r="G21" s="55"/>
      <c r="H21" s="55"/>
    </row>
    <row r="22" spans="1:8" x14ac:dyDescent="0.25">
      <c r="A22" s="24"/>
      <c r="B22" s="36">
        <v>3</v>
      </c>
      <c r="C22" s="54"/>
      <c r="D22" s="55"/>
      <c r="E22" s="56"/>
      <c r="F22" s="55"/>
      <c r="G22" s="55"/>
      <c r="H22" s="55"/>
    </row>
    <row r="23" spans="1:8" ht="15" customHeight="1" x14ac:dyDescent="0.25">
      <c r="A23" s="24"/>
      <c r="B23" s="36">
        <v>4</v>
      </c>
      <c r="C23" s="54"/>
      <c r="D23" s="55"/>
      <c r="E23" s="56"/>
      <c r="F23" s="55"/>
      <c r="G23" s="55"/>
      <c r="H23" s="55"/>
    </row>
    <row r="24" spans="1:8" x14ac:dyDescent="0.25">
      <c r="A24" s="24"/>
      <c r="B24" s="36">
        <v>5</v>
      </c>
      <c r="C24" s="54"/>
      <c r="D24" s="55"/>
      <c r="E24" s="56"/>
      <c r="F24" s="55"/>
      <c r="G24" s="55"/>
      <c r="H24" s="55"/>
    </row>
    <row r="25" spans="1:8" x14ac:dyDescent="0.25">
      <c r="A25" s="24"/>
      <c r="B25" s="36">
        <v>6</v>
      </c>
      <c r="C25" s="54"/>
      <c r="D25" s="55"/>
      <c r="E25" s="56"/>
      <c r="F25" s="55"/>
      <c r="G25" s="55"/>
      <c r="H25" s="55"/>
    </row>
    <row r="26" spans="1:8" x14ac:dyDescent="0.25">
      <c r="A26" s="24"/>
      <c r="B26" s="36">
        <v>7</v>
      </c>
      <c r="C26" s="54"/>
      <c r="D26" s="55"/>
      <c r="E26" s="56"/>
      <c r="F26" s="55"/>
      <c r="G26" s="55"/>
      <c r="H26" s="55"/>
    </row>
    <row r="27" spans="1:8" x14ac:dyDescent="0.25">
      <c r="A27" s="24"/>
      <c r="B27" s="36">
        <v>8</v>
      </c>
      <c r="C27" s="54"/>
      <c r="D27" s="55"/>
      <c r="E27" s="56"/>
      <c r="F27" s="55"/>
      <c r="G27" s="55"/>
      <c r="H27" s="55"/>
    </row>
    <row r="28" spans="1:8" x14ac:dyDescent="0.25">
      <c r="A28" s="24"/>
      <c r="B28" s="36">
        <v>9</v>
      </c>
      <c r="C28" s="57"/>
      <c r="D28" s="58"/>
      <c r="E28" s="59"/>
      <c r="F28" s="58"/>
      <c r="G28" s="58"/>
      <c r="H28" s="58"/>
    </row>
    <row r="29" spans="1:8" ht="15.75" thickBot="1" x14ac:dyDescent="0.3">
      <c r="A29" s="24"/>
      <c r="B29" s="36">
        <v>10</v>
      </c>
      <c r="C29" s="60"/>
      <c r="D29" s="61"/>
      <c r="E29" s="62"/>
      <c r="F29" s="61"/>
      <c r="G29" s="61"/>
      <c r="H29" s="61"/>
    </row>
    <row r="30" spans="1:8" ht="15.75" thickBot="1" x14ac:dyDescent="0.3">
      <c r="A30" s="24"/>
      <c r="B30" s="37"/>
      <c r="D30" s="114" t="s">
        <v>41</v>
      </c>
      <c r="E30" s="25"/>
      <c r="F30" s="20">
        <f>SUM(F20:F29)</f>
        <v>69460</v>
      </c>
      <c r="G30" s="21">
        <f>SUM(G20:G29)</f>
        <v>12000</v>
      </c>
      <c r="H30" s="21">
        <f>SUM(H20:H29)</f>
        <v>2</v>
      </c>
    </row>
    <row r="31" spans="1:8" ht="15.75" thickBot="1" x14ac:dyDescent="0.3">
      <c r="A31" s="24"/>
      <c r="B31" s="37"/>
      <c r="D31" s="115"/>
      <c r="E31" s="46"/>
      <c r="F31" s="111">
        <f>F30+G30</f>
        <v>81460</v>
      </c>
      <c r="G31" s="113"/>
    </row>
    <row r="32" spans="1:8" ht="15.75" thickBot="1" x14ac:dyDescent="0.3">
      <c r="A32" s="24"/>
      <c r="B32" s="37"/>
    </row>
    <row r="33" spans="1:8" ht="15.75" thickBot="1" x14ac:dyDescent="0.3">
      <c r="A33" s="24"/>
      <c r="B33" s="111" t="s">
        <v>43</v>
      </c>
      <c r="C33" s="112"/>
      <c r="D33" s="112"/>
      <c r="E33" s="112"/>
      <c r="F33" s="112"/>
      <c r="G33" s="112"/>
      <c r="H33" s="113"/>
    </row>
    <row r="34" spans="1:8" ht="15.75" thickBot="1" x14ac:dyDescent="0.3">
      <c r="A34" s="24"/>
      <c r="B34" s="29" t="s">
        <v>0</v>
      </c>
      <c r="C34" s="21" t="s">
        <v>33</v>
      </c>
      <c r="D34" s="21" t="s">
        <v>37</v>
      </c>
      <c r="E34" s="21" t="s">
        <v>50</v>
      </c>
      <c r="F34" s="21" t="s">
        <v>35</v>
      </c>
      <c r="G34" s="21" t="s">
        <v>36</v>
      </c>
      <c r="H34" s="22" t="s">
        <v>34</v>
      </c>
    </row>
    <row r="35" spans="1:8" x14ac:dyDescent="0.25">
      <c r="B35" s="38">
        <v>1</v>
      </c>
      <c r="C35" s="51"/>
      <c r="D35" s="52"/>
      <c r="E35" s="53"/>
      <c r="F35" s="52"/>
      <c r="G35" s="10"/>
      <c r="H35" s="10"/>
    </row>
    <row r="36" spans="1:8" x14ac:dyDescent="0.25">
      <c r="B36" s="36">
        <v>2</v>
      </c>
      <c r="C36" s="54"/>
      <c r="D36" s="55"/>
      <c r="E36" s="56"/>
      <c r="F36" s="55"/>
      <c r="G36" s="55"/>
      <c r="H36" s="55"/>
    </row>
    <row r="37" spans="1:8" x14ac:dyDescent="0.25">
      <c r="B37" s="36">
        <v>3</v>
      </c>
      <c r="C37" s="54"/>
      <c r="D37" s="55"/>
      <c r="E37" s="56"/>
      <c r="F37" s="55"/>
      <c r="G37" s="55"/>
      <c r="H37" s="55"/>
    </row>
    <row r="38" spans="1:8" x14ac:dyDescent="0.25">
      <c r="B38" s="36">
        <v>4</v>
      </c>
      <c r="C38" s="54"/>
      <c r="D38" s="55"/>
      <c r="E38" s="56"/>
      <c r="F38" s="55"/>
      <c r="G38" s="55"/>
      <c r="H38" s="55"/>
    </row>
    <row r="39" spans="1:8" ht="15.75" thickBot="1" x14ac:dyDescent="0.3">
      <c r="B39" s="39">
        <v>5</v>
      </c>
      <c r="C39" s="63"/>
      <c r="D39" s="11"/>
      <c r="E39" s="64"/>
      <c r="F39" s="11"/>
      <c r="G39" s="11"/>
      <c r="H39" s="11"/>
    </row>
    <row r="40" spans="1:8" ht="15.75" thickBot="1" x14ac:dyDescent="0.3">
      <c r="B40" s="37"/>
      <c r="D40" s="114" t="s">
        <v>41</v>
      </c>
      <c r="E40" s="47"/>
      <c r="F40" s="26">
        <f>SUM(F35:F39)</f>
        <v>0</v>
      </c>
      <c r="G40" s="23">
        <f>SUM(G35:G39)</f>
        <v>0</v>
      </c>
      <c r="H40" s="23">
        <f>SUM(H35:H39)</f>
        <v>0</v>
      </c>
    </row>
    <row r="41" spans="1:8" ht="15.75" thickBot="1" x14ac:dyDescent="0.3">
      <c r="B41" s="37"/>
      <c r="D41" s="115"/>
      <c r="E41" s="46"/>
      <c r="F41" s="111">
        <f>F40+G40</f>
        <v>0</v>
      </c>
      <c r="G41" s="113"/>
    </row>
  </sheetData>
  <mergeCells count="13">
    <mergeCell ref="D40:D41"/>
    <mergeCell ref="F41:G41"/>
    <mergeCell ref="D2:F2"/>
    <mergeCell ref="H2:I2"/>
    <mergeCell ref="B4:B5"/>
    <mergeCell ref="C4:C5"/>
    <mergeCell ref="D4:D5"/>
    <mergeCell ref="G4:H4"/>
    <mergeCell ref="K4:K5"/>
    <mergeCell ref="B18:H18"/>
    <mergeCell ref="D30:D31"/>
    <mergeCell ref="F31:G31"/>
    <mergeCell ref="B33:H3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"/>
  <sheetViews>
    <sheetView workbookViewId="0">
      <selection activeCell="H8" sqref="H8"/>
    </sheetView>
  </sheetViews>
  <sheetFormatPr defaultRowHeight="15" x14ac:dyDescent="0.25"/>
  <cols>
    <col min="1" max="1" width="3.7109375" customWidth="1"/>
    <col min="2" max="2" width="4.7109375" style="30" customWidth="1"/>
    <col min="3" max="3" width="52.85546875" customWidth="1"/>
    <col min="4" max="4" width="50.42578125" customWidth="1"/>
    <col min="5" max="5" width="12.42578125" customWidth="1"/>
    <col min="6" max="6" width="12.7109375" style="2" customWidth="1"/>
    <col min="7" max="12" width="12.7109375" customWidth="1"/>
  </cols>
  <sheetData>
    <row r="1" spans="2:11" ht="15.75" thickBot="1" x14ac:dyDescent="0.3"/>
    <row r="2" spans="2:11" ht="15.75" thickBot="1" x14ac:dyDescent="0.3">
      <c r="B2" s="31" t="s">
        <v>13</v>
      </c>
      <c r="D2" s="120" t="s">
        <v>64</v>
      </c>
      <c r="E2" s="121"/>
      <c r="F2" s="122"/>
      <c r="G2" s="2" t="s">
        <v>29</v>
      </c>
      <c r="H2" s="123">
        <v>42435</v>
      </c>
      <c r="I2" s="128"/>
    </row>
    <row r="3" spans="2:11" ht="15.75" thickBot="1" x14ac:dyDescent="0.3"/>
    <row r="4" spans="2:11" ht="15" customHeight="1" x14ac:dyDescent="0.25">
      <c r="B4" s="129" t="s">
        <v>0</v>
      </c>
      <c r="C4" s="131" t="s">
        <v>1</v>
      </c>
      <c r="D4" s="133" t="s">
        <v>2</v>
      </c>
      <c r="E4" s="18" t="s">
        <v>49</v>
      </c>
      <c r="F4" s="18" t="s">
        <v>14</v>
      </c>
      <c r="G4" s="135" t="s">
        <v>9</v>
      </c>
      <c r="H4" s="136"/>
      <c r="I4" s="6" t="s">
        <v>11</v>
      </c>
      <c r="J4" s="100" t="s">
        <v>12</v>
      </c>
      <c r="K4" s="126" t="s">
        <v>10</v>
      </c>
    </row>
    <row r="5" spans="2:11" ht="15.75" thickBot="1" x14ac:dyDescent="0.3">
      <c r="B5" s="130"/>
      <c r="C5" s="132"/>
      <c r="D5" s="134"/>
      <c r="E5" s="19" t="s">
        <v>4</v>
      </c>
      <c r="F5" s="4" t="s">
        <v>4</v>
      </c>
      <c r="G5" s="4" t="s">
        <v>3</v>
      </c>
      <c r="H5" s="4" t="s">
        <v>4</v>
      </c>
      <c r="I5" s="7" t="s">
        <v>5</v>
      </c>
      <c r="J5" s="8" t="s">
        <v>6</v>
      </c>
      <c r="K5" s="127"/>
    </row>
    <row r="6" spans="2:11" ht="15.75" thickBot="1" x14ac:dyDescent="0.3">
      <c r="B6" s="32">
        <v>1</v>
      </c>
      <c r="C6" s="40" t="s">
        <v>30</v>
      </c>
      <c r="D6" s="43" t="s">
        <v>7</v>
      </c>
      <c r="E6" s="49">
        <v>1</v>
      </c>
      <c r="F6" s="84">
        <f>'06.03'!E6</f>
        <v>0</v>
      </c>
      <c r="G6" s="83"/>
      <c r="H6" s="84">
        <f>'06.03'!H6+E6</f>
        <v>6</v>
      </c>
      <c r="I6" s="85">
        <f>H6-G6</f>
        <v>6</v>
      </c>
      <c r="J6" s="86" t="str">
        <f>IF(G6=0," ",H6/G6)</f>
        <v xml:space="preserve"> </v>
      </c>
      <c r="K6" s="87">
        <f t="shared" ref="K6:K13" si="0">H6/$D$16*$D$15</f>
        <v>26.571428571428569</v>
      </c>
    </row>
    <row r="7" spans="2:11" ht="15.75" thickBot="1" x14ac:dyDescent="0.3">
      <c r="B7" s="33">
        <v>2</v>
      </c>
      <c r="C7" s="41" t="s">
        <v>38</v>
      </c>
      <c r="D7" s="44" t="s">
        <v>7</v>
      </c>
      <c r="E7" s="50"/>
      <c r="F7" s="84">
        <f>'06.03'!E7</f>
        <v>0</v>
      </c>
      <c r="G7" s="88"/>
      <c r="H7" s="84">
        <f>'06.03'!H7+E7</f>
        <v>0</v>
      </c>
      <c r="I7" s="90">
        <f t="shared" ref="I7:I13" si="1">H7-G7</f>
        <v>0</v>
      </c>
      <c r="J7" s="91" t="str">
        <f t="shared" ref="J7:J13" si="2">IF(G7=0," ",H7/G7)</f>
        <v xml:space="preserve"> </v>
      </c>
      <c r="K7" s="92">
        <f t="shared" si="0"/>
        <v>0</v>
      </c>
    </row>
    <row r="8" spans="2:11" ht="15.75" thickBot="1" x14ac:dyDescent="0.3">
      <c r="B8" s="33">
        <v>3</v>
      </c>
      <c r="C8" s="41" t="s">
        <v>44</v>
      </c>
      <c r="D8" s="44" t="s">
        <v>48</v>
      </c>
      <c r="E8" s="98">
        <f>IFERROR(F31/E6,0)</f>
        <v>20</v>
      </c>
      <c r="F8" s="84"/>
      <c r="G8" s="88"/>
      <c r="H8" s="84"/>
      <c r="I8" s="90">
        <f t="shared" si="1"/>
        <v>0</v>
      </c>
      <c r="J8" s="91" t="str">
        <f t="shared" si="2"/>
        <v xml:space="preserve"> </v>
      </c>
      <c r="K8" s="92">
        <f t="shared" si="0"/>
        <v>0</v>
      </c>
    </row>
    <row r="9" spans="2:11" ht="15.75" thickBot="1" x14ac:dyDescent="0.3">
      <c r="B9" s="33">
        <v>4</v>
      </c>
      <c r="C9" s="41" t="s">
        <v>45</v>
      </c>
      <c r="D9" s="44" t="s">
        <v>48</v>
      </c>
      <c r="E9" s="98">
        <f>IFERROR(F41/E7,0)</f>
        <v>0</v>
      </c>
      <c r="F9" s="84"/>
      <c r="G9" s="88"/>
      <c r="H9" s="84"/>
      <c r="I9" s="90">
        <f t="shared" si="1"/>
        <v>0</v>
      </c>
      <c r="J9" s="91"/>
      <c r="K9" s="92">
        <f t="shared" si="0"/>
        <v>0</v>
      </c>
    </row>
    <row r="10" spans="2:11" ht="15.75" thickBot="1" x14ac:dyDescent="0.3">
      <c r="B10" s="33">
        <v>5</v>
      </c>
      <c r="C10" s="41" t="s">
        <v>46</v>
      </c>
      <c r="D10" s="44" t="s">
        <v>8</v>
      </c>
      <c r="E10" s="98">
        <f>H30</f>
        <v>0</v>
      </c>
      <c r="F10" s="84">
        <f>'06.03'!E10</f>
        <v>2</v>
      </c>
      <c r="G10" s="88"/>
      <c r="H10" s="84">
        <f>'06.03'!H10+E10</f>
        <v>18</v>
      </c>
      <c r="I10" s="90">
        <f t="shared" si="1"/>
        <v>18</v>
      </c>
      <c r="J10" s="91" t="str">
        <f t="shared" si="2"/>
        <v xml:space="preserve"> </v>
      </c>
      <c r="K10" s="92">
        <f t="shared" si="0"/>
        <v>79.714285714285722</v>
      </c>
    </row>
    <row r="11" spans="2:11" ht="15.75" thickBot="1" x14ac:dyDescent="0.3">
      <c r="B11" s="33">
        <v>6</v>
      </c>
      <c r="C11" s="41" t="s">
        <v>47</v>
      </c>
      <c r="D11" s="44" t="s">
        <v>8</v>
      </c>
      <c r="E11" s="98">
        <f>H40</f>
        <v>0</v>
      </c>
      <c r="F11" s="84">
        <f>'06.03'!E11</f>
        <v>0</v>
      </c>
      <c r="G11" s="88"/>
      <c r="H11" s="84">
        <f>'06.03'!H11+E11</f>
        <v>0</v>
      </c>
      <c r="I11" s="90">
        <f t="shared" si="1"/>
        <v>0</v>
      </c>
      <c r="J11" s="91"/>
      <c r="K11" s="92">
        <f t="shared" si="0"/>
        <v>0</v>
      </c>
    </row>
    <row r="12" spans="2:11" ht="15.75" thickBot="1" x14ac:dyDescent="0.3">
      <c r="B12" s="33">
        <v>7</v>
      </c>
      <c r="C12" s="41" t="s">
        <v>39</v>
      </c>
      <c r="D12" s="44" t="s">
        <v>48</v>
      </c>
      <c r="E12" s="98">
        <f>G30+G40</f>
        <v>10</v>
      </c>
      <c r="F12" s="84">
        <f>'06.03'!E12</f>
        <v>12000</v>
      </c>
      <c r="G12" s="88"/>
      <c r="H12" s="84">
        <f>'06.03'!H12+E12</f>
        <v>112510</v>
      </c>
      <c r="I12" s="90">
        <f t="shared" si="1"/>
        <v>112510</v>
      </c>
      <c r="J12" s="91" t="str">
        <f t="shared" si="2"/>
        <v xml:space="preserve"> </v>
      </c>
      <c r="K12" s="92">
        <f t="shared" si="0"/>
        <v>498258.57142857142</v>
      </c>
    </row>
    <row r="13" spans="2:11" ht="15.75" thickBot="1" x14ac:dyDescent="0.3">
      <c r="B13" s="34">
        <v>8</v>
      </c>
      <c r="C13" s="42" t="s">
        <v>40</v>
      </c>
      <c r="D13" s="45" t="s">
        <v>48</v>
      </c>
      <c r="E13" s="99">
        <f>F30+F40</f>
        <v>10</v>
      </c>
      <c r="F13" s="84">
        <f>'06.03'!E13</f>
        <v>69460</v>
      </c>
      <c r="G13" s="93"/>
      <c r="H13" s="84">
        <f>'06.03'!H13+E13</f>
        <v>437165</v>
      </c>
      <c r="I13" s="95">
        <f t="shared" si="1"/>
        <v>437165</v>
      </c>
      <c r="J13" s="96" t="str">
        <f t="shared" si="2"/>
        <v xml:space="preserve"> </v>
      </c>
      <c r="K13" s="97">
        <f t="shared" si="0"/>
        <v>1936016.4285714284</v>
      </c>
    </row>
    <row r="14" spans="2:11" ht="15.75" thickBot="1" x14ac:dyDescent="0.3">
      <c r="D14" s="5"/>
      <c r="E14" s="5"/>
    </row>
    <row r="15" spans="2:11" ht="30" x14ac:dyDescent="0.25">
      <c r="C15" s="5" t="s">
        <v>15</v>
      </c>
      <c r="D15" s="10">
        <v>31</v>
      </c>
      <c r="E15" s="48"/>
    </row>
    <row r="16" spans="2:11" ht="30.75" thickBot="1" x14ac:dyDescent="0.3">
      <c r="C16" s="9" t="s">
        <v>16</v>
      </c>
      <c r="D16" s="11">
        <v>7</v>
      </c>
      <c r="E16" s="48"/>
    </row>
    <row r="17" spans="1:8" ht="15.75" thickBot="1" x14ac:dyDescent="0.3"/>
    <row r="18" spans="1:8" ht="15.75" thickBot="1" x14ac:dyDescent="0.3">
      <c r="B18" s="111" t="s">
        <v>42</v>
      </c>
      <c r="C18" s="112"/>
      <c r="D18" s="112"/>
      <c r="E18" s="112"/>
      <c r="F18" s="112"/>
      <c r="G18" s="112"/>
      <c r="H18" s="113"/>
    </row>
    <row r="19" spans="1:8" ht="15.75" thickBot="1" x14ac:dyDescent="0.3">
      <c r="A19" s="24"/>
      <c r="B19" s="29" t="s">
        <v>0</v>
      </c>
      <c r="C19" s="21" t="s">
        <v>33</v>
      </c>
      <c r="D19" s="21" t="s">
        <v>37</v>
      </c>
      <c r="E19" s="21" t="s">
        <v>50</v>
      </c>
      <c r="F19" s="21" t="s">
        <v>35</v>
      </c>
      <c r="G19" s="21" t="s">
        <v>36</v>
      </c>
      <c r="H19" s="22" t="s">
        <v>34</v>
      </c>
    </row>
    <row r="20" spans="1:8" x14ac:dyDescent="0.25">
      <c r="A20" s="24"/>
      <c r="B20" s="35">
        <v>1</v>
      </c>
      <c r="C20" s="51" t="s">
        <v>70</v>
      </c>
      <c r="D20" s="52" t="s">
        <v>66</v>
      </c>
      <c r="E20" s="53"/>
      <c r="F20" s="52">
        <v>10</v>
      </c>
      <c r="G20" s="10">
        <v>10</v>
      </c>
      <c r="H20" s="10"/>
    </row>
    <row r="21" spans="1:8" x14ac:dyDescent="0.25">
      <c r="A21" s="24"/>
      <c r="B21" s="36">
        <v>2</v>
      </c>
      <c r="C21" s="54"/>
      <c r="D21" s="55"/>
      <c r="E21" s="56"/>
      <c r="F21" s="55"/>
      <c r="G21" s="55"/>
      <c r="H21" s="55"/>
    </row>
    <row r="22" spans="1:8" x14ac:dyDescent="0.25">
      <c r="A22" s="24"/>
      <c r="B22" s="36">
        <v>3</v>
      </c>
      <c r="C22" s="54"/>
      <c r="D22" s="55"/>
      <c r="E22" s="56"/>
      <c r="F22" s="55"/>
      <c r="G22" s="55"/>
      <c r="H22" s="55"/>
    </row>
    <row r="23" spans="1:8" ht="15" customHeight="1" x14ac:dyDescent="0.25">
      <c r="A23" s="24"/>
      <c r="B23" s="36">
        <v>4</v>
      </c>
      <c r="C23" s="54"/>
      <c r="D23" s="55"/>
      <c r="E23" s="56"/>
      <c r="F23" s="55"/>
      <c r="G23" s="55"/>
      <c r="H23" s="55"/>
    </row>
    <row r="24" spans="1:8" x14ac:dyDescent="0.25">
      <c r="A24" s="24"/>
      <c r="B24" s="36">
        <v>5</v>
      </c>
      <c r="C24" s="54"/>
      <c r="D24" s="55"/>
      <c r="E24" s="56"/>
      <c r="F24" s="55"/>
      <c r="G24" s="55"/>
      <c r="H24" s="55"/>
    </row>
    <row r="25" spans="1:8" x14ac:dyDescent="0.25">
      <c r="A25" s="24"/>
      <c r="B25" s="36">
        <v>6</v>
      </c>
      <c r="C25" s="54"/>
      <c r="D25" s="55"/>
      <c r="E25" s="56"/>
      <c r="F25" s="55"/>
      <c r="G25" s="55"/>
      <c r="H25" s="55"/>
    </row>
    <row r="26" spans="1:8" x14ac:dyDescent="0.25">
      <c r="A26" s="24"/>
      <c r="B26" s="36">
        <v>7</v>
      </c>
      <c r="C26" s="54"/>
      <c r="D26" s="55"/>
      <c r="E26" s="56"/>
      <c r="F26" s="55"/>
      <c r="G26" s="55"/>
      <c r="H26" s="55"/>
    </row>
    <row r="27" spans="1:8" x14ac:dyDescent="0.25">
      <c r="A27" s="24"/>
      <c r="B27" s="36">
        <v>8</v>
      </c>
      <c r="C27" s="54"/>
      <c r="D27" s="55"/>
      <c r="E27" s="56"/>
      <c r="F27" s="55"/>
      <c r="G27" s="55"/>
      <c r="H27" s="55"/>
    </row>
    <row r="28" spans="1:8" x14ac:dyDescent="0.25">
      <c r="A28" s="24"/>
      <c r="B28" s="36">
        <v>9</v>
      </c>
      <c r="C28" s="57"/>
      <c r="D28" s="58"/>
      <c r="E28" s="59"/>
      <c r="F28" s="58"/>
      <c r="G28" s="58"/>
      <c r="H28" s="58"/>
    </row>
    <row r="29" spans="1:8" ht="15.75" thickBot="1" x14ac:dyDescent="0.3">
      <c r="A29" s="24"/>
      <c r="B29" s="36">
        <v>10</v>
      </c>
      <c r="C29" s="60"/>
      <c r="D29" s="61"/>
      <c r="E29" s="62"/>
      <c r="F29" s="61"/>
      <c r="G29" s="61"/>
      <c r="H29" s="61"/>
    </row>
    <row r="30" spans="1:8" ht="15.75" thickBot="1" x14ac:dyDescent="0.3">
      <c r="A30" s="24"/>
      <c r="B30" s="37"/>
      <c r="D30" s="114" t="s">
        <v>41</v>
      </c>
      <c r="E30" s="27"/>
      <c r="F30" s="20">
        <f>SUM(F20:F29)</f>
        <v>10</v>
      </c>
      <c r="G30" s="21">
        <f>SUM(G20:G29)</f>
        <v>10</v>
      </c>
      <c r="H30" s="21">
        <f>SUM(H20:H29)</f>
        <v>0</v>
      </c>
    </row>
    <row r="31" spans="1:8" ht="15.75" thickBot="1" x14ac:dyDescent="0.3">
      <c r="A31" s="24"/>
      <c r="B31" s="37"/>
      <c r="D31" s="115"/>
      <c r="E31" s="46"/>
      <c r="F31" s="111">
        <f>F30+G30</f>
        <v>20</v>
      </c>
      <c r="G31" s="113"/>
    </row>
    <row r="32" spans="1:8" ht="15.75" thickBot="1" x14ac:dyDescent="0.3">
      <c r="A32" s="24"/>
      <c r="B32" s="37"/>
    </row>
    <row r="33" spans="1:8" ht="15.75" thickBot="1" x14ac:dyDescent="0.3">
      <c r="A33" s="24"/>
      <c r="B33" s="111" t="s">
        <v>43</v>
      </c>
      <c r="C33" s="112"/>
      <c r="D33" s="112"/>
      <c r="E33" s="112"/>
      <c r="F33" s="112"/>
      <c r="G33" s="112"/>
      <c r="H33" s="113"/>
    </row>
    <row r="34" spans="1:8" ht="15.75" thickBot="1" x14ac:dyDescent="0.3">
      <c r="A34" s="24"/>
      <c r="B34" s="29" t="s">
        <v>0</v>
      </c>
      <c r="C34" s="21" t="s">
        <v>33</v>
      </c>
      <c r="D34" s="21" t="s">
        <v>37</v>
      </c>
      <c r="E34" s="21" t="s">
        <v>50</v>
      </c>
      <c r="F34" s="21" t="s">
        <v>35</v>
      </c>
      <c r="G34" s="21" t="s">
        <v>36</v>
      </c>
      <c r="H34" s="22" t="s">
        <v>34</v>
      </c>
    </row>
    <row r="35" spans="1:8" x14ac:dyDescent="0.25">
      <c r="B35" s="38">
        <v>1</v>
      </c>
      <c r="C35" s="51"/>
      <c r="D35" s="52"/>
      <c r="E35" s="53"/>
      <c r="F35" s="52"/>
      <c r="G35" s="10"/>
      <c r="H35" s="10"/>
    </row>
    <row r="36" spans="1:8" x14ac:dyDescent="0.25">
      <c r="B36" s="36">
        <v>2</v>
      </c>
      <c r="C36" s="54"/>
      <c r="D36" s="55"/>
      <c r="E36" s="56"/>
      <c r="F36" s="55"/>
      <c r="G36" s="55"/>
      <c r="H36" s="55"/>
    </row>
    <row r="37" spans="1:8" x14ac:dyDescent="0.25">
      <c r="B37" s="36">
        <v>3</v>
      </c>
      <c r="C37" s="54"/>
      <c r="D37" s="55"/>
      <c r="E37" s="56"/>
      <c r="F37" s="55"/>
      <c r="G37" s="55"/>
      <c r="H37" s="55"/>
    </row>
    <row r="38" spans="1:8" x14ac:dyDescent="0.25">
      <c r="B38" s="36">
        <v>4</v>
      </c>
      <c r="C38" s="54"/>
      <c r="D38" s="55"/>
      <c r="E38" s="56"/>
      <c r="F38" s="55"/>
      <c r="G38" s="55"/>
      <c r="H38" s="55"/>
    </row>
    <row r="39" spans="1:8" ht="15.75" thickBot="1" x14ac:dyDescent="0.3">
      <c r="B39" s="39">
        <v>5</v>
      </c>
      <c r="C39" s="63"/>
      <c r="D39" s="11"/>
      <c r="E39" s="64"/>
      <c r="F39" s="11"/>
      <c r="G39" s="11"/>
      <c r="H39" s="11"/>
    </row>
    <row r="40" spans="1:8" ht="15.75" thickBot="1" x14ac:dyDescent="0.3">
      <c r="B40" s="37"/>
      <c r="D40" s="114" t="s">
        <v>41</v>
      </c>
      <c r="E40" s="47"/>
      <c r="F40" s="28">
        <f>SUM(F35:F39)</f>
        <v>0</v>
      </c>
      <c r="G40" s="23">
        <f>SUM(G35:G39)</f>
        <v>0</v>
      </c>
      <c r="H40" s="23">
        <f>SUM(H35:H39)</f>
        <v>0</v>
      </c>
    </row>
    <row r="41" spans="1:8" ht="15.75" thickBot="1" x14ac:dyDescent="0.3">
      <c r="B41" s="37"/>
      <c r="D41" s="115"/>
      <c r="E41" s="46"/>
      <c r="F41" s="111">
        <f>F40+G40</f>
        <v>0</v>
      </c>
      <c r="G41" s="113"/>
    </row>
  </sheetData>
  <mergeCells count="13">
    <mergeCell ref="K4:K5"/>
    <mergeCell ref="B18:H18"/>
    <mergeCell ref="D30:D31"/>
    <mergeCell ref="F31:G31"/>
    <mergeCell ref="B33:H33"/>
    <mergeCell ref="D40:D41"/>
    <mergeCell ref="F41:G41"/>
    <mergeCell ref="D2:F2"/>
    <mergeCell ref="H2:I2"/>
    <mergeCell ref="B4:B5"/>
    <mergeCell ref="C4:C5"/>
    <mergeCell ref="D4:D5"/>
    <mergeCell ref="G4:H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ИНСТРУКЦИЯ</vt:lpstr>
      <vt:lpstr>01.03</vt:lpstr>
      <vt:lpstr>02.03</vt:lpstr>
      <vt:lpstr>03.03</vt:lpstr>
      <vt:lpstr>04.03</vt:lpstr>
      <vt:lpstr>05.03</vt:lpstr>
      <vt:lpstr>06.03</vt:lpstr>
      <vt:lpstr>07.03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Elena</cp:lastModifiedBy>
  <cp:lastPrinted>2012-12-03T12:49:02Z</cp:lastPrinted>
  <dcterms:created xsi:type="dcterms:W3CDTF">2012-11-23T08:38:21Z</dcterms:created>
  <dcterms:modified xsi:type="dcterms:W3CDTF">2016-03-08T16:48:44Z</dcterms:modified>
</cp:coreProperties>
</file>