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Новый кураторский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даты">[1]Отчетные_недели!$C$4:$E$10</definedName>
    <definedName name="_xlnm.Print_Area" localSheetId="0">Лист1!$A$1:$AJ$46</definedName>
    <definedName name="тек_пред">[1]Отчетные_недели!$X$4:$Y$9</definedName>
    <definedName name="участия_в_рассл_без_загол" localSheetId="0">[1]Таблица_для_консолидации_защ!#REF!</definedName>
    <definedName name="участия_в_рассл_без_загол">[1]Таблица_для_консолидации_защ!#REF!</definedName>
    <definedName name="участия_в_рассл_с_загол" localSheetId="0">[1]Таблица_для_консолидации_защ!#REF!</definedName>
    <definedName name="участия_в_рассл_с_загол">[1]Таблица_для_консолидации_защ!#REF!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" l="1"/>
  <c r="L45" i="1"/>
  <c r="J45" i="1"/>
  <c r="A45" i="1"/>
  <c r="M44" i="1"/>
  <c r="L44" i="1"/>
  <c r="J44" i="1"/>
  <c r="A44" i="1"/>
  <c r="M43" i="1"/>
  <c r="L43" i="1"/>
  <c r="J43" i="1"/>
  <c r="A43" i="1"/>
  <c r="M42" i="1"/>
  <c r="L42" i="1"/>
  <c r="J42" i="1"/>
  <c r="M41" i="1"/>
  <c r="L41" i="1"/>
  <c r="J41" i="1"/>
  <c r="M40" i="1"/>
  <c r="L40" i="1"/>
  <c r="J40" i="1"/>
  <c r="M39" i="1"/>
  <c r="L39" i="1"/>
  <c r="J39" i="1"/>
  <c r="M38" i="1"/>
  <c r="L38" i="1"/>
  <c r="J38" i="1"/>
  <c r="M37" i="1"/>
  <c r="L37" i="1"/>
  <c r="J37" i="1"/>
  <c r="M36" i="1"/>
  <c r="L36" i="1"/>
  <c r="J36" i="1"/>
  <c r="M35" i="1"/>
  <c r="L35" i="1"/>
  <c r="J35" i="1"/>
  <c r="A35" i="1"/>
  <c r="AO31" i="1"/>
  <c r="AN31" i="1"/>
  <c r="AM31" i="1"/>
  <c r="AL31" i="1"/>
  <c r="AJ31" i="1"/>
  <c r="AI31" i="1"/>
  <c r="AH31" i="1"/>
  <c r="AG31" i="1"/>
  <c r="Y31" i="1"/>
  <c r="X31" i="1"/>
  <c r="W31" i="1"/>
  <c r="V31" i="1"/>
  <c r="AO30" i="1"/>
  <c r="AN30" i="1"/>
  <c r="AM30" i="1"/>
  <c r="AL30" i="1"/>
  <c r="AJ30" i="1"/>
  <c r="AI30" i="1"/>
  <c r="AH30" i="1"/>
  <c r="AG30" i="1"/>
  <c r="Y30" i="1"/>
  <c r="X30" i="1"/>
  <c r="W30" i="1"/>
  <c r="V30" i="1"/>
  <c r="AO29" i="1"/>
  <c r="AN29" i="1"/>
  <c r="AM29" i="1"/>
  <c r="AL29" i="1"/>
  <c r="AJ29" i="1"/>
  <c r="AI29" i="1"/>
  <c r="AH29" i="1"/>
  <c r="AG29" i="1"/>
  <c r="Y29" i="1"/>
  <c r="X29" i="1"/>
  <c r="W29" i="1"/>
  <c r="V29" i="1"/>
  <c r="AO28" i="1"/>
  <c r="AN28" i="1"/>
  <c r="AM28" i="1"/>
  <c r="AL28" i="1"/>
  <c r="AJ28" i="1"/>
  <c r="AI28" i="1"/>
  <c r="AH28" i="1"/>
  <c r="AG28" i="1"/>
  <c r="Y28" i="1"/>
  <c r="X28" i="1"/>
  <c r="W28" i="1"/>
  <c r="V28" i="1"/>
  <c r="AO27" i="1"/>
  <c r="AN27" i="1"/>
  <c r="AM27" i="1"/>
  <c r="AL27" i="1"/>
  <c r="AJ27" i="1"/>
  <c r="AI27" i="1"/>
  <c r="AH27" i="1"/>
  <c r="AG27" i="1"/>
  <c r="Y27" i="1"/>
  <c r="X27" i="1"/>
  <c r="W27" i="1"/>
  <c r="V27" i="1"/>
  <c r="AO26" i="1"/>
  <c r="AN26" i="1"/>
  <c r="AM26" i="1"/>
  <c r="AL26" i="1"/>
  <c r="AJ26" i="1"/>
  <c r="AI26" i="1"/>
  <c r="AH26" i="1"/>
  <c r="AG26" i="1"/>
  <c r="Y26" i="1"/>
  <c r="X26" i="1"/>
  <c r="W26" i="1"/>
  <c r="V26" i="1"/>
  <c r="AO25" i="1"/>
  <c r="AN25" i="1"/>
  <c r="AM25" i="1"/>
  <c r="AL25" i="1"/>
  <c r="AJ25" i="1"/>
  <c r="AI25" i="1"/>
  <c r="AH25" i="1"/>
  <c r="AG25" i="1"/>
  <c r="Y25" i="1"/>
  <c r="X25" i="1"/>
  <c r="W25" i="1"/>
  <c r="V25" i="1"/>
  <c r="AO24" i="1"/>
  <c r="AN24" i="1"/>
  <c r="AM24" i="1"/>
  <c r="AL24" i="1"/>
  <c r="AJ24" i="1"/>
  <c r="AI24" i="1"/>
  <c r="AH24" i="1"/>
  <c r="AG24" i="1"/>
  <c r="Y24" i="1"/>
  <c r="X24" i="1"/>
  <c r="W24" i="1"/>
  <c r="V24" i="1"/>
  <c r="AO23" i="1"/>
  <c r="AN23" i="1"/>
  <c r="AM23" i="1"/>
  <c r="AL23" i="1"/>
  <c r="AJ23" i="1"/>
  <c r="AI23" i="1"/>
  <c r="AH23" i="1"/>
  <c r="AG23" i="1"/>
  <c r="Y23" i="1"/>
  <c r="X23" i="1"/>
  <c r="W23" i="1"/>
  <c r="V23" i="1"/>
  <c r="AO22" i="1"/>
  <c r="AN22" i="1"/>
  <c r="AM22" i="1"/>
  <c r="AL22" i="1"/>
  <c r="AJ22" i="1"/>
  <c r="AI22" i="1"/>
  <c r="AH22" i="1"/>
  <c r="AG22" i="1"/>
  <c r="Y22" i="1"/>
  <c r="X22" i="1"/>
  <c r="W22" i="1"/>
  <c r="V22" i="1"/>
  <c r="AO21" i="1"/>
  <c r="AN21" i="1"/>
  <c r="AM21" i="1"/>
  <c r="AL21" i="1"/>
  <c r="AJ21" i="1"/>
  <c r="AI21" i="1"/>
  <c r="AH21" i="1"/>
  <c r="AG21" i="1"/>
  <c r="Y21" i="1"/>
  <c r="X21" i="1"/>
  <c r="W21" i="1"/>
  <c r="V21" i="1"/>
  <c r="AO20" i="1"/>
  <c r="AN20" i="1"/>
  <c r="AM20" i="1"/>
  <c r="AL20" i="1"/>
  <c r="AJ20" i="1"/>
  <c r="AI20" i="1"/>
  <c r="AH20" i="1"/>
  <c r="AG20" i="1"/>
  <c r="Y20" i="1"/>
  <c r="X20" i="1"/>
  <c r="W20" i="1"/>
  <c r="V20" i="1"/>
  <c r="AO19" i="1"/>
  <c r="AN19" i="1"/>
  <c r="AM19" i="1"/>
  <c r="AL19" i="1"/>
  <c r="AJ19" i="1"/>
  <c r="AI19" i="1"/>
  <c r="AH19" i="1"/>
  <c r="AG19" i="1"/>
  <c r="Y19" i="1"/>
  <c r="X19" i="1"/>
  <c r="W19" i="1"/>
  <c r="V19" i="1"/>
  <c r="AO18" i="1"/>
  <c r="AN18" i="1"/>
  <c r="AM18" i="1"/>
  <c r="AL18" i="1"/>
  <c r="AJ18" i="1"/>
  <c r="AI18" i="1"/>
  <c r="AH18" i="1"/>
  <c r="AG18" i="1"/>
  <c r="Y18" i="1"/>
  <c r="X18" i="1"/>
  <c r="W18" i="1"/>
  <c r="V18" i="1"/>
  <c r="AO17" i="1"/>
  <c r="AN17" i="1"/>
  <c r="AM17" i="1"/>
  <c r="AL17" i="1"/>
  <c r="AJ17" i="1"/>
  <c r="AI17" i="1"/>
  <c r="AH17" i="1"/>
  <c r="AG17" i="1"/>
  <c r="Y17" i="1"/>
  <c r="X17" i="1"/>
  <c r="W17" i="1"/>
  <c r="V17" i="1"/>
  <c r="AO16" i="1"/>
  <c r="AN16" i="1"/>
  <c r="AM16" i="1"/>
  <c r="AL16" i="1"/>
  <c r="AJ16" i="1"/>
  <c r="AI16" i="1"/>
  <c r="AH16" i="1"/>
  <c r="AG16" i="1"/>
  <c r="Y16" i="1"/>
  <c r="X16" i="1"/>
  <c r="W16" i="1"/>
  <c r="V16" i="1"/>
  <c r="AO15" i="1"/>
  <c r="AN15" i="1"/>
  <c r="AM15" i="1"/>
  <c r="AL15" i="1"/>
  <c r="AJ15" i="1"/>
  <c r="AI15" i="1"/>
  <c r="AH15" i="1"/>
  <c r="AG15" i="1"/>
  <c r="Y15" i="1"/>
  <c r="X15" i="1"/>
  <c r="W15" i="1"/>
  <c r="V15" i="1"/>
  <c r="AO14" i="1"/>
  <c r="AN14" i="1"/>
  <c r="AM14" i="1"/>
  <c r="AL14" i="1"/>
  <c r="AJ14" i="1"/>
  <c r="AI14" i="1"/>
  <c r="AH14" i="1"/>
  <c r="AG14" i="1"/>
  <c r="Y14" i="1"/>
  <c r="X14" i="1"/>
  <c r="W14" i="1"/>
  <c r="V14" i="1"/>
  <c r="AO13" i="1"/>
  <c r="AN13" i="1"/>
  <c r="AM13" i="1"/>
  <c r="AL13" i="1"/>
  <c r="AJ13" i="1"/>
  <c r="AI13" i="1"/>
  <c r="AH13" i="1"/>
  <c r="AG13" i="1"/>
  <c r="Y13" i="1"/>
  <c r="X13" i="1"/>
  <c r="W13" i="1"/>
  <c r="V13" i="1"/>
  <c r="AO12" i="1"/>
  <c r="AN12" i="1"/>
  <c r="AM12" i="1"/>
  <c r="AL12" i="1"/>
  <c r="AJ12" i="1"/>
  <c r="AI12" i="1"/>
  <c r="AH12" i="1"/>
  <c r="AG12" i="1"/>
  <c r="Y12" i="1"/>
  <c r="X12" i="1"/>
  <c r="W12" i="1"/>
  <c r="V12" i="1"/>
  <c r="AO11" i="1"/>
  <c r="AN11" i="1"/>
  <c r="AM11" i="1"/>
  <c r="AL11" i="1"/>
  <c r="AJ11" i="1"/>
  <c r="AI11" i="1"/>
  <c r="AH11" i="1"/>
  <c r="AG11" i="1"/>
  <c r="Y11" i="1"/>
  <c r="X11" i="1"/>
  <c r="W11" i="1"/>
  <c r="V11" i="1"/>
  <c r="AO10" i="1"/>
  <c r="AN10" i="1"/>
  <c r="AM10" i="1"/>
  <c r="AL10" i="1"/>
  <c r="AJ10" i="1"/>
  <c r="AI10" i="1"/>
  <c r="AH10" i="1"/>
  <c r="AG10" i="1"/>
  <c r="Y10" i="1"/>
  <c r="X10" i="1"/>
  <c r="W10" i="1"/>
  <c r="V10" i="1"/>
  <c r="AO9" i="1"/>
  <c r="AN9" i="1"/>
  <c r="AM9" i="1"/>
  <c r="AL9" i="1"/>
  <c r="AJ9" i="1"/>
  <c r="AI9" i="1"/>
  <c r="AH9" i="1"/>
  <c r="AG9" i="1"/>
  <c r="Y9" i="1"/>
  <c r="X9" i="1"/>
  <c r="W9" i="1"/>
  <c r="V9" i="1"/>
  <c r="AO8" i="1"/>
  <c r="AN8" i="1"/>
  <c r="AM8" i="1"/>
  <c r="AL8" i="1"/>
  <c r="AL32" i="1" s="1"/>
  <c r="AJ8" i="1"/>
  <c r="AJ32" i="1" s="1"/>
  <c r="AI8" i="1"/>
  <c r="AI32" i="1" s="1"/>
  <c r="AH8" i="1"/>
  <c r="AH32" i="1" s="1"/>
  <c r="AG8" i="1"/>
  <c r="AG32" i="1" s="1"/>
  <c r="Y8" i="1"/>
  <c r="Y32" i="1" s="1"/>
  <c r="X8" i="1"/>
  <c r="X32" i="1" s="1"/>
  <c r="W8" i="1"/>
  <c r="W32" i="1" s="1"/>
  <c r="V8" i="1"/>
  <c r="V32" i="1" s="1"/>
  <c r="AO7" i="1"/>
  <c r="AO32" i="1" s="1"/>
  <c r="AN7" i="1"/>
  <c r="AN32" i="1" s="1"/>
  <c r="AM7" i="1"/>
  <c r="AM32" i="1" s="1"/>
  <c r="A36" i="1" l="1"/>
  <c r="A37" i="1" s="1"/>
  <c r="A38" i="1" l="1"/>
  <c r="A39" i="1" s="1"/>
  <c r="A40" i="1" l="1"/>
  <c r="A41" i="1" s="1"/>
  <c r="A42" i="1" s="1"/>
</calcChain>
</file>

<file path=xl/sharedStrings.xml><?xml version="1.0" encoding="utf-8"?>
<sst xmlns="http://schemas.openxmlformats.org/spreadsheetml/2006/main" count="80" uniqueCount="72">
  <si>
    <t>О1</t>
  </si>
  <si>
    <t>О2</t>
  </si>
  <si>
    <t>Б1</t>
  </si>
  <si>
    <t>Б2</t>
  </si>
  <si>
    <t>1.1</t>
  </si>
  <si>
    <t>1.2</t>
  </si>
  <si>
    <t>1.3</t>
  </si>
  <si>
    <t>1.4</t>
  </si>
  <si>
    <t>1.5</t>
  </si>
  <si>
    <t>1.6</t>
  </si>
  <si>
    <t>1.7</t>
  </si>
  <si>
    <t>б1</t>
  </si>
  <si>
    <t>т1</t>
  </si>
  <si>
    <t>д1</t>
  </si>
  <si>
    <t>з1</t>
  </si>
  <si>
    <t>2.1</t>
  </si>
  <si>
    <t>2.2</t>
  </si>
  <si>
    <t>2.3</t>
  </si>
  <si>
    <t>2.4</t>
  </si>
  <si>
    <t>2.5</t>
  </si>
  <si>
    <t>2.6</t>
  </si>
  <si>
    <t>2.7</t>
  </si>
  <si>
    <t>б2</t>
  </si>
  <si>
    <t>т2</t>
  </si>
  <si>
    <t>д2</t>
  </si>
  <si>
    <t>з2</t>
  </si>
  <si>
    <t>ФИО1 (директор)</t>
  </si>
  <si>
    <t>ФИО2 (зам. директора)</t>
  </si>
  <si>
    <t>ДЗО 1</t>
  </si>
  <si>
    <t>ФИО1 (филиал)</t>
  </si>
  <si>
    <t>ФИО2 (филиал)</t>
  </si>
  <si>
    <t>ФИО3 (филиал)</t>
  </si>
  <si>
    <t>ФИО4 (филиал)</t>
  </si>
  <si>
    <t>ФИО5 (филиал)</t>
  </si>
  <si>
    <t>ФИО6 (филиал)</t>
  </si>
  <si>
    <t>ФИО7 (филиал)</t>
  </si>
  <si>
    <t>ФИО8 (филиал)</t>
  </si>
  <si>
    <t>ФИО9 (филиал)</t>
  </si>
  <si>
    <t>ФИО10 (филиал)</t>
  </si>
  <si>
    <t>ДЗО 2</t>
  </si>
  <si>
    <t>ФИО11 (филиал)</t>
  </si>
  <si>
    <t>ФИО12 (филиал)</t>
  </si>
  <si>
    <t>ФИО13 (филиал)</t>
  </si>
  <si>
    <t>ФИО14 (филиал)</t>
  </si>
  <si>
    <t>ФИО15 (филиал)</t>
  </si>
  <si>
    <t>ФИО16 (филиал)</t>
  </si>
  <si>
    <t>ФИО17 (филиал)</t>
  </si>
  <si>
    <t>в срок</t>
  </si>
  <si>
    <t>ФИО18 (филиал)</t>
  </si>
  <si>
    <t>отклонение 1-3 дн.</t>
  </si>
  <si>
    <t>ФИО19 (филиал)</t>
  </si>
  <si>
    <t>отклонение  4 дн. и более</t>
  </si>
  <si>
    <t>ФИО20 (филиал)</t>
  </si>
  <si>
    <t>Проверки в соответствии с квартальными планами</t>
  </si>
  <si>
    <t>Выполнение плана проверок</t>
  </si>
  <si>
    <t>№</t>
  </si>
  <si>
    <t>Вид проверки</t>
  </si>
  <si>
    <t>ДЗО</t>
  </si>
  <si>
    <t>Филиал</t>
  </si>
  <si>
    <t>Структурное подразделение</t>
  </si>
  <si>
    <t>Направления проверки</t>
  </si>
  <si>
    <t>С</t>
  </si>
  <si>
    <t>ПО</t>
  </si>
  <si>
    <t>Дата 
начала проверки</t>
  </si>
  <si>
    <t>к1</t>
  </si>
  <si>
    <t>Дата 
завершения проверки</t>
  </si>
  <si>
    <t>к2</t>
  </si>
  <si>
    <t>к3</t>
  </si>
  <si>
    <t xml:space="preserve">       КП   </t>
  </si>
  <si>
    <t xml:space="preserve">            ВП</t>
  </si>
  <si>
    <t xml:space="preserve">ЦП      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</si>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</sst>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fgColor theme="8" tint="0.39994506668294322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protection hidden="1"/>
    </xf>
    <xf numFmtId="49" fontId="1" fillId="0" borderId="0" xfId="0" applyNumberFormat="1" applyFont="1" applyFill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left" vertical="center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49" fontId="1" fillId="0" borderId="0" xfId="0" applyNumberFormat="1" applyFont="1" applyFill="1" applyAlignment="1" applyProtection="1">
      <alignment vertical="center"/>
      <protection hidden="1"/>
    </xf>
    <xf numFmtId="0" fontId="1" fillId="0" borderId="6" xfId="0" applyFont="1" applyFill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textRotation="90" wrapText="1"/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1" fillId="0" borderId="5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right" vertical="center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/>
      <protection hidden="1"/>
    </xf>
    <xf numFmtId="49" fontId="1" fillId="0" borderId="0" xfId="0" applyNumberFormat="1" applyFont="1" applyFill="1" applyAlignment="1" applyProtection="1">
      <protection hidden="1"/>
    </xf>
    <xf numFmtId="0" fontId="1" fillId="0" borderId="5" xfId="0" applyFont="1" applyFill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center" vertical="top" wrapText="1"/>
      <protection hidden="1"/>
    </xf>
    <xf numFmtId="0" fontId="1" fillId="0" borderId="2" xfId="0" applyFont="1" applyFill="1" applyBorder="1" applyAlignment="1" applyProtection="1">
      <alignment horizontal="center" vertical="top" wrapText="1"/>
      <protection hidden="1"/>
    </xf>
    <xf numFmtId="0" fontId="1" fillId="0" borderId="5" xfId="0" applyFont="1" applyBorder="1" applyAlignment="1" applyProtection="1">
      <alignment horizontal="center" vertical="top" textRotation="90" wrapText="1"/>
      <protection hidden="1"/>
    </xf>
    <xf numFmtId="0" fontId="1" fillId="0" borderId="6" xfId="0" applyFont="1" applyFill="1" applyBorder="1" applyAlignment="1" applyProtection="1">
      <alignment horizontal="right" vertical="center"/>
      <protection hidden="1"/>
    </xf>
    <xf numFmtId="14" fontId="1" fillId="0" borderId="6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 wrapText="1"/>
      <protection hidden="1"/>
    </xf>
    <xf numFmtId="14" fontId="2" fillId="0" borderId="5" xfId="0" applyNumberFormat="1" applyFont="1" applyFill="1" applyBorder="1" applyAlignment="1" applyProtection="1">
      <alignment horizontal="center" vertical="top" wrapText="1"/>
      <protection hidden="1"/>
    </xf>
    <xf numFmtId="14" fontId="2" fillId="0" borderId="2" xfId="0" applyNumberFormat="1" applyFont="1" applyFill="1" applyBorder="1" applyAlignment="1" applyProtection="1">
      <alignment horizontal="center" vertical="top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right" vertical="center" wrapText="1"/>
      <protection hidden="1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/>
      <protection hidden="1"/>
    </xf>
    <xf numFmtId="0" fontId="1" fillId="0" borderId="0" xfId="0" applyFont="1" applyFill="1" applyBorder="1" applyAlignment="1" applyProtection="1">
      <alignment horizontal="left" vertical="top"/>
      <protection hidden="1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49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49" fontId="1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top"/>
      <protection hidden="1"/>
    </xf>
    <xf numFmtId="0" fontId="1" fillId="0" borderId="0" xfId="0" applyNumberFormat="1" applyFont="1" applyFill="1" applyBorder="1" applyAlignment="1" applyProtection="1">
      <alignment horizontal="center" vertical="top"/>
      <protection hidden="1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Alignment="1" applyProtection="1">
      <alignment horizontal="center" vertical="top" wrapText="1"/>
      <protection locked="0"/>
    </xf>
    <xf numFmtId="0" fontId="1" fillId="6" borderId="4" xfId="0" applyFont="1" applyFill="1" applyBorder="1" applyAlignment="1" applyProtection="1">
      <alignment horizontal="center" vertical="top" wrapText="1"/>
    </xf>
    <xf numFmtId="0" fontId="1" fillId="6" borderId="5" xfId="0" applyFont="1" applyFill="1" applyBorder="1" applyAlignment="1" applyProtection="1">
      <alignment horizontal="center" vertical="top" wrapText="1"/>
    </xf>
    <xf numFmtId="0" fontId="1" fillId="6" borderId="2" xfId="0" applyFont="1" applyFill="1" applyBorder="1" applyAlignment="1" applyProtection="1">
      <alignment horizontal="center" vertical="top" wrapText="1"/>
    </xf>
    <xf numFmtId="0" fontId="1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 applyProtection="1">
      <alignment horizontal="center" vertical="top" wrapText="1"/>
    </xf>
    <xf numFmtId="0" fontId="7" fillId="3" borderId="5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 vertical="top" wrapText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horizontal="center" vertical="top" wrapText="1"/>
      <protection hidden="1"/>
    </xf>
    <xf numFmtId="0" fontId="1" fillId="0" borderId="0" xfId="0" applyFont="1" applyFill="1" applyAlignment="1" applyProtection="1">
      <alignment horizontal="center" vertical="top"/>
      <protection hidden="1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0" fontId="1" fillId="5" borderId="11" xfId="0" applyFont="1" applyFill="1" applyBorder="1" applyAlignment="1" applyProtection="1">
      <alignment horizontal="center" vertical="top" wrapText="1"/>
      <protection locked="0"/>
    </xf>
    <xf numFmtId="0" fontId="1" fillId="6" borderId="12" xfId="0" applyFont="1" applyFill="1" applyBorder="1" applyAlignment="1" applyProtection="1">
      <alignment horizontal="center" vertical="top" wrapText="1"/>
    </xf>
    <xf numFmtId="0" fontId="1" fillId="6" borderId="1" xfId="0" applyFont="1" applyFill="1" applyBorder="1" applyAlignment="1" applyProtection="1">
      <alignment horizontal="center" vertical="top" wrapText="1"/>
    </xf>
    <xf numFmtId="0" fontId="1" fillId="6" borderId="11" xfId="0" applyFont="1" applyFill="1" applyBorder="1" applyAlignment="1" applyProtection="1">
      <alignment horizontal="center" vertical="top" wrapText="1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2" fillId="6" borderId="5" xfId="0" applyFont="1" applyFill="1" applyBorder="1" applyAlignment="1" applyProtection="1">
      <alignment horizontal="center" vertical="top" wrapText="1"/>
      <protection hidden="1"/>
    </xf>
    <xf numFmtId="0" fontId="2" fillId="6" borderId="11" xfId="0" applyFont="1" applyFill="1" applyBorder="1" applyAlignment="1" applyProtection="1">
      <alignment horizontal="center" vertical="top" wrapText="1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top" wrapText="1"/>
      <protection hidden="1"/>
    </xf>
    <xf numFmtId="0" fontId="1" fillId="0" borderId="9" xfId="0" applyFont="1" applyBorder="1" applyAlignment="1" applyProtection="1">
      <alignment horizontal="center" vertical="top" wrapText="1"/>
      <protection hidden="1"/>
    </xf>
    <xf numFmtId="49" fontId="8" fillId="0" borderId="0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Fill="1" applyAlignment="1" applyProtection="1">
      <alignment wrapText="1"/>
      <protection hidden="1"/>
    </xf>
    <xf numFmtId="0" fontId="1" fillId="0" borderId="0" xfId="0" applyFont="1" applyFill="1" applyAlignment="1" applyProtection="1">
      <alignment horizontal="center" vertical="top" wrapText="1"/>
      <protection hidden="1"/>
    </xf>
    <xf numFmtId="0" fontId="9" fillId="0" borderId="5" xfId="0" applyNumberFormat="1" applyFont="1" applyFill="1" applyBorder="1" applyAlignment="1" applyProtection="1">
      <alignment horizontal="center" vertical="top" wrapText="1"/>
      <protection hidden="1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14" fontId="1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hidden="1"/>
    </xf>
    <xf numFmtId="14" fontId="1" fillId="0" borderId="9" xfId="0" applyNumberFormat="1" applyFont="1" applyFill="1" applyBorder="1" applyAlignment="1" applyProtection="1">
      <alignment horizontal="center" vertical="top" wrapText="1"/>
      <protection hidden="1"/>
    </xf>
    <xf numFmtId="14" fontId="1" fillId="0" borderId="2" xfId="0" applyNumberFormat="1" applyFont="1" applyFill="1" applyBorder="1" applyAlignment="1" applyProtection="1">
      <alignment horizontal="center" vertical="top" wrapText="1"/>
      <protection hidden="1"/>
    </xf>
    <xf numFmtId="0" fontId="1" fillId="4" borderId="5" xfId="0" quotePrefix="1" applyFont="1" applyFill="1" applyBorder="1" applyAlignment="1" applyProtection="1">
      <alignment horizontal="center" vertical="top" wrapText="1"/>
      <protection locked="0"/>
    </xf>
    <xf numFmtId="49" fontId="1" fillId="0" borderId="0" xfId="0" applyNumberFormat="1" applyFont="1" applyFill="1" applyBorder="1" applyAlignment="1" applyProtection="1">
      <protection hidden="1"/>
    </xf>
    <xf numFmtId="49" fontId="1" fillId="4" borderId="5" xfId="0" applyNumberFormat="1" applyFont="1" applyFill="1" applyBorder="1" applyAlignment="1" applyProtection="1">
      <alignment horizontal="left" vertical="top" wrapText="1"/>
      <protection hidden="1"/>
    </xf>
    <xf numFmtId="0" fontId="1" fillId="4" borderId="5" xfId="0" applyFont="1" applyFill="1" applyBorder="1" applyAlignment="1" applyProtection="1">
      <alignment horizontal="center" vertical="top" wrapText="1"/>
      <protection hidden="1"/>
    </xf>
    <xf numFmtId="14" fontId="1" fillId="4" borderId="5" xfId="0" applyNumberFormat="1" applyFont="1" applyFill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1"/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protection locked="1" hidden="1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1" hidden="1"/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protection locked="1" hidden="1"/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rgb="FF000000"/>
          <bgColor rgb="FFFFFFFF"/>
        </patternFill>
      </fill>
      <alignment horizontal="center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1"/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headerRow" dxfId="9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&#1053;&#1086;&#1074;&#1099;&#1081;%20&#1050;&#1091;&#1088;&#1072;&#1090;&#1086;&#1088;&#1089;&#1082;&#1080;&#1081;%20&#1086;&#1090;&#1095;&#1077;&#1090;_&#1074;&#1077;&#1088;&#1089;&#1080;&#1103;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"/>
      <sheetName val="Лист1"/>
      <sheetName val="Лист2"/>
      <sheetName val="Участие_в_расследованиях"/>
      <sheetName val="Таблица_для_консолидации_защ"/>
      <sheetName val="Для_копирования_в_word_защ"/>
      <sheetName val="Отчетные_недели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>
            <v>1</v>
          </cell>
          <cell r="D4">
            <v>0</v>
          </cell>
          <cell r="E4">
            <v>6</v>
          </cell>
          <cell r="X4" t="str">
            <v xml:space="preserve">с 14.3.2016 по 20.3.2016 </v>
          </cell>
          <cell r="Y4" t="str">
            <v xml:space="preserve">с 7.3.2016 по 13.3.2016 </v>
          </cell>
        </row>
        <row r="5">
          <cell r="C5">
            <v>2</v>
          </cell>
          <cell r="D5">
            <v>1</v>
          </cell>
          <cell r="E5">
            <v>5</v>
          </cell>
          <cell r="X5" t="str">
            <v xml:space="preserve">с 7.3.2016 по 13.3.2016 </v>
          </cell>
          <cell r="Y5" t="str">
            <v xml:space="preserve">с 29.2.2016 по 6.3.2016 </v>
          </cell>
        </row>
        <row r="6">
          <cell r="C6">
            <v>3</v>
          </cell>
          <cell r="D6">
            <v>2</v>
          </cell>
          <cell r="E6">
            <v>4</v>
          </cell>
          <cell r="X6" t="str">
            <v xml:space="preserve">с 29.2.2016 по 6.3.2016 </v>
          </cell>
          <cell r="Y6" t="str">
            <v xml:space="preserve">с 22.2.2016 по 28.2.2016 </v>
          </cell>
        </row>
        <row r="7">
          <cell r="C7">
            <v>4</v>
          </cell>
          <cell r="D7">
            <v>3</v>
          </cell>
          <cell r="E7">
            <v>3</v>
          </cell>
          <cell r="X7" t="str">
            <v xml:space="preserve">с 21.3.2016 по 27.3.2016 </v>
          </cell>
          <cell r="Y7" t="str">
            <v xml:space="preserve">с 14.3.2016 по 20.3.2016 </v>
          </cell>
        </row>
        <row r="8">
          <cell r="C8">
            <v>5</v>
          </cell>
          <cell r="D8">
            <v>4</v>
          </cell>
          <cell r="E8">
            <v>2</v>
          </cell>
          <cell r="X8" t="str">
            <v xml:space="preserve">с 28.3.2016 по 3.4.2016 </v>
          </cell>
          <cell r="Y8" t="str">
            <v xml:space="preserve">с 21.3.2016 по 27.3.2016 </v>
          </cell>
        </row>
        <row r="9">
          <cell r="C9">
            <v>6</v>
          </cell>
          <cell r="D9">
            <v>5</v>
          </cell>
          <cell r="E9">
            <v>1</v>
          </cell>
          <cell r="X9" t="str">
            <v xml:space="preserve">с 4.4.2016 по 10.4.2016 </v>
          </cell>
          <cell r="Y9" t="str">
            <v xml:space="preserve">с 28.3.2016 по 3.4.2016 </v>
          </cell>
        </row>
        <row r="10">
          <cell r="C10">
            <v>7</v>
          </cell>
          <cell r="D10">
            <v>6</v>
          </cell>
          <cell r="E10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Таблица2931" displayName="Таблица2931" ref="AL6:AO32" totalsRowCount="1" headerRowDxfId="83" dataDxfId="82" totalsRowDxfId="81">
  <autoFilter ref="AL6:AO31"/>
  <tableColumns count="4">
    <tableColumn id="1" name="О1" totalsRowFunction="sum" dataDxfId="79" totalsRowDxfId="80"/>
    <tableColumn id="2" name="О2" totalsRowFunction="sum" dataDxfId="77" totalsRowDxfId="78">
      <calculatedColumnFormula>--(COUNTIF(Z7:AF7,"*отпуск*")&gt;0)</calculatedColumnFormula>
    </tableColumn>
    <tableColumn id="3" name="Б1" totalsRowFunction="sum" dataDxfId="75" totalsRowDxfId="76">
      <calculatedColumnFormula>--(COUNTIF(O7:U7,"*больн*")&gt;0)</calculatedColumnFormula>
    </tableColumn>
    <tableColumn id="4" name="Б2" totalsRowFunction="sum" dataDxfId="73" totalsRowDxfId="74">
      <calculatedColumnFormula>--(COUNTIF(Z7:AF7,"*больн*")&gt;0)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Таблица31" displayName="Таблица31" ref="A34:L45" totalsRowShown="0" headerRowDxfId="72" dataDxfId="71" headerRowBorderDxfId="69" tableBorderDxfId="70" totalsRowBorderDxfId="68">
  <autoFilter ref="A34:L45"/>
  <tableColumns count="12">
    <tableColumn id="1" name="№" dataDxfId="67">
      <calculatedColumnFormula>IF(B35&lt;&gt;"",MAX($A$34:A34)+1,"")</calculatedColumnFormula>
    </tableColumn>
    <tableColumn id="2" name="Вид проверки" dataDxfId="66"/>
    <tableColumn id="3" name="ДЗО" dataDxfId="65"/>
    <tableColumn id="4" name="Филиал" dataDxfId="64"/>
    <tableColumn id="6" name="Структурное подразделение" dataDxfId="63"/>
    <tableColumn id="5" name="Направления проверки" dataDxfId="62"/>
    <tableColumn id="7" name="С" dataDxfId="61"/>
    <tableColumn id="8" name="ПО" dataDxfId="60"/>
    <tableColumn id="9" name="Дата _x000a_начала проверки" dataDxfId="59"/>
    <tableColumn id="10" name="к1" dataDxfId="58">
      <calculatedColumnFormula>IF(I35&gt;40000,I35-G35," ")</calculatedColumnFormula>
    </tableColumn>
    <tableColumn id="11" name="Дата _x000a_завершения проверки" dataDxfId="57"/>
    <tableColumn id="14" name="к2" dataDxfId="56">
      <calculatedColumnFormula>IF(K35&gt;40000,K35-H35," ")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55" displayName="Таблица55" ref="O7:U31" totalsRowShown="0" headerRowDxfId="55" dataDxfId="54" headerRowBorderDxfId="52" tableBorderDxfId="53" totalsRowBorderDxfId="51">
  <autoFilter ref="O7:U31"/>
  <tableColumns count="7">
    <tableColumn id="1" name="1.1" dataDxfId="50"/>
    <tableColumn id="2" name="1.2" dataDxfId="49"/>
    <tableColumn id="3" name="1.3" dataDxfId="48"/>
    <tableColumn id="4" name="1.4" dataDxfId="47"/>
    <tableColumn id="5" name="1.5" dataDxfId="46"/>
    <tableColumn id="6" name="1.6" dataDxfId="45"/>
    <tableColumn id="7" name="1.7" dataDxfId="44"/>
  </tableColumns>
  <tableStyleInfo name="Стиль таблицы 1" showFirstColumn="0" showLastColumn="0" showRowStripes="1" showColumnStripes="0"/>
</table>
</file>

<file path=xl/tables/table4.xml><?xml version="1.0" encoding="utf-8"?>
<table xmlns="http://schemas.openxmlformats.org/spreadsheetml/2006/main" id="4" name="Таблица56" displayName="Таблица56" ref="Z7:AF31" totalsRowShown="0" headerRowDxfId="43" dataDxfId="42" headerRowBorderDxfId="40" tableBorderDxfId="41" totalsRowBorderDxfId="39">
  <autoFilter ref="Z7:AF31"/>
  <tableColumns count="7">
    <tableColumn id="1" name="2.1" dataDxfId="38"/>
    <tableColumn id="2" name="2.2" dataDxfId="37"/>
    <tableColumn id="3" name="2.3" dataDxfId="36"/>
    <tableColumn id="4" name="2.4" dataDxfId="35"/>
    <tableColumn id="5" name="2.5" dataDxfId="34"/>
    <tableColumn id="6" name="2.6" dataDxfId="33"/>
    <tableColumn id="7" name="2.7" dataDxfId="32"/>
  </tableColumns>
  <tableStyleInfo name="Стиль таблицы 1" showFirstColumn="0" showLastColumn="0" showRowStripes="1" showColumnStripes="0"/>
</table>
</file>

<file path=xl/tables/table5.xml><?xml version="1.0" encoding="utf-8"?>
<table xmlns="http://schemas.openxmlformats.org/spreadsheetml/2006/main" id="5" name="Таблица58" displayName="Таблица58" ref="V7:Y32" totalsRowCount="1" headerRowDxfId="31" dataDxfId="30" totalsRowDxfId="29" headerRowBorderDxfId="27" tableBorderDxfId="28" totalsRowBorderDxfId="26">
  <autoFilter ref="V7:Y31"/>
  <tableColumns count="4">
    <tableColumn id="1" name="б1" totalsRowFunction="sum" dataDxfId="24" totalsRowDxfId="25">
      <calculatedColumnFormula>SUMPRODUCT((LEN(O8:U8)-LEN(SUBSTITUTE(O8:U8,"бриг","")))/LEN("бриг"))</calculatedColumnFormula>
    </tableColumn>
    <tableColumn id="2" name="т1" totalsRowFunction="sum" dataDxfId="22" totalsRowDxfId="23">
      <calculatedColumnFormula>SUMPRODUCT((LEN(O8:U8)-LEN(SUBSTITUTE(O8:U8,"трен","")))/LEN("трен"))</calculatedColumnFormula>
    </tableColumn>
    <tableColumn id="3" name="д1" totalsRowFunction="sum" dataDxfId="20" totalsRowDxfId="21">
      <calculatedColumnFormula>SUMPRODUCT((LEN(O8:U8)-LEN(SUBSTITUTE(O8:U8,"ДОТ","")))/LEN("ДОТ"))</calculatedColumnFormula>
    </tableColumn>
    <tableColumn id="4" name="з1" totalsRowFunction="sum" dataDxfId="18" totalsRowDxfId="19">
      <calculatedColumnFormula>SUMPRODUCT((LEN(O8:U8)-LEN(SUBSTITUTE(O8:U8,"знан","")))/LEN("знан"))</calculatedColumnFormula>
    </tableColumn>
  </tableColumns>
  <tableStyleInfo name="Стиль таблицы 1" showFirstColumn="0" showLastColumn="0" showRowStripes="1" showColumnStripes="0"/>
</table>
</file>

<file path=xl/tables/table6.xml><?xml version="1.0" encoding="utf-8"?>
<table xmlns="http://schemas.openxmlformats.org/spreadsheetml/2006/main" id="6" name="Таблица59" displayName="Таблица59" ref="AG7:AJ32" totalsRowCount="1" headerRowDxfId="17" dataDxfId="16" totalsRowDxfId="15" headerRowBorderDxfId="13" tableBorderDxfId="14" totalsRowBorderDxfId="12">
  <autoFilter ref="AG7:AJ31"/>
  <tableColumns count="4">
    <tableColumn id="1" name="б2" totalsRowFunction="sum" dataDxfId="10" totalsRowDxfId="11">
      <calculatedColumnFormula>SUMPRODUCT((LEN(Z8:AF8)-LEN(SUBSTITUTE(Z8:AF8,"бриг","")))/LEN("бриг"))</calculatedColumnFormula>
    </tableColumn>
    <tableColumn id="2" name="т2" totalsRowFunction="sum" dataDxfId="8" totalsRowDxfId="9">
      <calculatedColumnFormula>SUMPRODUCT((LEN(Z8:AF8)-LEN(SUBSTITUTE(Z8:AF8,"трен","")))/LEN("трен"))</calculatedColumnFormula>
    </tableColumn>
    <tableColumn id="3" name="д2" totalsRowFunction="sum" dataDxfId="6" totalsRowDxfId="7">
      <calculatedColumnFormula>SUMPRODUCT((LEN(Z8:AF8)-LEN(SUBSTITUTE(Z8:AF8,"ДОТ","")))/LEN("ДОТ"))</calculatedColumnFormula>
    </tableColumn>
    <tableColumn id="4" name="з2" totalsRowFunction="sum" dataDxfId="4" totalsRowDxfId="5">
      <calculatedColumnFormula>SUMPRODUCT((LEN(Z8:AF8)-LEN(SUBSTITUTE(Z8:AF8,"знан","")))/LEN("знан"))</calculatedColumnFormula>
    </tableColumn>
  </tableColumns>
  <tableStyleInfo name="Стиль таблицы 1" showFirstColumn="0" showLastColumn="0" showRowStripes="1" showColumnStripes="0"/>
</table>
</file>

<file path=xl/tables/table7.xml><?xml version="1.0" encoding="utf-8"?>
<table xmlns="http://schemas.openxmlformats.org/spreadsheetml/2006/main" id="7" name="Таблица32" displayName="Таблица32" ref="M34:M45" totalsRowShown="0" headerRowDxfId="3" dataDxfId="2" tableBorderDxfId="1">
  <autoFilter ref="M34:M45"/>
  <tableColumns count="1">
    <tableColumn id="1" name="к3" dataDxfId="0">
      <calculatedColumnFormula>COUNTA(Таблица31[[#This Row],[ДЗО]:[Дата 
начала проверки]])</calculatedColumnFormula>
    </tableColumn>
  </tableColumns>
  <tableStyleInfo name="Стиль таблицы 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2:AO47"/>
  <sheetViews>
    <sheetView showGridLines="0" tabSelected="1" showRuler="0" topLeftCell="A28" zoomScale="70" zoomScaleNormal="70" zoomScaleSheetLayoutView="100" zoomScalePageLayoutView="115" workbookViewId="0">
      <selection activeCell="B43" sqref="B43"/>
    </sheetView>
  </sheetViews>
  <sheetFormatPr defaultColWidth="6.7109375" defaultRowHeight="15.75" x14ac:dyDescent="0.25"/>
  <cols>
    <col min="1" max="1" width="6.7109375" style="2"/>
    <col min="2" max="2" width="11.85546875" style="19" customWidth="1"/>
    <col min="3" max="3" width="24.7109375" style="2" customWidth="1"/>
    <col min="4" max="6" width="30.7109375" style="2" customWidth="1"/>
    <col min="7" max="9" width="15.7109375" style="70" customWidth="1"/>
    <col min="10" max="10" width="6.7109375" style="2" customWidth="1"/>
    <col min="11" max="11" width="15.7109375" style="2" customWidth="1"/>
    <col min="12" max="12" width="6.7109375" style="2" customWidth="1"/>
    <col min="13" max="13" width="6.7109375" style="25" customWidth="1"/>
    <col min="14" max="14" width="30.7109375" style="2" customWidth="1"/>
    <col min="15" max="19" width="30.7109375" style="70" customWidth="1"/>
    <col min="20" max="21" width="18.7109375" style="70" customWidth="1"/>
    <col min="22" max="24" width="6.7109375" style="70"/>
    <col min="25" max="25" width="6.7109375" style="70" customWidth="1"/>
    <col min="26" max="30" width="30.7109375" style="70" customWidth="1"/>
    <col min="31" max="32" width="18.7109375" style="70" customWidth="1"/>
    <col min="33" max="36" width="6.7109375" style="70"/>
    <col min="37" max="42" width="0" style="2" hidden="1" customWidth="1"/>
    <col min="43" max="16384" width="6.7109375" style="2"/>
  </cols>
  <sheetData>
    <row r="2" spans="2:41" s="1" customFormat="1" ht="39.950000000000003" customHeight="1" x14ac:dyDescent="0.25">
      <c r="C2" s="2"/>
      <c r="D2" s="2"/>
      <c r="G2" s="2"/>
      <c r="H2" s="2"/>
      <c r="I2" s="2"/>
      <c r="L2" s="2"/>
      <c r="M2" s="3"/>
      <c r="N2" s="4"/>
      <c r="O2" s="5"/>
      <c r="P2" s="6"/>
      <c r="Q2" s="6"/>
      <c r="R2" s="6"/>
      <c r="S2" s="6"/>
      <c r="T2" s="6"/>
      <c r="U2" s="6"/>
      <c r="V2" s="6"/>
      <c r="W2" s="6"/>
      <c r="X2" s="6"/>
      <c r="Y2" s="7"/>
      <c r="Z2" s="5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2:41" s="12" customFormat="1" ht="99.95" customHeight="1" x14ac:dyDescent="0.25">
      <c r="B3" s="8"/>
      <c r="C3" s="9"/>
      <c r="D3" s="9"/>
      <c r="E3" s="10"/>
      <c r="F3" s="10"/>
      <c r="G3" s="11"/>
      <c r="H3" s="11"/>
      <c r="I3" s="11"/>
      <c r="M3" s="13"/>
      <c r="N3" s="14"/>
      <c r="O3" s="15"/>
      <c r="P3" s="16"/>
      <c r="Q3" s="16"/>
      <c r="R3" s="16"/>
      <c r="S3" s="16"/>
      <c r="T3" s="16"/>
      <c r="U3" s="17"/>
      <c r="V3" s="18"/>
      <c r="W3" s="18"/>
      <c r="X3" s="18"/>
      <c r="Y3" s="18"/>
      <c r="Z3" s="15"/>
      <c r="AA3" s="16"/>
      <c r="AB3" s="16"/>
      <c r="AC3" s="16"/>
      <c r="AD3" s="16"/>
      <c r="AE3" s="16"/>
      <c r="AF3" s="17"/>
      <c r="AG3" s="18"/>
      <c r="AH3" s="18"/>
      <c r="AI3" s="18"/>
      <c r="AJ3" s="18"/>
    </row>
    <row r="4" spans="2:41" ht="20.100000000000001" customHeight="1" x14ac:dyDescent="0.25">
      <c r="C4" s="20"/>
      <c r="D4" s="21"/>
      <c r="E4" s="22"/>
      <c r="F4" s="23"/>
      <c r="G4" s="24"/>
      <c r="H4" s="2"/>
      <c r="I4" s="2"/>
      <c r="N4" s="26"/>
      <c r="O4" s="27"/>
      <c r="P4" s="27"/>
      <c r="Q4" s="27"/>
      <c r="R4" s="27"/>
      <c r="S4" s="27"/>
      <c r="T4" s="28"/>
      <c r="U4" s="28"/>
      <c r="V4" s="29"/>
      <c r="W4" s="29"/>
      <c r="X4" s="29"/>
      <c r="Y4" s="29"/>
      <c r="Z4" s="27"/>
      <c r="AA4" s="27"/>
      <c r="AB4" s="27"/>
      <c r="AC4" s="27"/>
      <c r="AD4" s="27"/>
      <c r="AE4" s="27"/>
      <c r="AF4" s="27"/>
      <c r="AG4" s="29"/>
      <c r="AH4" s="29"/>
      <c r="AI4" s="29"/>
      <c r="AJ4" s="29"/>
    </row>
    <row r="5" spans="2:41" ht="20.100000000000001" customHeight="1" x14ac:dyDescent="0.25">
      <c r="C5" s="20"/>
      <c r="D5" s="30"/>
      <c r="E5" s="31"/>
      <c r="F5" s="31"/>
      <c r="G5" s="32"/>
      <c r="H5" s="2"/>
      <c r="I5" s="2"/>
      <c r="N5" s="26"/>
      <c r="O5" s="33"/>
      <c r="P5" s="33"/>
      <c r="Q5" s="33"/>
      <c r="R5" s="33"/>
      <c r="S5" s="33"/>
      <c r="T5" s="34"/>
      <c r="U5" s="34"/>
      <c r="V5" s="29"/>
      <c r="W5" s="29"/>
      <c r="X5" s="29"/>
      <c r="Y5" s="29"/>
      <c r="Z5" s="33"/>
      <c r="AA5" s="33"/>
      <c r="AB5" s="33"/>
      <c r="AC5" s="33"/>
      <c r="AD5" s="33"/>
      <c r="AE5" s="34"/>
      <c r="AF5" s="34"/>
      <c r="AG5" s="29"/>
      <c r="AH5" s="29"/>
      <c r="AI5" s="29"/>
      <c r="AJ5" s="29"/>
    </row>
    <row r="6" spans="2:41" ht="20.100000000000001" customHeight="1" x14ac:dyDescent="0.25">
      <c r="C6" s="35"/>
      <c r="D6" s="36"/>
      <c r="E6" s="37"/>
      <c r="F6" s="37"/>
      <c r="G6" s="2"/>
      <c r="H6" s="38"/>
      <c r="I6" s="38"/>
      <c r="J6" s="38"/>
      <c r="K6" s="39"/>
      <c r="L6" s="39"/>
      <c r="N6" s="40"/>
      <c r="O6" s="41"/>
      <c r="P6" s="41"/>
      <c r="Q6" s="41"/>
      <c r="R6" s="41"/>
      <c r="S6" s="41"/>
      <c r="T6" s="41"/>
      <c r="U6" s="41"/>
      <c r="V6" s="42"/>
      <c r="W6" s="42"/>
      <c r="X6" s="42"/>
      <c r="Y6" s="42"/>
      <c r="Z6" s="41"/>
      <c r="AA6" s="41"/>
      <c r="AB6" s="41"/>
      <c r="AC6" s="41"/>
      <c r="AD6" s="41"/>
      <c r="AE6" s="41"/>
      <c r="AF6" s="41"/>
      <c r="AG6" s="42"/>
      <c r="AH6" s="42"/>
      <c r="AI6" s="42"/>
      <c r="AJ6" s="42"/>
      <c r="AL6" s="43" t="s">
        <v>0</v>
      </c>
      <c r="AM6" s="43" t="s">
        <v>1</v>
      </c>
      <c r="AN6" s="43" t="s">
        <v>2</v>
      </c>
      <c r="AO6" s="43" t="s">
        <v>3</v>
      </c>
    </row>
    <row r="7" spans="2:41" ht="20.100000000000001" customHeight="1" x14ac:dyDescent="0.25">
      <c r="C7" s="44"/>
      <c r="D7" s="36"/>
      <c r="E7" s="37"/>
      <c r="F7" s="37"/>
      <c r="G7" s="2"/>
      <c r="H7" s="38"/>
      <c r="I7" s="38"/>
      <c r="J7" s="38"/>
      <c r="K7" s="39"/>
      <c r="L7" s="39"/>
      <c r="N7" s="45"/>
      <c r="O7" s="46" t="s">
        <v>4</v>
      </c>
      <c r="P7" s="46" t="s">
        <v>5</v>
      </c>
      <c r="Q7" s="46" t="s">
        <v>6</v>
      </c>
      <c r="R7" s="46" t="s">
        <v>7</v>
      </c>
      <c r="S7" s="46" t="s">
        <v>8</v>
      </c>
      <c r="T7" s="46" t="s">
        <v>9</v>
      </c>
      <c r="U7" s="46" t="s">
        <v>10</v>
      </c>
      <c r="V7" s="47" t="s">
        <v>11</v>
      </c>
      <c r="W7" s="48" t="s">
        <v>12</v>
      </c>
      <c r="X7" s="48" t="s">
        <v>13</v>
      </c>
      <c r="Y7" s="49" t="s">
        <v>14</v>
      </c>
      <c r="Z7" s="50" t="s">
        <v>15</v>
      </c>
      <c r="AA7" s="46" t="s">
        <v>16</v>
      </c>
      <c r="AB7" s="46" t="s">
        <v>17</v>
      </c>
      <c r="AC7" s="46" t="s">
        <v>18</v>
      </c>
      <c r="AD7" s="46" t="s">
        <v>19</v>
      </c>
      <c r="AE7" s="46" t="s">
        <v>20</v>
      </c>
      <c r="AF7" s="46" t="s">
        <v>21</v>
      </c>
      <c r="AG7" s="47" t="s">
        <v>22</v>
      </c>
      <c r="AH7" s="48" t="s">
        <v>23</v>
      </c>
      <c r="AI7" s="48" t="s">
        <v>24</v>
      </c>
      <c r="AJ7" s="49" t="s">
        <v>25</v>
      </c>
      <c r="AL7" s="51"/>
      <c r="AM7" s="51">
        <f t="shared" ref="AM7:AM31" si="0">--(COUNTIF(Z7:AF7,"*отпуск*")&gt;0)</f>
        <v>0</v>
      </c>
      <c r="AN7" s="52">
        <f>--(COUNTIF(O7:U7,"*больн*")&gt;0)</f>
        <v>0</v>
      </c>
      <c r="AO7" s="52">
        <f t="shared" ref="AO7:AO31" si="1">--(COUNTIF(Z7:AF7,"*больн*")&gt;0)</f>
        <v>0</v>
      </c>
    </row>
    <row r="8" spans="2:41" ht="50.1" customHeight="1" x14ac:dyDescent="0.25">
      <c r="C8" s="44"/>
      <c r="D8" s="36"/>
      <c r="E8" s="37"/>
      <c r="F8" s="37"/>
      <c r="G8" s="2"/>
      <c r="H8" s="38"/>
      <c r="I8" s="38"/>
      <c r="J8" s="38"/>
      <c r="K8" s="39"/>
      <c r="L8" s="39"/>
      <c r="N8" s="53" t="s">
        <v>26</v>
      </c>
      <c r="O8" s="54"/>
      <c r="P8" s="54"/>
      <c r="Q8" s="54"/>
      <c r="R8" s="54"/>
      <c r="S8" s="54"/>
      <c r="T8" s="55"/>
      <c r="U8" s="55"/>
      <c r="V8" s="56">
        <f t="shared" ref="V8:V31" si="2">SUMPRODUCT((LEN(O8:U8)-LEN(SUBSTITUTE(O8:U8,"бриг","")))/LEN("бриг"))</f>
        <v>0</v>
      </c>
      <c r="W8" s="57">
        <f t="shared" ref="W8:W31" si="3">SUMPRODUCT((LEN(O8:U8)-LEN(SUBSTITUTE(O8:U8,"трен","")))/LEN("трен"))</f>
        <v>0</v>
      </c>
      <c r="X8" s="57">
        <f t="shared" ref="X8:X31" si="4">SUMPRODUCT((LEN(O8:U8)-LEN(SUBSTITUTE(O8:U8,"ДОТ","")))/LEN("ДОТ"))</f>
        <v>0</v>
      </c>
      <c r="Y8" s="58">
        <f t="shared" ref="Y8:Y31" si="5">SUMPRODUCT((LEN(O8:U8)-LEN(SUBSTITUTE(O8:U8,"знан","")))/LEN("знан"))</f>
        <v>0</v>
      </c>
      <c r="Z8" s="59"/>
      <c r="AA8" s="54"/>
      <c r="AB8" s="54"/>
      <c r="AC8" s="54"/>
      <c r="AD8" s="54"/>
      <c r="AE8" s="55"/>
      <c r="AF8" s="55"/>
      <c r="AG8" s="56">
        <f t="shared" ref="AG8:AG31" si="6">SUMPRODUCT((LEN(Z8:AF8)-LEN(SUBSTITUTE(Z8:AF8,"бриг","")))/LEN("бриг"))</f>
        <v>0</v>
      </c>
      <c r="AH8" s="57">
        <f t="shared" ref="AH8:AH31" si="7">SUMPRODUCT((LEN(Z8:AF8)-LEN(SUBSTITUTE(Z8:AF8,"трен","")))/LEN("трен"))</f>
        <v>0</v>
      </c>
      <c r="AI8" s="57">
        <f t="shared" ref="AI8:AI31" si="8">SUMPRODUCT((LEN(Z8:AF8)-LEN(SUBSTITUTE(Z8:AF8,"ДОТ","")))/LEN("ДОТ"))</f>
        <v>0</v>
      </c>
      <c r="AJ8" s="58">
        <f t="shared" ref="AJ8:AJ31" si="9">SUMPRODUCT((LEN(Z8:AF8)-LEN(SUBSTITUTE(Z8:AF8,"знан","")))/LEN("знан"))</f>
        <v>0</v>
      </c>
      <c r="AL8" s="51">
        <f>--(COUNTIF(O8:U8,"*отпуск*")&gt;0)</f>
        <v>0</v>
      </c>
      <c r="AM8" s="51">
        <f t="shared" si="0"/>
        <v>0</v>
      </c>
      <c r="AN8" s="51">
        <f>--(COUNTIF(O8:U8,"*больн*")&gt;0)</f>
        <v>0</v>
      </c>
      <c r="AO8" s="51">
        <f t="shared" si="1"/>
        <v>0</v>
      </c>
    </row>
    <row r="9" spans="2:41" ht="50.1" customHeight="1" x14ac:dyDescent="0.25">
      <c r="C9" s="44"/>
      <c r="D9" s="36"/>
      <c r="E9" s="10"/>
      <c r="F9" s="10"/>
      <c r="G9" s="2"/>
      <c r="H9" s="60"/>
      <c r="I9" s="60"/>
      <c r="J9" s="60"/>
      <c r="K9" s="61"/>
      <c r="L9" s="61"/>
      <c r="N9" s="53" t="s">
        <v>27</v>
      </c>
      <c r="O9" s="54"/>
      <c r="P9" s="54"/>
      <c r="Q9" s="54"/>
      <c r="R9" s="54"/>
      <c r="S9" s="54"/>
      <c r="T9" s="55"/>
      <c r="U9" s="55"/>
      <c r="V9" s="56">
        <f t="shared" si="2"/>
        <v>0</v>
      </c>
      <c r="W9" s="57">
        <f t="shared" si="3"/>
        <v>0</v>
      </c>
      <c r="X9" s="57">
        <f t="shared" si="4"/>
        <v>0</v>
      </c>
      <c r="Y9" s="58">
        <f t="shared" si="5"/>
        <v>0</v>
      </c>
      <c r="Z9" s="59"/>
      <c r="AA9" s="54"/>
      <c r="AB9" s="54"/>
      <c r="AC9" s="54"/>
      <c r="AD9" s="54"/>
      <c r="AE9" s="55"/>
      <c r="AF9" s="55"/>
      <c r="AG9" s="56">
        <f t="shared" si="6"/>
        <v>0</v>
      </c>
      <c r="AH9" s="57">
        <f t="shared" si="7"/>
        <v>0</v>
      </c>
      <c r="AI9" s="57">
        <f t="shared" si="8"/>
        <v>0</v>
      </c>
      <c r="AJ9" s="58">
        <f t="shared" si="9"/>
        <v>0</v>
      </c>
      <c r="AL9" s="51">
        <f>--(COUNTIF(O9:U9,"*отпуск*")&gt;0)</f>
        <v>0</v>
      </c>
      <c r="AM9" s="51">
        <f t="shared" si="0"/>
        <v>0</v>
      </c>
      <c r="AN9" s="51">
        <f>--(COUNTIF(O9:U9,"*больн*")&gt;0)</f>
        <v>0</v>
      </c>
      <c r="AO9" s="51">
        <f t="shared" si="1"/>
        <v>0</v>
      </c>
    </row>
    <row r="10" spans="2:41" ht="50.1" customHeight="1" x14ac:dyDescent="0.25">
      <c r="C10" s="62"/>
      <c r="D10" s="36"/>
      <c r="E10" s="10"/>
      <c r="F10" s="10"/>
      <c r="G10" s="2"/>
      <c r="H10" s="60"/>
      <c r="I10" s="60"/>
      <c r="J10" s="60"/>
      <c r="K10" s="61"/>
      <c r="L10" s="61"/>
      <c r="N10" s="63" t="s">
        <v>28</v>
      </c>
      <c r="O10" s="64"/>
      <c r="P10" s="64"/>
      <c r="Q10" s="64"/>
      <c r="R10" s="64"/>
      <c r="S10" s="64"/>
      <c r="T10" s="64"/>
      <c r="U10" s="64"/>
      <c r="V10" s="65">
        <f t="shared" si="2"/>
        <v>0</v>
      </c>
      <c r="W10" s="66">
        <f t="shared" si="3"/>
        <v>0</v>
      </c>
      <c r="X10" s="66">
        <f t="shared" si="4"/>
        <v>0</v>
      </c>
      <c r="Y10" s="67">
        <f t="shared" si="5"/>
        <v>0</v>
      </c>
      <c r="Z10" s="64"/>
      <c r="AA10" s="64"/>
      <c r="AB10" s="64"/>
      <c r="AC10" s="64"/>
      <c r="AD10" s="64"/>
      <c r="AE10" s="64"/>
      <c r="AF10" s="64"/>
      <c r="AG10" s="65">
        <f t="shared" si="6"/>
        <v>0</v>
      </c>
      <c r="AH10" s="66">
        <f t="shared" si="7"/>
        <v>0</v>
      </c>
      <c r="AI10" s="66">
        <f t="shared" si="8"/>
        <v>0</v>
      </c>
      <c r="AJ10" s="67">
        <f t="shared" si="9"/>
        <v>0</v>
      </c>
      <c r="AL10" s="51">
        <f>--(COUNTIF(N10:U10,"*отпуск*")&gt;0)</f>
        <v>0</v>
      </c>
      <c r="AM10" s="51">
        <f t="shared" si="0"/>
        <v>0</v>
      </c>
      <c r="AN10" s="51">
        <f>--(COUNTIF(N10:U10,"*больн*")&gt;0)</f>
        <v>0</v>
      </c>
      <c r="AO10" s="51">
        <f t="shared" si="1"/>
        <v>0</v>
      </c>
    </row>
    <row r="11" spans="2:41" ht="50.1" customHeight="1" x14ac:dyDescent="0.25">
      <c r="C11" s="60"/>
      <c r="D11" s="68"/>
      <c r="E11" s="10"/>
      <c r="F11" s="10"/>
      <c r="G11" s="2"/>
      <c r="H11" s="60"/>
      <c r="I11" s="60"/>
      <c r="J11" s="60"/>
      <c r="K11" s="61"/>
      <c r="L11" s="61"/>
      <c r="N11" s="53" t="s">
        <v>29</v>
      </c>
      <c r="O11" s="54"/>
      <c r="P11" s="54"/>
      <c r="Q11" s="54"/>
      <c r="R11" s="54"/>
      <c r="S11" s="54"/>
      <c r="T11" s="55"/>
      <c r="U11" s="55"/>
      <c r="V11" s="56">
        <f t="shared" si="2"/>
        <v>0</v>
      </c>
      <c r="W11" s="57">
        <f t="shared" si="3"/>
        <v>0</v>
      </c>
      <c r="X11" s="57">
        <f t="shared" si="4"/>
        <v>0</v>
      </c>
      <c r="Y11" s="58">
        <f t="shared" si="5"/>
        <v>0</v>
      </c>
      <c r="Z11" s="59"/>
      <c r="AA11" s="54"/>
      <c r="AB11" s="54"/>
      <c r="AC11" s="54"/>
      <c r="AD11" s="54"/>
      <c r="AE11" s="55"/>
      <c r="AF11" s="55"/>
      <c r="AG11" s="56">
        <f t="shared" si="6"/>
        <v>0</v>
      </c>
      <c r="AH11" s="57">
        <f t="shared" si="7"/>
        <v>0</v>
      </c>
      <c r="AI11" s="57">
        <f t="shared" si="8"/>
        <v>0</v>
      </c>
      <c r="AJ11" s="58">
        <f t="shared" si="9"/>
        <v>0</v>
      </c>
      <c r="AL11" s="51">
        <f t="shared" ref="AL11:AL20" si="10">--(COUNTIF(O11:U11,"*отпуск*")&gt;0)</f>
        <v>0</v>
      </c>
      <c r="AM11" s="51">
        <f t="shared" si="0"/>
        <v>0</v>
      </c>
      <c r="AN11" s="51">
        <f t="shared" ref="AN11:AN20" si="11">--(COUNTIF(O11:U11,"*больн*")&gt;0)</f>
        <v>0</v>
      </c>
      <c r="AO11" s="51">
        <f t="shared" si="1"/>
        <v>0</v>
      </c>
    </row>
    <row r="12" spans="2:41" ht="50.1" customHeight="1" x14ac:dyDescent="0.25">
      <c r="C12" s="60"/>
      <c r="D12" s="68"/>
      <c r="E12" s="10"/>
      <c r="F12" s="10"/>
      <c r="G12" s="2"/>
      <c r="H12" s="60"/>
      <c r="I12" s="60"/>
      <c r="J12" s="60"/>
      <c r="K12" s="61"/>
      <c r="L12" s="61"/>
      <c r="N12" s="53" t="s">
        <v>30</v>
      </c>
      <c r="O12" s="54"/>
      <c r="P12" s="54"/>
      <c r="Q12" s="54"/>
      <c r="R12" s="54"/>
      <c r="S12" s="54"/>
      <c r="T12" s="55"/>
      <c r="U12" s="55"/>
      <c r="V12" s="56">
        <f t="shared" si="2"/>
        <v>0</v>
      </c>
      <c r="W12" s="57">
        <f t="shared" si="3"/>
        <v>0</v>
      </c>
      <c r="X12" s="57">
        <f t="shared" si="4"/>
        <v>0</v>
      </c>
      <c r="Y12" s="58">
        <f t="shared" si="5"/>
        <v>0</v>
      </c>
      <c r="Z12" s="59"/>
      <c r="AA12" s="54"/>
      <c r="AB12" s="54"/>
      <c r="AC12" s="54"/>
      <c r="AD12" s="54"/>
      <c r="AE12" s="55"/>
      <c r="AF12" s="55"/>
      <c r="AG12" s="56">
        <f t="shared" si="6"/>
        <v>0</v>
      </c>
      <c r="AH12" s="57">
        <f t="shared" si="7"/>
        <v>0</v>
      </c>
      <c r="AI12" s="57">
        <f t="shared" si="8"/>
        <v>0</v>
      </c>
      <c r="AJ12" s="58">
        <f t="shared" si="9"/>
        <v>0</v>
      </c>
      <c r="AL12" s="51">
        <f t="shared" si="10"/>
        <v>0</v>
      </c>
      <c r="AM12" s="51">
        <f t="shared" si="0"/>
        <v>0</v>
      </c>
      <c r="AN12" s="51">
        <f t="shared" si="11"/>
        <v>0</v>
      </c>
      <c r="AO12" s="51">
        <f t="shared" si="1"/>
        <v>0</v>
      </c>
    </row>
    <row r="13" spans="2:41" ht="50.1" customHeight="1" x14ac:dyDescent="0.25">
      <c r="C13" s="60"/>
      <c r="D13" s="68"/>
      <c r="E13" s="10"/>
      <c r="F13" s="10"/>
      <c r="G13" s="2"/>
      <c r="H13" s="60"/>
      <c r="I13" s="60"/>
      <c r="J13" s="60"/>
      <c r="K13" s="61"/>
      <c r="L13" s="61"/>
      <c r="N13" s="53" t="s">
        <v>31</v>
      </c>
      <c r="O13" s="54"/>
      <c r="P13" s="54"/>
      <c r="Q13" s="54"/>
      <c r="R13" s="54"/>
      <c r="S13" s="54"/>
      <c r="T13" s="55"/>
      <c r="U13" s="55"/>
      <c r="V13" s="56">
        <f t="shared" si="2"/>
        <v>0</v>
      </c>
      <c r="W13" s="57">
        <f t="shared" si="3"/>
        <v>0</v>
      </c>
      <c r="X13" s="57">
        <f t="shared" si="4"/>
        <v>0</v>
      </c>
      <c r="Y13" s="58">
        <f t="shared" si="5"/>
        <v>0</v>
      </c>
      <c r="Z13" s="59"/>
      <c r="AA13" s="54"/>
      <c r="AB13" s="54"/>
      <c r="AC13" s="54"/>
      <c r="AD13" s="54"/>
      <c r="AE13" s="55"/>
      <c r="AF13" s="55"/>
      <c r="AG13" s="56">
        <f t="shared" si="6"/>
        <v>0</v>
      </c>
      <c r="AH13" s="57">
        <f t="shared" si="7"/>
        <v>0</v>
      </c>
      <c r="AI13" s="57">
        <f t="shared" si="8"/>
        <v>0</v>
      </c>
      <c r="AJ13" s="58">
        <f t="shared" si="9"/>
        <v>0</v>
      </c>
      <c r="AL13" s="51">
        <f t="shared" si="10"/>
        <v>0</v>
      </c>
      <c r="AM13" s="51">
        <f t="shared" si="0"/>
        <v>0</v>
      </c>
      <c r="AN13" s="51">
        <f t="shared" si="11"/>
        <v>0</v>
      </c>
      <c r="AO13" s="51">
        <f t="shared" si="1"/>
        <v>0</v>
      </c>
    </row>
    <row r="14" spans="2:41" ht="50.1" customHeight="1" x14ac:dyDescent="0.25">
      <c r="C14" s="60"/>
      <c r="D14" s="68"/>
      <c r="E14" s="10"/>
      <c r="F14" s="10"/>
      <c r="G14" s="2"/>
      <c r="H14" s="60"/>
      <c r="I14" s="60"/>
      <c r="J14" s="60"/>
      <c r="K14" s="61"/>
      <c r="L14" s="61"/>
      <c r="N14" s="53" t="s">
        <v>32</v>
      </c>
      <c r="O14" s="54"/>
      <c r="P14" s="54"/>
      <c r="Q14" s="54"/>
      <c r="R14" s="54"/>
      <c r="S14" s="54"/>
      <c r="T14" s="55"/>
      <c r="U14" s="55"/>
      <c r="V14" s="56">
        <f t="shared" si="2"/>
        <v>0</v>
      </c>
      <c r="W14" s="57">
        <f t="shared" si="3"/>
        <v>0</v>
      </c>
      <c r="X14" s="57">
        <f t="shared" si="4"/>
        <v>0</v>
      </c>
      <c r="Y14" s="58">
        <f t="shared" si="5"/>
        <v>0</v>
      </c>
      <c r="Z14" s="59"/>
      <c r="AA14" s="54"/>
      <c r="AB14" s="54"/>
      <c r="AC14" s="54"/>
      <c r="AD14" s="54"/>
      <c r="AE14" s="55"/>
      <c r="AF14" s="55"/>
      <c r="AG14" s="56">
        <f t="shared" si="6"/>
        <v>0</v>
      </c>
      <c r="AH14" s="57">
        <f t="shared" si="7"/>
        <v>0</v>
      </c>
      <c r="AI14" s="57">
        <f t="shared" si="8"/>
        <v>0</v>
      </c>
      <c r="AJ14" s="58">
        <f t="shared" si="9"/>
        <v>0</v>
      </c>
      <c r="AL14" s="51">
        <f t="shared" si="10"/>
        <v>0</v>
      </c>
      <c r="AM14" s="51">
        <f t="shared" si="0"/>
        <v>0</v>
      </c>
      <c r="AN14" s="51">
        <f t="shared" si="11"/>
        <v>0</v>
      </c>
      <c r="AO14" s="51">
        <f t="shared" si="1"/>
        <v>0</v>
      </c>
    </row>
    <row r="15" spans="2:41" ht="50.1" customHeight="1" x14ac:dyDescent="0.25">
      <c r="C15" s="60"/>
      <c r="D15" s="36"/>
      <c r="E15" s="37"/>
      <c r="F15" s="10"/>
      <c r="G15" s="2"/>
      <c r="H15" s="69"/>
      <c r="I15" s="69"/>
      <c r="J15" s="69"/>
      <c r="K15" s="69"/>
      <c r="L15" s="69"/>
      <c r="N15" s="53" t="s">
        <v>33</v>
      </c>
      <c r="O15" s="54"/>
      <c r="P15" s="54"/>
      <c r="Q15" s="54"/>
      <c r="R15" s="54"/>
      <c r="S15" s="54"/>
      <c r="T15" s="55"/>
      <c r="U15" s="55"/>
      <c r="V15" s="56">
        <f t="shared" si="2"/>
        <v>0</v>
      </c>
      <c r="W15" s="57">
        <f t="shared" si="3"/>
        <v>0</v>
      </c>
      <c r="X15" s="57">
        <f t="shared" si="4"/>
        <v>0</v>
      </c>
      <c r="Y15" s="58">
        <f t="shared" si="5"/>
        <v>0</v>
      </c>
      <c r="Z15" s="59"/>
      <c r="AA15" s="54"/>
      <c r="AB15" s="54"/>
      <c r="AC15" s="54"/>
      <c r="AD15" s="54"/>
      <c r="AE15" s="55"/>
      <c r="AF15" s="55"/>
      <c r="AG15" s="56">
        <f t="shared" si="6"/>
        <v>0</v>
      </c>
      <c r="AH15" s="57">
        <f t="shared" si="7"/>
        <v>0</v>
      </c>
      <c r="AI15" s="57">
        <f t="shared" si="8"/>
        <v>0</v>
      </c>
      <c r="AJ15" s="58">
        <f t="shared" si="9"/>
        <v>0</v>
      </c>
      <c r="AL15" s="51">
        <f t="shared" si="10"/>
        <v>0</v>
      </c>
      <c r="AM15" s="51">
        <f t="shared" si="0"/>
        <v>0</v>
      </c>
      <c r="AN15" s="51">
        <f t="shared" si="11"/>
        <v>0</v>
      </c>
      <c r="AO15" s="51">
        <f t="shared" si="1"/>
        <v>0</v>
      </c>
    </row>
    <row r="16" spans="2:41" ht="50.1" customHeight="1" x14ac:dyDescent="0.25">
      <c r="C16" s="60"/>
      <c r="D16" s="36"/>
      <c r="E16" s="37"/>
      <c r="F16" s="10"/>
      <c r="G16" s="2"/>
      <c r="H16" s="2"/>
      <c r="I16" s="2"/>
      <c r="N16" s="53" t="s">
        <v>34</v>
      </c>
      <c r="O16" s="54"/>
      <c r="P16" s="54"/>
      <c r="Q16" s="54"/>
      <c r="R16" s="54"/>
      <c r="S16" s="54"/>
      <c r="T16" s="55"/>
      <c r="U16" s="55"/>
      <c r="V16" s="56">
        <f t="shared" si="2"/>
        <v>0</v>
      </c>
      <c r="W16" s="57">
        <f t="shared" si="3"/>
        <v>0</v>
      </c>
      <c r="X16" s="57">
        <f t="shared" si="4"/>
        <v>0</v>
      </c>
      <c r="Y16" s="58">
        <f t="shared" si="5"/>
        <v>0</v>
      </c>
      <c r="Z16" s="59"/>
      <c r="AA16" s="54"/>
      <c r="AB16" s="54"/>
      <c r="AC16" s="54"/>
      <c r="AD16" s="54"/>
      <c r="AE16" s="55"/>
      <c r="AF16" s="55"/>
      <c r="AG16" s="56">
        <f t="shared" si="6"/>
        <v>0</v>
      </c>
      <c r="AH16" s="57">
        <f t="shared" si="7"/>
        <v>0</v>
      </c>
      <c r="AI16" s="57">
        <f t="shared" si="8"/>
        <v>0</v>
      </c>
      <c r="AJ16" s="58">
        <f t="shared" si="9"/>
        <v>0</v>
      </c>
      <c r="AL16" s="51">
        <f t="shared" si="10"/>
        <v>0</v>
      </c>
      <c r="AM16" s="51">
        <f t="shared" si="0"/>
        <v>0</v>
      </c>
      <c r="AN16" s="51">
        <f t="shared" si="11"/>
        <v>0</v>
      </c>
      <c r="AO16" s="51">
        <f t="shared" si="1"/>
        <v>0</v>
      </c>
    </row>
    <row r="17" spans="3:41" ht="50.1" customHeight="1" x14ac:dyDescent="0.25">
      <c r="C17" s="60"/>
      <c r="D17" s="36"/>
      <c r="E17" s="37"/>
      <c r="F17" s="10"/>
      <c r="G17" s="2"/>
      <c r="H17" s="2"/>
      <c r="I17" s="2"/>
      <c r="N17" s="53" t="s">
        <v>35</v>
      </c>
      <c r="O17" s="54"/>
      <c r="P17" s="54"/>
      <c r="Q17" s="54"/>
      <c r="R17" s="54"/>
      <c r="S17" s="54"/>
      <c r="T17" s="55"/>
      <c r="U17" s="55"/>
      <c r="V17" s="56">
        <f t="shared" si="2"/>
        <v>0</v>
      </c>
      <c r="W17" s="57">
        <f t="shared" si="3"/>
        <v>0</v>
      </c>
      <c r="X17" s="57">
        <f t="shared" si="4"/>
        <v>0</v>
      </c>
      <c r="Y17" s="58">
        <f t="shared" si="5"/>
        <v>0</v>
      </c>
      <c r="Z17" s="59"/>
      <c r="AA17" s="54"/>
      <c r="AB17" s="54"/>
      <c r="AC17" s="54"/>
      <c r="AD17" s="54"/>
      <c r="AE17" s="55"/>
      <c r="AF17" s="55"/>
      <c r="AG17" s="56">
        <f t="shared" si="6"/>
        <v>0</v>
      </c>
      <c r="AH17" s="57">
        <f t="shared" si="7"/>
        <v>0</v>
      </c>
      <c r="AI17" s="57">
        <f t="shared" si="8"/>
        <v>0</v>
      </c>
      <c r="AJ17" s="58">
        <f t="shared" si="9"/>
        <v>0</v>
      </c>
      <c r="AL17" s="51">
        <f t="shared" si="10"/>
        <v>0</v>
      </c>
      <c r="AM17" s="51">
        <f t="shared" si="0"/>
        <v>0</v>
      </c>
      <c r="AN17" s="51">
        <f t="shared" si="11"/>
        <v>0</v>
      </c>
      <c r="AO17" s="51">
        <f t="shared" si="1"/>
        <v>0</v>
      </c>
    </row>
    <row r="18" spans="3:41" ht="50.1" customHeight="1" x14ac:dyDescent="0.25">
      <c r="C18" s="60"/>
      <c r="D18" s="36"/>
      <c r="E18" s="37"/>
      <c r="F18" s="10"/>
      <c r="G18" s="2"/>
      <c r="H18" s="2"/>
      <c r="I18" s="2"/>
      <c r="N18" s="53" t="s">
        <v>36</v>
      </c>
      <c r="O18" s="54"/>
      <c r="P18" s="54"/>
      <c r="Q18" s="54"/>
      <c r="R18" s="54"/>
      <c r="S18" s="54"/>
      <c r="T18" s="55"/>
      <c r="U18" s="55"/>
      <c r="V18" s="56">
        <f t="shared" si="2"/>
        <v>0</v>
      </c>
      <c r="W18" s="57">
        <f t="shared" si="3"/>
        <v>0</v>
      </c>
      <c r="X18" s="57">
        <f t="shared" si="4"/>
        <v>0</v>
      </c>
      <c r="Y18" s="58">
        <f t="shared" si="5"/>
        <v>0</v>
      </c>
      <c r="Z18" s="59"/>
      <c r="AA18" s="54"/>
      <c r="AB18" s="54"/>
      <c r="AC18" s="54"/>
      <c r="AD18" s="54"/>
      <c r="AE18" s="55"/>
      <c r="AF18" s="55"/>
      <c r="AG18" s="56">
        <f t="shared" si="6"/>
        <v>0</v>
      </c>
      <c r="AH18" s="57">
        <f t="shared" si="7"/>
        <v>0</v>
      </c>
      <c r="AI18" s="57">
        <f t="shared" si="8"/>
        <v>0</v>
      </c>
      <c r="AJ18" s="58">
        <f t="shared" si="9"/>
        <v>0</v>
      </c>
      <c r="AL18" s="51">
        <f t="shared" si="10"/>
        <v>0</v>
      </c>
      <c r="AM18" s="51">
        <f t="shared" si="0"/>
        <v>0</v>
      </c>
      <c r="AN18" s="51">
        <f t="shared" si="11"/>
        <v>0</v>
      </c>
      <c r="AO18" s="51">
        <f t="shared" si="1"/>
        <v>0</v>
      </c>
    </row>
    <row r="19" spans="3:41" ht="50.1" customHeight="1" x14ac:dyDescent="0.25">
      <c r="G19" s="2"/>
      <c r="H19" s="2"/>
      <c r="I19" s="2"/>
      <c r="N19" s="53" t="s">
        <v>37</v>
      </c>
      <c r="O19" s="54"/>
      <c r="P19" s="54"/>
      <c r="Q19" s="54"/>
      <c r="R19" s="54"/>
      <c r="S19" s="54"/>
      <c r="T19" s="55"/>
      <c r="U19" s="55"/>
      <c r="V19" s="56">
        <f t="shared" si="2"/>
        <v>0</v>
      </c>
      <c r="W19" s="57">
        <f t="shared" si="3"/>
        <v>0</v>
      </c>
      <c r="X19" s="57">
        <f t="shared" si="4"/>
        <v>0</v>
      </c>
      <c r="Y19" s="58">
        <f t="shared" si="5"/>
        <v>0</v>
      </c>
      <c r="Z19" s="59"/>
      <c r="AA19" s="54"/>
      <c r="AB19" s="54"/>
      <c r="AC19" s="54"/>
      <c r="AD19" s="54"/>
      <c r="AE19" s="55"/>
      <c r="AF19" s="55"/>
      <c r="AG19" s="56">
        <f t="shared" si="6"/>
        <v>0</v>
      </c>
      <c r="AH19" s="57">
        <f t="shared" si="7"/>
        <v>0</v>
      </c>
      <c r="AI19" s="57">
        <f t="shared" si="8"/>
        <v>0</v>
      </c>
      <c r="AJ19" s="58">
        <f t="shared" si="9"/>
        <v>0</v>
      </c>
      <c r="AL19" s="51">
        <f t="shared" si="10"/>
        <v>0</v>
      </c>
      <c r="AM19" s="51">
        <f t="shared" si="0"/>
        <v>0</v>
      </c>
      <c r="AN19" s="51">
        <f t="shared" si="11"/>
        <v>0</v>
      </c>
      <c r="AO19" s="51">
        <f t="shared" si="1"/>
        <v>0</v>
      </c>
    </row>
    <row r="20" spans="3:41" ht="50.1" customHeight="1" x14ac:dyDescent="0.25">
      <c r="C20" s="10"/>
      <c r="D20" s="36"/>
      <c r="E20" s="36"/>
      <c r="F20" s="36"/>
      <c r="H20" s="60"/>
      <c r="I20" s="60"/>
      <c r="J20" s="60"/>
      <c r="K20" s="60"/>
      <c r="L20" s="60"/>
      <c r="N20" s="53" t="s">
        <v>38</v>
      </c>
      <c r="O20" s="54"/>
      <c r="P20" s="54"/>
      <c r="Q20" s="54"/>
      <c r="R20" s="54"/>
      <c r="S20" s="54"/>
      <c r="T20" s="55"/>
      <c r="U20" s="55"/>
      <c r="V20" s="56">
        <f t="shared" si="2"/>
        <v>0</v>
      </c>
      <c r="W20" s="57">
        <f t="shared" si="3"/>
        <v>0</v>
      </c>
      <c r="X20" s="57">
        <f t="shared" si="4"/>
        <v>0</v>
      </c>
      <c r="Y20" s="58">
        <f t="shared" si="5"/>
        <v>0</v>
      </c>
      <c r="Z20" s="59"/>
      <c r="AA20" s="54"/>
      <c r="AB20" s="54"/>
      <c r="AC20" s="54"/>
      <c r="AD20" s="54"/>
      <c r="AE20" s="55"/>
      <c r="AF20" s="55"/>
      <c r="AG20" s="56">
        <f t="shared" si="6"/>
        <v>0</v>
      </c>
      <c r="AH20" s="57">
        <f t="shared" si="7"/>
        <v>0</v>
      </c>
      <c r="AI20" s="57">
        <f t="shared" si="8"/>
        <v>0</v>
      </c>
      <c r="AJ20" s="58">
        <f t="shared" si="9"/>
        <v>0</v>
      </c>
      <c r="AL20" s="51">
        <f t="shared" si="10"/>
        <v>0</v>
      </c>
      <c r="AM20" s="51">
        <f t="shared" si="0"/>
        <v>0</v>
      </c>
      <c r="AN20" s="51">
        <f t="shared" si="11"/>
        <v>0</v>
      </c>
      <c r="AO20" s="51">
        <f t="shared" si="1"/>
        <v>0</v>
      </c>
    </row>
    <row r="21" spans="3:41" ht="50.1" customHeight="1" x14ac:dyDescent="0.25">
      <c r="C21" s="68"/>
      <c r="D21" s="71"/>
      <c r="E21" s="71"/>
      <c r="F21" s="71"/>
      <c r="H21" s="60"/>
      <c r="I21" s="60"/>
      <c r="J21" s="60"/>
      <c r="K21" s="60"/>
      <c r="L21" s="60"/>
      <c r="N21" s="63" t="s">
        <v>39</v>
      </c>
      <c r="O21" s="64"/>
      <c r="P21" s="64"/>
      <c r="Q21" s="64"/>
      <c r="R21" s="64"/>
      <c r="S21" s="64"/>
      <c r="T21" s="64"/>
      <c r="U21" s="64"/>
      <c r="V21" s="65">
        <f t="shared" si="2"/>
        <v>0</v>
      </c>
      <c r="W21" s="66">
        <f t="shared" si="3"/>
        <v>0</v>
      </c>
      <c r="X21" s="66">
        <f t="shared" si="4"/>
        <v>0</v>
      </c>
      <c r="Y21" s="67">
        <f t="shared" si="5"/>
        <v>0</v>
      </c>
      <c r="Z21" s="64"/>
      <c r="AA21" s="64"/>
      <c r="AB21" s="64"/>
      <c r="AC21" s="64"/>
      <c r="AD21" s="64"/>
      <c r="AE21" s="64"/>
      <c r="AF21" s="64"/>
      <c r="AG21" s="65">
        <f t="shared" si="6"/>
        <v>0</v>
      </c>
      <c r="AH21" s="66">
        <f t="shared" si="7"/>
        <v>0</v>
      </c>
      <c r="AI21" s="66">
        <f t="shared" si="8"/>
        <v>0</v>
      </c>
      <c r="AJ21" s="67">
        <f t="shared" si="9"/>
        <v>0</v>
      </c>
      <c r="AL21" s="51">
        <f>--(COUNTIF(N21:U21,"*отпуск*")&gt;0)</f>
        <v>0</v>
      </c>
      <c r="AM21" s="51">
        <f t="shared" si="0"/>
        <v>0</v>
      </c>
      <c r="AN21" s="51">
        <f>--(COUNTIF(N21:U21,"*больн*")&gt;0)</f>
        <v>0</v>
      </c>
      <c r="AO21" s="51">
        <f t="shared" si="1"/>
        <v>0</v>
      </c>
    </row>
    <row r="22" spans="3:41" ht="50.1" customHeight="1" x14ac:dyDescent="0.25">
      <c r="C22" s="68"/>
      <c r="D22" s="71"/>
      <c r="E22" s="71"/>
      <c r="F22" s="71"/>
      <c r="H22" s="60"/>
      <c r="I22" s="60"/>
      <c r="J22" s="60"/>
      <c r="K22" s="60"/>
      <c r="L22" s="60"/>
      <c r="N22" s="53" t="s">
        <v>40</v>
      </c>
      <c r="O22" s="54"/>
      <c r="P22" s="54"/>
      <c r="Q22" s="54"/>
      <c r="R22" s="54"/>
      <c r="S22" s="54"/>
      <c r="T22" s="55"/>
      <c r="U22" s="55"/>
      <c r="V22" s="56">
        <f t="shared" si="2"/>
        <v>0</v>
      </c>
      <c r="W22" s="57">
        <f t="shared" si="3"/>
        <v>0</v>
      </c>
      <c r="X22" s="57">
        <f t="shared" si="4"/>
        <v>0</v>
      </c>
      <c r="Y22" s="58">
        <f t="shared" si="5"/>
        <v>0</v>
      </c>
      <c r="Z22" s="59"/>
      <c r="AA22" s="54"/>
      <c r="AB22" s="54"/>
      <c r="AC22" s="54"/>
      <c r="AD22" s="54"/>
      <c r="AE22" s="55"/>
      <c r="AF22" s="55"/>
      <c r="AG22" s="56">
        <f t="shared" si="6"/>
        <v>0</v>
      </c>
      <c r="AH22" s="57">
        <f t="shared" si="7"/>
        <v>0</v>
      </c>
      <c r="AI22" s="57">
        <f t="shared" si="8"/>
        <v>0</v>
      </c>
      <c r="AJ22" s="58">
        <f t="shared" si="9"/>
        <v>0</v>
      </c>
      <c r="AL22" s="51">
        <f t="shared" ref="AL22:AL31" si="12">--(COUNTIF(O22:U22,"*отпуск*")&gt;0)</f>
        <v>0</v>
      </c>
      <c r="AM22" s="51">
        <f t="shared" si="0"/>
        <v>0</v>
      </c>
      <c r="AN22" s="51">
        <f t="shared" ref="AN22:AN31" si="13">--(COUNTIF(O22:U22,"*больн*")&gt;0)</f>
        <v>0</v>
      </c>
      <c r="AO22" s="51">
        <f t="shared" si="1"/>
        <v>0</v>
      </c>
    </row>
    <row r="23" spans="3:41" ht="50.1" customHeight="1" x14ac:dyDescent="0.25">
      <c r="C23" s="68"/>
      <c r="D23" s="71"/>
      <c r="E23" s="71"/>
      <c r="F23" s="71"/>
      <c r="H23" s="60"/>
      <c r="I23" s="60"/>
      <c r="J23" s="60"/>
      <c r="K23" s="60"/>
      <c r="L23" s="60"/>
      <c r="N23" s="53" t="s">
        <v>41</v>
      </c>
      <c r="O23" s="54"/>
      <c r="P23" s="54"/>
      <c r="Q23" s="54"/>
      <c r="R23" s="54"/>
      <c r="S23" s="54"/>
      <c r="T23" s="55"/>
      <c r="U23" s="55"/>
      <c r="V23" s="56">
        <f t="shared" si="2"/>
        <v>0</v>
      </c>
      <c r="W23" s="57">
        <f t="shared" si="3"/>
        <v>0</v>
      </c>
      <c r="X23" s="57">
        <f t="shared" si="4"/>
        <v>0</v>
      </c>
      <c r="Y23" s="58">
        <f t="shared" si="5"/>
        <v>0</v>
      </c>
      <c r="Z23" s="59"/>
      <c r="AA23" s="54"/>
      <c r="AB23" s="54"/>
      <c r="AC23" s="54"/>
      <c r="AD23" s="54"/>
      <c r="AE23" s="55"/>
      <c r="AF23" s="55"/>
      <c r="AG23" s="56">
        <f t="shared" si="6"/>
        <v>0</v>
      </c>
      <c r="AH23" s="57">
        <f t="shared" si="7"/>
        <v>0</v>
      </c>
      <c r="AI23" s="57">
        <f t="shared" si="8"/>
        <v>0</v>
      </c>
      <c r="AJ23" s="58">
        <f t="shared" si="9"/>
        <v>0</v>
      </c>
      <c r="AL23" s="51">
        <f t="shared" si="12"/>
        <v>0</v>
      </c>
      <c r="AM23" s="51">
        <f t="shared" si="0"/>
        <v>0</v>
      </c>
      <c r="AN23" s="51">
        <f t="shared" si="13"/>
        <v>0</v>
      </c>
      <c r="AO23" s="51">
        <f t="shared" si="1"/>
        <v>0</v>
      </c>
    </row>
    <row r="24" spans="3:41" ht="50.1" customHeight="1" x14ac:dyDescent="0.25">
      <c r="C24" s="68"/>
      <c r="D24" s="71"/>
      <c r="E24" s="71"/>
      <c r="F24" s="71"/>
      <c r="H24" s="60"/>
      <c r="I24" s="60"/>
      <c r="J24" s="60"/>
      <c r="K24" s="60"/>
      <c r="L24" s="60"/>
      <c r="N24" s="53" t="s">
        <v>42</v>
      </c>
      <c r="O24" s="54"/>
      <c r="P24" s="54"/>
      <c r="Q24" s="54"/>
      <c r="R24" s="54"/>
      <c r="S24" s="54"/>
      <c r="T24" s="55"/>
      <c r="U24" s="55"/>
      <c r="V24" s="56">
        <f t="shared" si="2"/>
        <v>0</v>
      </c>
      <c r="W24" s="57">
        <f t="shared" si="3"/>
        <v>0</v>
      </c>
      <c r="X24" s="57">
        <f t="shared" si="4"/>
        <v>0</v>
      </c>
      <c r="Y24" s="58">
        <f t="shared" si="5"/>
        <v>0</v>
      </c>
      <c r="Z24" s="59"/>
      <c r="AA24" s="54"/>
      <c r="AB24" s="54"/>
      <c r="AC24" s="54"/>
      <c r="AD24" s="54"/>
      <c r="AE24" s="55"/>
      <c r="AF24" s="55"/>
      <c r="AG24" s="56">
        <f t="shared" si="6"/>
        <v>0</v>
      </c>
      <c r="AH24" s="57">
        <f t="shared" si="7"/>
        <v>0</v>
      </c>
      <c r="AI24" s="57">
        <f t="shared" si="8"/>
        <v>0</v>
      </c>
      <c r="AJ24" s="58">
        <f t="shared" si="9"/>
        <v>0</v>
      </c>
      <c r="AL24" s="51">
        <f t="shared" si="12"/>
        <v>0</v>
      </c>
      <c r="AM24" s="51">
        <f t="shared" si="0"/>
        <v>0</v>
      </c>
      <c r="AN24" s="51">
        <f t="shared" si="13"/>
        <v>0</v>
      </c>
      <c r="AO24" s="51">
        <f t="shared" si="1"/>
        <v>0</v>
      </c>
    </row>
    <row r="25" spans="3:41" ht="50.1" customHeight="1" x14ac:dyDescent="0.25">
      <c r="G25" s="2"/>
      <c r="N25" s="53" t="s">
        <v>43</v>
      </c>
      <c r="O25" s="54"/>
      <c r="P25" s="54"/>
      <c r="Q25" s="54"/>
      <c r="R25" s="54"/>
      <c r="S25" s="54"/>
      <c r="T25" s="55"/>
      <c r="U25" s="55"/>
      <c r="V25" s="56">
        <f t="shared" si="2"/>
        <v>0</v>
      </c>
      <c r="W25" s="57">
        <f t="shared" si="3"/>
        <v>0</v>
      </c>
      <c r="X25" s="57">
        <f t="shared" si="4"/>
        <v>0</v>
      </c>
      <c r="Y25" s="58">
        <f t="shared" si="5"/>
        <v>0</v>
      </c>
      <c r="Z25" s="59"/>
      <c r="AA25" s="54"/>
      <c r="AB25" s="54"/>
      <c r="AC25" s="54"/>
      <c r="AD25" s="54"/>
      <c r="AE25" s="55"/>
      <c r="AF25" s="55"/>
      <c r="AG25" s="56">
        <f t="shared" si="6"/>
        <v>0</v>
      </c>
      <c r="AH25" s="57">
        <f t="shared" si="7"/>
        <v>0</v>
      </c>
      <c r="AI25" s="57">
        <f t="shared" si="8"/>
        <v>0</v>
      </c>
      <c r="AJ25" s="58">
        <f t="shared" si="9"/>
        <v>0</v>
      </c>
      <c r="AL25" s="51">
        <f t="shared" si="12"/>
        <v>0</v>
      </c>
      <c r="AM25" s="51">
        <f t="shared" si="0"/>
        <v>0</v>
      </c>
      <c r="AN25" s="51">
        <f t="shared" si="13"/>
        <v>0</v>
      </c>
      <c r="AO25" s="51">
        <f t="shared" si="1"/>
        <v>0</v>
      </c>
    </row>
    <row r="26" spans="3:41" ht="50.1" customHeight="1" x14ac:dyDescent="0.25">
      <c r="G26" s="2"/>
      <c r="N26" s="53" t="s">
        <v>44</v>
      </c>
      <c r="O26" s="54"/>
      <c r="P26" s="54"/>
      <c r="Q26" s="54"/>
      <c r="R26" s="54"/>
      <c r="S26" s="54"/>
      <c r="T26" s="55"/>
      <c r="U26" s="55"/>
      <c r="V26" s="56">
        <f t="shared" si="2"/>
        <v>0</v>
      </c>
      <c r="W26" s="57">
        <f t="shared" si="3"/>
        <v>0</v>
      </c>
      <c r="X26" s="57">
        <f t="shared" si="4"/>
        <v>0</v>
      </c>
      <c r="Y26" s="58">
        <f t="shared" si="5"/>
        <v>0</v>
      </c>
      <c r="Z26" s="59"/>
      <c r="AA26" s="54"/>
      <c r="AB26" s="54"/>
      <c r="AC26" s="54"/>
      <c r="AD26" s="54"/>
      <c r="AE26" s="55"/>
      <c r="AF26" s="55"/>
      <c r="AG26" s="56">
        <f t="shared" si="6"/>
        <v>0</v>
      </c>
      <c r="AH26" s="57">
        <f t="shared" si="7"/>
        <v>0</v>
      </c>
      <c r="AI26" s="57">
        <f t="shared" si="8"/>
        <v>0</v>
      </c>
      <c r="AJ26" s="58">
        <f t="shared" si="9"/>
        <v>0</v>
      </c>
      <c r="AL26" s="51">
        <f t="shared" si="12"/>
        <v>0</v>
      </c>
      <c r="AM26" s="51">
        <f t="shared" si="0"/>
        <v>0</v>
      </c>
      <c r="AN26" s="51">
        <f t="shared" si="13"/>
        <v>0</v>
      </c>
      <c r="AO26" s="51">
        <f t="shared" si="1"/>
        <v>0</v>
      </c>
    </row>
    <row r="27" spans="3:41" ht="50.1" customHeight="1" x14ac:dyDescent="0.25">
      <c r="G27" s="2"/>
      <c r="N27" s="53" t="s">
        <v>45</v>
      </c>
      <c r="O27" s="54"/>
      <c r="P27" s="54"/>
      <c r="Q27" s="54"/>
      <c r="R27" s="54"/>
      <c r="S27" s="54"/>
      <c r="T27" s="55"/>
      <c r="U27" s="55"/>
      <c r="V27" s="56">
        <f t="shared" si="2"/>
        <v>0</v>
      </c>
      <c r="W27" s="57">
        <f t="shared" si="3"/>
        <v>0</v>
      </c>
      <c r="X27" s="57">
        <f t="shared" si="4"/>
        <v>0</v>
      </c>
      <c r="Y27" s="58">
        <f t="shared" si="5"/>
        <v>0</v>
      </c>
      <c r="Z27" s="59"/>
      <c r="AA27" s="54"/>
      <c r="AB27" s="54"/>
      <c r="AC27" s="54"/>
      <c r="AD27" s="54"/>
      <c r="AE27" s="55"/>
      <c r="AF27" s="55"/>
      <c r="AG27" s="56">
        <f t="shared" si="6"/>
        <v>0</v>
      </c>
      <c r="AH27" s="57">
        <f t="shared" si="7"/>
        <v>0</v>
      </c>
      <c r="AI27" s="57">
        <f t="shared" si="8"/>
        <v>0</v>
      </c>
      <c r="AJ27" s="58">
        <f t="shared" si="9"/>
        <v>0</v>
      </c>
      <c r="AL27" s="51">
        <f t="shared" si="12"/>
        <v>0</v>
      </c>
      <c r="AM27" s="51">
        <f t="shared" si="0"/>
        <v>0</v>
      </c>
      <c r="AN27" s="51">
        <f t="shared" si="13"/>
        <v>0</v>
      </c>
      <c r="AO27" s="51">
        <f t="shared" si="1"/>
        <v>0</v>
      </c>
    </row>
    <row r="28" spans="3:41" ht="50.1" customHeight="1" x14ac:dyDescent="0.25">
      <c r="G28" s="2"/>
      <c r="N28" s="53" t="s">
        <v>46</v>
      </c>
      <c r="O28" s="54"/>
      <c r="P28" s="54"/>
      <c r="Q28" s="54"/>
      <c r="R28" s="54"/>
      <c r="S28" s="54"/>
      <c r="T28" s="55"/>
      <c r="U28" s="55"/>
      <c r="V28" s="56">
        <f t="shared" si="2"/>
        <v>0</v>
      </c>
      <c r="W28" s="57">
        <f t="shared" si="3"/>
        <v>0</v>
      </c>
      <c r="X28" s="57">
        <f t="shared" si="4"/>
        <v>0</v>
      </c>
      <c r="Y28" s="58">
        <f t="shared" si="5"/>
        <v>0</v>
      </c>
      <c r="Z28" s="59"/>
      <c r="AA28" s="54"/>
      <c r="AB28" s="54"/>
      <c r="AC28" s="54"/>
      <c r="AD28" s="54"/>
      <c r="AE28" s="55"/>
      <c r="AF28" s="55"/>
      <c r="AG28" s="56">
        <f t="shared" si="6"/>
        <v>0</v>
      </c>
      <c r="AH28" s="57">
        <f t="shared" si="7"/>
        <v>0</v>
      </c>
      <c r="AI28" s="57">
        <f t="shared" si="8"/>
        <v>0</v>
      </c>
      <c r="AJ28" s="58">
        <f t="shared" si="9"/>
        <v>0</v>
      </c>
      <c r="AL28" s="51">
        <f t="shared" si="12"/>
        <v>0</v>
      </c>
      <c r="AM28" s="51">
        <f t="shared" si="0"/>
        <v>0</v>
      </c>
      <c r="AN28" s="51">
        <f t="shared" si="13"/>
        <v>0</v>
      </c>
      <c r="AO28" s="51">
        <f t="shared" si="1"/>
        <v>0</v>
      </c>
    </row>
    <row r="29" spans="3:41" ht="50.1" customHeight="1" x14ac:dyDescent="0.25">
      <c r="G29" s="2"/>
      <c r="I29" s="72" t="s">
        <v>47</v>
      </c>
      <c r="J29" s="72"/>
      <c r="K29" s="72"/>
      <c r="L29" s="10">
        <v>0</v>
      </c>
      <c r="N29" s="53" t="s">
        <v>48</v>
      </c>
      <c r="O29" s="54"/>
      <c r="P29" s="54"/>
      <c r="Q29" s="54"/>
      <c r="R29" s="54"/>
      <c r="S29" s="54"/>
      <c r="T29" s="55"/>
      <c r="U29" s="55"/>
      <c r="V29" s="56">
        <f t="shared" si="2"/>
        <v>0</v>
      </c>
      <c r="W29" s="57">
        <f t="shared" si="3"/>
        <v>0</v>
      </c>
      <c r="X29" s="57">
        <f t="shared" si="4"/>
        <v>0</v>
      </c>
      <c r="Y29" s="58">
        <f t="shared" si="5"/>
        <v>0</v>
      </c>
      <c r="Z29" s="59"/>
      <c r="AA29" s="54"/>
      <c r="AB29" s="54"/>
      <c r="AC29" s="54"/>
      <c r="AD29" s="54"/>
      <c r="AE29" s="55"/>
      <c r="AF29" s="55"/>
      <c r="AG29" s="56">
        <f t="shared" si="6"/>
        <v>0</v>
      </c>
      <c r="AH29" s="57">
        <f t="shared" si="7"/>
        <v>0</v>
      </c>
      <c r="AI29" s="57">
        <f t="shared" si="8"/>
        <v>0</v>
      </c>
      <c r="AJ29" s="58">
        <f t="shared" si="9"/>
        <v>0</v>
      </c>
      <c r="AL29" s="51">
        <f t="shared" si="12"/>
        <v>0</v>
      </c>
      <c r="AM29" s="51">
        <f t="shared" si="0"/>
        <v>0</v>
      </c>
      <c r="AN29" s="51">
        <f t="shared" si="13"/>
        <v>0</v>
      </c>
      <c r="AO29" s="51">
        <f t="shared" si="1"/>
        <v>0</v>
      </c>
    </row>
    <row r="30" spans="3:41" ht="50.1" customHeight="1" x14ac:dyDescent="0.25">
      <c r="G30" s="2"/>
      <c r="I30" s="72" t="s">
        <v>49</v>
      </c>
      <c r="J30" s="72"/>
      <c r="K30" s="72"/>
      <c r="L30" s="10">
        <v>1</v>
      </c>
      <c r="N30" s="53" t="s">
        <v>50</v>
      </c>
      <c r="O30" s="54"/>
      <c r="P30" s="54"/>
      <c r="Q30" s="54"/>
      <c r="R30" s="54"/>
      <c r="S30" s="54"/>
      <c r="T30" s="55"/>
      <c r="U30" s="55"/>
      <c r="V30" s="56">
        <f t="shared" si="2"/>
        <v>0</v>
      </c>
      <c r="W30" s="57">
        <f t="shared" si="3"/>
        <v>0</v>
      </c>
      <c r="X30" s="57">
        <f t="shared" si="4"/>
        <v>0</v>
      </c>
      <c r="Y30" s="58">
        <f t="shared" si="5"/>
        <v>0</v>
      </c>
      <c r="Z30" s="59"/>
      <c r="AA30" s="54"/>
      <c r="AB30" s="54"/>
      <c r="AC30" s="54"/>
      <c r="AD30" s="54"/>
      <c r="AE30" s="55"/>
      <c r="AF30" s="55"/>
      <c r="AG30" s="56">
        <f t="shared" si="6"/>
        <v>0</v>
      </c>
      <c r="AH30" s="57">
        <f t="shared" si="7"/>
        <v>0</v>
      </c>
      <c r="AI30" s="57">
        <f t="shared" si="8"/>
        <v>0</v>
      </c>
      <c r="AJ30" s="58">
        <f t="shared" si="9"/>
        <v>0</v>
      </c>
      <c r="AL30" s="51">
        <f t="shared" si="12"/>
        <v>0</v>
      </c>
      <c r="AM30" s="51">
        <f t="shared" si="0"/>
        <v>0</v>
      </c>
      <c r="AN30" s="51">
        <f t="shared" si="13"/>
        <v>0</v>
      </c>
      <c r="AO30" s="51">
        <f t="shared" si="1"/>
        <v>0</v>
      </c>
    </row>
    <row r="31" spans="3:41" ht="50.1" customHeight="1" x14ac:dyDescent="0.25">
      <c r="G31" s="2"/>
      <c r="I31" s="73" t="s">
        <v>51</v>
      </c>
      <c r="J31" s="74"/>
      <c r="K31" s="75"/>
      <c r="L31" s="10">
        <v>4</v>
      </c>
      <c r="N31" s="53" t="s">
        <v>52</v>
      </c>
      <c r="O31" s="76"/>
      <c r="P31" s="76"/>
      <c r="Q31" s="76"/>
      <c r="R31" s="76"/>
      <c r="S31" s="76"/>
      <c r="T31" s="77"/>
      <c r="U31" s="77"/>
      <c r="V31" s="78">
        <f t="shared" si="2"/>
        <v>0</v>
      </c>
      <c r="W31" s="79">
        <f t="shared" si="3"/>
        <v>0</v>
      </c>
      <c r="X31" s="79">
        <f t="shared" si="4"/>
        <v>0</v>
      </c>
      <c r="Y31" s="80">
        <f t="shared" si="5"/>
        <v>0</v>
      </c>
      <c r="Z31" s="81"/>
      <c r="AA31" s="76"/>
      <c r="AB31" s="76"/>
      <c r="AC31" s="76"/>
      <c r="AD31" s="76"/>
      <c r="AE31" s="77"/>
      <c r="AF31" s="77"/>
      <c r="AG31" s="78">
        <f t="shared" si="6"/>
        <v>0</v>
      </c>
      <c r="AH31" s="79">
        <f t="shared" si="7"/>
        <v>0</v>
      </c>
      <c r="AI31" s="79">
        <f t="shared" si="8"/>
        <v>0</v>
      </c>
      <c r="AJ31" s="80">
        <f t="shared" si="9"/>
        <v>0</v>
      </c>
      <c r="AL31" s="51">
        <f t="shared" si="12"/>
        <v>0</v>
      </c>
      <c r="AM31" s="51">
        <f t="shared" si="0"/>
        <v>0</v>
      </c>
      <c r="AN31" s="51">
        <f t="shared" si="13"/>
        <v>0</v>
      </c>
      <c r="AO31" s="51">
        <f t="shared" si="1"/>
        <v>0</v>
      </c>
    </row>
    <row r="32" spans="3:41" ht="24.95" customHeight="1" x14ac:dyDescent="0.25">
      <c r="O32" s="2"/>
      <c r="P32" s="2"/>
      <c r="Q32" s="2"/>
      <c r="R32" s="2"/>
      <c r="S32" s="2"/>
      <c r="T32" s="2"/>
      <c r="U32" s="2"/>
      <c r="V32" s="82">
        <f>SUBTOTAL(109,Таблица58[б1])</f>
        <v>0</v>
      </c>
      <c r="W32" s="82">
        <f>SUBTOTAL(109,Таблица58[т1])</f>
        <v>0</v>
      </c>
      <c r="X32" s="82">
        <f>SUBTOTAL(109,Таблица58[д1])</f>
        <v>0</v>
      </c>
      <c r="Y32" s="82">
        <f>SUBTOTAL(109,Таблица58[з1])</f>
        <v>0</v>
      </c>
      <c r="Z32" s="2"/>
      <c r="AA32" s="2"/>
      <c r="AB32" s="2"/>
      <c r="AC32" s="2"/>
      <c r="AD32" s="2"/>
      <c r="AE32" s="2"/>
      <c r="AF32" s="2"/>
      <c r="AG32" s="83">
        <f>SUBTOTAL(109,Таблица59[б2])</f>
        <v>0</v>
      </c>
      <c r="AH32" s="83">
        <f>SUBTOTAL(109,Таблица59[т2])</f>
        <v>0</v>
      </c>
      <c r="AI32" s="83">
        <f>SUBTOTAL(109,Таблица59[д2])</f>
        <v>0</v>
      </c>
      <c r="AJ32" s="83">
        <f>SUBTOTAL(109,Таблица59[з2])</f>
        <v>0</v>
      </c>
      <c r="AL32" s="51">
        <f>SUBTOTAL(109,Таблица2931[О1])</f>
        <v>0</v>
      </c>
      <c r="AM32" s="51">
        <f>SUBTOTAL(109,Таблица2931[О2])</f>
        <v>0</v>
      </c>
      <c r="AN32" s="51">
        <f>SUBTOTAL(109,Таблица2931[Б1])</f>
        <v>0</v>
      </c>
      <c r="AO32" s="51">
        <f>SUBTOTAL(109,Таблица2931[Б2])</f>
        <v>0</v>
      </c>
    </row>
    <row r="33" spans="1:36" s="12" customFormat="1" ht="39.950000000000003" customHeight="1" x14ac:dyDescent="0.25">
      <c r="A33" s="84" t="s">
        <v>53</v>
      </c>
      <c r="B33" s="84"/>
      <c r="C33" s="84"/>
      <c r="D33" s="84"/>
      <c r="E33" s="84"/>
      <c r="F33" s="84"/>
      <c r="G33" s="84"/>
      <c r="H33" s="84"/>
      <c r="I33" s="84" t="s">
        <v>54</v>
      </c>
      <c r="J33" s="84"/>
      <c r="K33" s="84"/>
      <c r="L33" s="84"/>
      <c r="M33" s="85"/>
      <c r="O33" s="1"/>
      <c r="P33" s="1"/>
      <c r="Q33" s="1"/>
      <c r="R33" s="1"/>
      <c r="S33" s="1"/>
      <c r="T33" s="1"/>
      <c r="U33" s="1"/>
      <c r="V33" s="70"/>
      <c r="W33" s="70"/>
      <c r="X33" s="70"/>
      <c r="Y33" s="70"/>
      <c r="Z33" s="1"/>
      <c r="AA33" s="1"/>
      <c r="AB33" s="1"/>
      <c r="AC33" s="1"/>
      <c r="AD33" s="1"/>
      <c r="AE33" s="1"/>
      <c r="AF33" s="1"/>
      <c r="AG33" s="70"/>
      <c r="AH33" s="70"/>
      <c r="AI33" s="70"/>
      <c r="AJ33" s="70"/>
    </row>
    <row r="34" spans="1:36" s="89" customFormat="1" ht="70.5" customHeight="1" x14ac:dyDescent="0.25">
      <c r="A34" s="86" t="s">
        <v>55</v>
      </c>
      <c r="B34" s="86" t="s">
        <v>56</v>
      </c>
      <c r="C34" s="86" t="s">
        <v>57</v>
      </c>
      <c r="D34" s="86" t="s">
        <v>58</v>
      </c>
      <c r="E34" s="86" t="s">
        <v>59</v>
      </c>
      <c r="F34" s="86" t="s">
        <v>60</v>
      </c>
      <c r="G34" s="86" t="s">
        <v>61</v>
      </c>
      <c r="H34" s="86" t="s">
        <v>62</v>
      </c>
      <c r="I34" s="86" t="s">
        <v>63</v>
      </c>
      <c r="J34" s="86" t="s">
        <v>64</v>
      </c>
      <c r="K34" s="86" t="s">
        <v>65</v>
      </c>
      <c r="L34" s="87" t="s">
        <v>66</v>
      </c>
      <c r="M34" s="88" t="s">
        <v>67</v>
      </c>
      <c r="S34" s="90"/>
      <c r="T34" s="90"/>
      <c r="U34" s="90"/>
      <c r="V34" s="1"/>
      <c r="W34" s="1"/>
      <c r="X34" s="1"/>
      <c r="Y34" s="1"/>
      <c r="Z34" s="90"/>
      <c r="AA34" s="90"/>
      <c r="AB34" s="90"/>
      <c r="AC34" s="90"/>
      <c r="AD34" s="90"/>
      <c r="AE34" s="90"/>
      <c r="AF34" s="90"/>
      <c r="AG34" s="1"/>
      <c r="AH34" s="1"/>
      <c r="AI34" s="1"/>
      <c r="AJ34" s="1"/>
    </row>
    <row r="35" spans="1:36" x14ac:dyDescent="0.25">
      <c r="A35" s="91">
        <f>IF(B35&lt;&gt;"",MAX($A$34:A34)+1,"")</f>
        <v>1</v>
      </c>
      <c r="B35" s="92" t="s">
        <v>68</v>
      </c>
      <c r="C35" s="93" t="s">
        <v>71</v>
      </c>
      <c r="D35" s="93" t="s">
        <v>71</v>
      </c>
      <c r="E35" s="93"/>
      <c r="F35" s="93" t="s">
        <v>71</v>
      </c>
      <c r="G35" s="94">
        <v>42438</v>
      </c>
      <c r="H35" s="94">
        <v>42454</v>
      </c>
      <c r="I35" s="94">
        <v>42438</v>
      </c>
      <c r="J35" s="95">
        <f t="shared" ref="J35:J45" si="14">IF(I35&gt;40000,I35-G35," ")</f>
        <v>0</v>
      </c>
      <c r="K35" s="94">
        <v>42454</v>
      </c>
      <c r="L35" s="96">
        <f t="shared" ref="L35:L45" si="15">IF(K35&gt;40000,K35-H35," ")</f>
        <v>0</v>
      </c>
      <c r="M35" s="88">
        <f>COUNTA(Таблица31[[#This Row],[ДЗО]:[Дата 
начала проверки]])</f>
        <v>6</v>
      </c>
      <c r="V35" s="90"/>
      <c r="W35" s="90"/>
      <c r="X35" s="90"/>
      <c r="Y35" s="90"/>
      <c r="AB35" s="2"/>
      <c r="AC35" s="2"/>
      <c r="AD35" s="2"/>
      <c r="AE35" s="2"/>
      <c r="AF35" s="2"/>
      <c r="AG35" s="90"/>
      <c r="AH35" s="90"/>
      <c r="AI35" s="90"/>
      <c r="AJ35" s="90"/>
    </row>
    <row r="36" spans="1:36" x14ac:dyDescent="0.25">
      <c r="A36" s="91">
        <f>IF(B36&lt;&gt;"",MAX($A$34:A35)+1,"")</f>
        <v>2</v>
      </c>
      <c r="B36" s="92" t="s">
        <v>68</v>
      </c>
      <c r="C36" s="93"/>
      <c r="D36" s="93" t="s">
        <v>71</v>
      </c>
      <c r="E36" s="93"/>
      <c r="F36" s="93"/>
      <c r="G36" s="94">
        <v>42438</v>
      </c>
      <c r="H36" s="94">
        <v>42454</v>
      </c>
      <c r="I36" s="94">
        <v>42443</v>
      </c>
      <c r="J36" s="95">
        <f t="shared" si="14"/>
        <v>5</v>
      </c>
      <c r="K36" s="94"/>
      <c r="L36" s="97" t="str">
        <f t="shared" si="15"/>
        <v xml:space="preserve"> </v>
      </c>
      <c r="M36" s="88">
        <f>COUNTA(Таблица31[[#This Row],[ДЗО]:[Дата 
начала проверки]])</f>
        <v>4</v>
      </c>
      <c r="AG36" s="2"/>
      <c r="AH36" s="2"/>
      <c r="AI36" s="2"/>
      <c r="AJ36" s="2"/>
    </row>
    <row r="37" spans="1:36" x14ac:dyDescent="0.25">
      <c r="A37" s="91">
        <f>IF(B37&lt;&gt;"",MAX($A$34:A36)+1,"")</f>
        <v>3</v>
      </c>
      <c r="B37" s="92" t="s">
        <v>69</v>
      </c>
      <c r="C37" s="93"/>
      <c r="D37" s="93"/>
      <c r="E37" s="93"/>
      <c r="F37" s="93"/>
      <c r="G37" s="94">
        <v>42438</v>
      </c>
      <c r="H37" s="94">
        <v>42443</v>
      </c>
      <c r="I37" s="94">
        <v>42438</v>
      </c>
      <c r="J37" s="95">
        <f t="shared" si="14"/>
        <v>0</v>
      </c>
      <c r="K37" s="94">
        <v>42443</v>
      </c>
      <c r="L37" s="97">
        <f t="shared" si="15"/>
        <v>0</v>
      </c>
      <c r="M37" s="88">
        <f>COUNTA(Таблица31[[#This Row],[ДЗО]:[Дата 
начала проверки]])</f>
        <v>3</v>
      </c>
    </row>
    <row r="38" spans="1:36" x14ac:dyDescent="0.25">
      <c r="A38" s="91">
        <f>IF(B38&lt;&gt;"",MAX($A$34:A37)+1,"")</f>
        <v>4</v>
      </c>
      <c r="B38" s="92" t="s">
        <v>69</v>
      </c>
      <c r="C38" s="93"/>
      <c r="D38" s="93"/>
      <c r="E38" s="93"/>
      <c r="F38" s="93"/>
      <c r="G38" s="94">
        <v>42438</v>
      </c>
      <c r="H38" s="94">
        <v>42444</v>
      </c>
      <c r="I38" s="94">
        <v>42439</v>
      </c>
      <c r="J38" s="95">
        <f t="shared" si="14"/>
        <v>1</v>
      </c>
      <c r="K38" s="94">
        <v>42447</v>
      </c>
      <c r="L38" s="97">
        <f t="shared" si="15"/>
        <v>3</v>
      </c>
      <c r="M38" s="88">
        <f>COUNTA(Таблица31[[#This Row],[ДЗО]:[Дата 
начала проверки]])</f>
        <v>3</v>
      </c>
    </row>
    <row r="39" spans="1:36" x14ac:dyDescent="0.25">
      <c r="A39" s="91">
        <f>IF(B39&lt;&gt;"",MAX($A$34:A38)+1,"")</f>
        <v>5</v>
      </c>
      <c r="B39" s="92" t="s">
        <v>69</v>
      </c>
      <c r="C39" s="93"/>
      <c r="D39" s="93"/>
      <c r="E39" s="93"/>
      <c r="F39" s="93"/>
      <c r="G39" s="94">
        <v>42438</v>
      </c>
      <c r="H39" s="94">
        <v>42445</v>
      </c>
      <c r="I39" s="94">
        <v>42440</v>
      </c>
      <c r="J39" s="95">
        <f t="shared" si="14"/>
        <v>2</v>
      </c>
      <c r="K39" s="94"/>
      <c r="L39" s="97" t="str">
        <f t="shared" si="15"/>
        <v xml:space="preserve"> </v>
      </c>
      <c r="M39" s="88">
        <f>COUNTA(Таблица31[[#This Row],[ДЗО]:[Дата 
начала проверки]])</f>
        <v>3</v>
      </c>
    </row>
    <row r="40" spans="1:36" x14ac:dyDescent="0.25">
      <c r="A40" s="91">
        <f>IF(B40&lt;&gt;"",MAX($A$34:A39)+1,"")</f>
        <v>6</v>
      </c>
      <c r="B40" s="92" t="s">
        <v>70</v>
      </c>
      <c r="C40" s="93"/>
      <c r="D40" s="93"/>
      <c r="E40" s="93"/>
      <c r="F40" s="93"/>
      <c r="G40" s="94">
        <v>42438</v>
      </c>
      <c r="H40" s="94">
        <v>42446</v>
      </c>
      <c r="I40" s="94">
        <v>42441</v>
      </c>
      <c r="J40" s="95">
        <f t="shared" si="14"/>
        <v>3</v>
      </c>
      <c r="K40" s="94"/>
      <c r="L40" s="97" t="str">
        <f t="shared" si="15"/>
        <v xml:space="preserve"> </v>
      </c>
      <c r="M40" s="88">
        <f>COUNTA(Таблица31[[#This Row],[ДЗО]:[Дата 
начала проверки]])</f>
        <v>3</v>
      </c>
    </row>
    <row r="41" spans="1:36" x14ac:dyDescent="0.25">
      <c r="A41" s="91">
        <f>IF(B41&lt;&gt;"",MAX($A$34:A40)+1,"")</f>
        <v>7</v>
      </c>
      <c r="B41" s="92" t="s">
        <v>70</v>
      </c>
      <c r="C41" s="93"/>
      <c r="D41" s="93"/>
      <c r="E41" s="93"/>
      <c r="F41" s="93"/>
      <c r="G41" s="94">
        <v>42438</v>
      </c>
      <c r="H41" s="94">
        <v>42447</v>
      </c>
      <c r="I41" s="94">
        <v>42442</v>
      </c>
      <c r="J41" s="95">
        <f t="shared" si="14"/>
        <v>4</v>
      </c>
      <c r="K41" s="94"/>
      <c r="L41" s="97" t="str">
        <f t="shared" si="15"/>
        <v xml:space="preserve"> </v>
      </c>
      <c r="M41" s="88">
        <f>COUNTA(Таблица31[[#This Row],[ДЗО]:[Дата 
начала проверки]])</f>
        <v>3</v>
      </c>
    </row>
    <row r="42" spans="1:36" x14ac:dyDescent="0.25">
      <c r="A42" s="91">
        <f>IF(B42&lt;&gt;"",MAX($A$34:A41)+1,"")</f>
        <v>8</v>
      </c>
      <c r="B42" s="92" t="s">
        <v>70</v>
      </c>
      <c r="C42" s="93"/>
      <c r="D42" s="93"/>
      <c r="E42" s="93"/>
      <c r="F42" s="93"/>
      <c r="G42" s="94">
        <v>42438</v>
      </c>
      <c r="H42" s="94">
        <v>42448</v>
      </c>
      <c r="I42" s="94">
        <v>42443</v>
      </c>
      <c r="J42" s="95">
        <f t="shared" si="14"/>
        <v>5</v>
      </c>
      <c r="K42" s="94"/>
      <c r="L42" s="97" t="str">
        <f t="shared" si="15"/>
        <v xml:space="preserve"> </v>
      </c>
      <c r="M42" s="88">
        <f>COUNTA(Таблица31[[#This Row],[ДЗО]:[Дата 
начала проверки]])</f>
        <v>3</v>
      </c>
    </row>
    <row r="43" spans="1:36" x14ac:dyDescent="0.25">
      <c r="A43" s="91" t="str">
        <f>IF(B43&lt;&gt;"",MAX($A$34:A42)+1,"")</f>
        <v/>
      </c>
      <c r="B43" s="92"/>
      <c r="C43" s="93"/>
      <c r="D43" s="93"/>
      <c r="E43" s="93"/>
      <c r="F43" s="98"/>
      <c r="G43" s="94"/>
      <c r="H43" s="94"/>
      <c r="I43" s="94"/>
      <c r="J43" s="95" t="str">
        <f t="shared" si="14"/>
        <v xml:space="preserve"> </v>
      </c>
      <c r="K43" s="94"/>
      <c r="L43" s="97" t="str">
        <f t="shared" si="15"/>
        <v xml:space="preserve"> </v>
      </c>
      <c r="M43" s="88">
        <f>COUNTA(Таблица31[[#This Row],[ДЗО]:[Дата 
начала проверки]])</f>
        <v>0</v>
      </c>
      <c r="Q43" s="2"/>
    </row>
    <row r="44" spans="1:36" x14ac:dyDescent="0.25">
      <c r="A44" s="91" t="str">
        <f>IF(B44&lt;&gt;"",MAX($A$34:A43)+1,"")</f>
        <v/>
      </c>
      <c r="B44" s="100"/>
      <c r="C44" s="101"/>
      <c r="D44" s="101"/>
      <c r="E44" s="101"/>
      <c r="F44" s="101"/>
      <c r="G44" s="102"/>
      <c r="H44" s="102"/>
      <c r="I44" s="102"/>
      <c r="J44" s="95" t="str">
        <f t="shared" si="14"/>
        <v xml:space="preserve"> </v>
      </c>
      <c r="K44" s="102"/>
      <c r="L44" s="97" t="str">
        <f t="shared" si="15"/>
        <v xml:space="preserve"> </v>
      </c>
      <c r="M44" s="88">
        <f>COUNTA(Таблица31[[#This Row],[ДЗО]:[Дата 
начала проверки]])</f>
        <v>0</v>
      </c>
    </row>
    <row r="45" spans="1:36" x14ac:dyDescent="0.25">
      <c r="A45" s="91" t="str">
        <f>IF(B45&lt;&gt;"",MAX($A$34:A44)+1,"")</f>
        <v/>
      </c>
      <c r="B45" s="100"/>
      <c r="C45" s="101"/>
      <c r="D45" s="101"/>
      <c r="E45" s="101"/>
      <c r="F45" s="101"/>
      <c r="G45" s="102"/>
      <c r="H45" s="102"/>
      <c r="I45" s="102"/>
      <c r="J45" s="95" t="str">
        <f t="shared" si="14"/>
        <v xml:space="preserve"> </v>
      </c>
      <c r="K45" s="102"/>
      <c r="L45" s="97" t="str">
        <f t="shared" si="15"/>
        <v xml:space="preserve"> </v>
      </c>
      <c r="M45" s="88">
        <f>COUNTA(Таблица31[[#This Row],[ДЗО]:[Дата 
начала проверки]])</f>
        <v>0</v>
      </c>
    </row>
    <row r="46" spans="1:36" x14ac:dyDescent="0.25">
      <c r="M46" s="99"/>
    </row>
    <row r="47" spans="1:36" x14ac:dyDescent="0.25">
      <c r="M47" s="99"/>
    </row>
  </sheetData>
  <mergeCells count="30">
    <mergeCell ref="A33:H33"/>
    <mergeCell ref="I33:L33"/>
    <mergeCell ref="C15:C18"/>
    <mergeCell ref="H15:L15"/>
    <mergeCell ref="H20:L24"/>
    <mergeCell ref="I29:K29"/>
    <mergeCell ref="I30:K30"/>
    <mergeCell ref="I31:K31"/>
    <mergeCell ref="C11:C14"/>
    <mergeCell ref="H11:J11"/>
    <mergeCell ref="K11:L11"/>
    <mergeCell ref="H12:J12"/>
    <mergeCell ref="K12:L12"/>
    <mergeCell ref="H13:J13"/>
    <mergeCell ref="K13:L13"/>
    <mergeCell ref="H14:J14"/>
    <mergeCell ref="K14:L14"/>
    <mergeCell ref="C6:C10"/>
    <mergeCell ref="H6:J8"/>
    <mergeCell ref="K6:L8"/>
    <mergeCell ref="H9:J9"/>
    <mergeCell ref="K9:L9"/>
    <mergeCell ref="H10:J10"/>
    <mergeCell ref="K10:L10"/>
    <mergeCell ref="N2:N3"/>
    <mergeCell ref="O2:Y2"/>
    <mergeCell ref="Z2:AJ2"/>
    <mergeCell ref="O3:U3"/>
    <mergeCell ref="Z3:AF3"/>
    <mergeCell ref="C4:C5"/>
  </mergeCells>
  <conditionalFormatting sqref="V8:Y9">
    <cfRule type="cellIs" dxfId="92" priority="8" operator="lessThanOrEqual">
      <formula>0</formula>
    </cfRule>
  </conditionalFormatting>
  <conditionalFormatting sqref="V11:Y20">
    <cfRule type="cellIs" dxfId="91" priority="7" operator="lessThanOrEqual">
      <formula>0</formula>
    </cfRule>
  </conditionalFormatting>
  <conditionalFormatting sqref="V22:Y31">
    <cfRule type="cellIs" dxfId="90" priority="6" operator="lessThanOrEqual">
      <formula>0</formula>
    </cfRule>
  </conditionalFormatting>
  <conditionalFormatting sqref="AG8:AJ9">
    <cfRule type="cellIs" dxfId="89" priority="5" operator="lessThanOrEqual">
      <formula>0</formula>
    </cfRule>
  </conditionalFormatting>
  <conditionalFormatting sqref="AG11:AJ20">
    <cfRule type="cellIs" dxfId="88" priority="4" operator="lessThanOrEqual">
      <formula>0</formula>
    </cfRule>
  </conditionalFormatting>
  <conditionalFormatting sqref="AG22:AJ31">
    <cfRule type="cellIs" dxfId="87" priority="3" operator="lessThanOrEqual">
      <formula>0</formula>
    </cfRule>
  </conditionalFormatting>
  <conditionalFormatting sqref="I35:I45">
    <cfRule type="expression" dxfId="86" priority="10">
      <formula>AND(ISNUMBER(K35),ISBLANK(I35))</formula>
    </cfRule>
  </conditionalFormatting>
  <conditionalFormatting sqref="A35:A45">
    <cfRule type="expression" dxfId="85" priority="2">
      <formula>IF(_xlfn.ISFORMULA(A35),FALSE,TRUE)</formula>
    </cfRule>
  </conditionalFormatting>
  <conditionalFormatting sqref="B35:B45">
    <cfRule type="expression" dxfId="84" priority="1">
      <formula>AND(ISBLANK(B35),M35&gt;0)</formula>
    </cfRule>
  </conditionalFormatting>
  <dataValidations count="5">
    <dataValidation type="list" allowBlank="1" showInputMessage="1" showErrorMessage="1" sqref="B35:B45">
      <formula1>INDIRECT("пров")</formula1>
    </dataValidation>
    <dataValidation type="date" operator="greaterThanOrEqual" allowBlank="1" showInputMessage="1" showErrorMessage="1" sqref="G35:I45 K35:K45">
      <formula1>42370</formula1>
    </dataValidation>
    <dataValidation type="list" allowBlank="1" showInputMessage="1" showErrorMessage="1" sqref="D3">
      <formula1>INDIRECT("РУТН")</formula1>
    </dataValidation>
    <dataValidation type="date" operator="greaterThan" allowBlank="1" showInputMessage="1" showErrorMessage="1" sqref="F4 E5:F5">
      <formula1>36526</formula1>
    </dataValidation>
    <dataValidation type="date" operator="greaterThan" allowBlank="1" showInputMessage="1" showErrorMessage="1" sqref="E4">
      <formula1>42370</formula1>
    </dataValidation>
  </dataValidations>
  <pageMargins left="0.39370078740157483" right="0.39370078740157483" top="0.39370078740157483" bottom="0.39370078740157483" header="0" footer="0"/>
  <pageSetup paperSize="8" scale="29" orientation="landscape" r:id="rId1"/>
  <tableParts count="7">
    <tablePart r:id="rId2"/>
    <tablePart r:id="rId3"/>
    <tablePart r:id="rId4"/>
    <tablePart r:id="rId5"/>
    <tablePart r:id="rId6"/>
    <tablePart r:id="rId7"/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D550AEEB-A695-4E2C-B8EA-580B859C2979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4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L29:L31</xm:sqref>
        </x14:conditionalFormatting>
        <x14:conditionalFormatting xmlns:xm="http://schemas.microsoft.com/office/excel/2006/main">
          <x14:cfRule type="iconSet" priority="11" id="{EFC200AF-13C8-44D7-842C-710E712EE8D7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4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J35:J45</xm:sqref>
        </x14:conditionalFormatting>
        <x14:conditionalFormatting xmlns:xm="http://schemas.microsoft.com/office/excel/2006/main">
          <x14:cfRule type="iconSet" priority="12" id="{DB515B77-D95E-467F-854D-8E02A49AACAD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4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L35:L45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ПАО "Россети"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Львов Андрей Игоревич</dc:creator>
  <cp:lastModifiedBy>Львов Андрей Игоревич</cp:lastModifiedBy>
  <dcterms:created xsi:type="dcterms:W3CDTF">2016-03-17T11:09:53Z</dcterms:created>
  <dcterms:modified xsi:type="dcterms:W3CDTF">2016-03-17T11:14:02Z</dcterms:modified>
</cp:coreProperties>
</file>