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hidePivotFieldList="1"/>
  <bookViews>
    <workbookView xWindow="0" yWindow="0" windowWidth="12240" windowHeight="8190" tabRatio="986"/>
  </bookViews>
  <sheets>
    <sheet name="Табель-график" sheetId="15" r:id="rId1"/>
    <sheet name="шаблон" sheetId="4" state="hidden" r:id="rId2"/>
    <sheet name="черновик" sheetId="5" state="hidden" r:id="rId3"/>
  </sheets>
  <definedNames>
    <definedName name="_xlnm.Print_Area" localSheetId="1">шаблон!$A$1:$AL$33</definedName>
    <definedName name="Должность">#REF!</definedName>
    <definedName name="Основание_кратко">#REF!</definedName>
    <definedName name="Основание_полностью">#REF!</definedName>
    <definedName name="Отгулы_дата">#REF!</definedName>
    <definedName name="Отгулы_основание">#REF!</definedName>
    <definedName name="Отгулы_ФИО">#REF!</definedName>
    <definedName name="Период_месяц">#REF!</definedName>
    <definedName name="Периоды_диапазон">#REF!</definedName>
    <definedName name="Праздники">#REF!</definedName>
    <definedName name="Сотрудники">#REF!</definedName>
    <definedName name="Сотрудники_№табеля">#REF!</definedName>
    <definedName name="Сотрудники_должность">#REF!</definedName>
    <definedName name="Сотрудники_ставка">#REF!</definedName>
    <definedName name="Табель_график">'Табель-график'!$J:$J</definedName>
    <definedName name="Табель_график_сотрудники">'Табель-график'!$A:$A</definedName>
    <definedName name="ФИОзаместителя">#REF!</definedName>
  </definedNames>
  <calcPr calcId="145621" fullCalcOnLoad="1"/>
  <pivotCaches>
    <pivotCache cacheId="2" r:id="rId4"/>
  </pivotCaches>
</workbook>
</file>

<file path=xl/calcChain.xml><?xml version="1.0" encoding="utf-8"?>
<calcChain xmlns="http://schemas.openxmlformats.org/spreadsheetml/2006/main">
  <c r="L26" i="15" l="1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AK26" i="15"/>
  <c r="AL26" i="15"/>
  <c r="AM26" i="15"/>
  <c r="AN26" i="15"/>
  <c r="AO26" i="15"/>
  <c r="K26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AN25" i="15"/>
  <c r="AO25" i="15"/>
  <c r="K25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J26" i="15"/>
  <c r="J25" i="15"/>
  <c r="J24" i="15"/>
  <c r="J20" i="15"/>
  <c r="K13" i="15"/>
  <c r="K14" i="15"/>
  <c r="J17" i="15"/>
  <c r="J18" i="15"/>
  <c r="J19" i="15"/>
  <c r="L13" i="15"/>
  <c r="M13" i="15" s="1"/>
  <c r="H3" i="15"/>
  <c r="N13" i="15" l="1"/>
  <c r="M14" i="15"/>
  <c r="M17" i="15" s="1"/>
  <c r="L14" i="15"/>
  <c r="L17" i="15" s="1"/>
  <c r="N14" i="15" l="1"/>
  <c r="N17" i="15" s="1"/>
  <c r="O13" i="15"/>
  <c r="O14" i="15" l="1"/>
  <c r="O17" i="15" s="1"/>
  <c r="P13" i="15"/>
  <c r="P14" i="15" l="1"/>
  <c r="P17" i="15" s="1"/>
  <c r="Q13" i="15"/>
  <c r="R13" i="15" l="1"/>
  <c r="Q14" i="15"/>
  <c r="Q17" i="15" s="1"/>
  <c r="R14" i="15" l="1"/>
  <c r="R17" i="15" s="1"/>
  <c r="S13" i="15"/>
  <c r="S14" i="15" l="1"/>
  <c r="S17" i="15" s="1"/>
  <c r="T13" i="15"/>
  <c r="U13" i="15" l="1"/>
  <c r="T14" i="15"/>
  <c r="T17" i="15" s="1"/>
  <c r="V13" i="15" l="1"/>
  <c r="U14" i="15"/>
  <c r="U17" i="15" s="1"/>
  <c r="W13" i="15" l="1"/>
  <c r="V14" i="15"/>
  <c r="V17" i="15" s="1"/>
  <c r="X13" i="15" l="1"/>
  <c r="W14" i="15"/>
  <c r="Y13" i="15" l="1"/>
  <c r="X14" i="15"/>
  <c r="X17" i="15" s="1"/>
  <c r="W17" i="15"/>
  <c r="K17" i="15"/>
  <c r="Z13" i="15" l="1"/>
  <c r="Y14" i="15"/>
  <c r="Y17" i="15" s="1"/>
  <c r="AA13" i="15" l="1"/>
  <c r="Z14" i="15"/>
  <c r="Z17" i="15" s="1"/>
  <c r="AA14" i="15" l="1"/>
  <c r="AA17" i="15" s="1"/>
  <c r="AB13" i="15"/>
  <c r="AB14" i="15" l="1"/>
  <c r="AB17" i="15" s="1"/>
  <c r="AC13" i="15"/>
  <c r="AC14" i="15" l="1"/>
  <c r="AC17" i="15" s="1"/>
  <c r="AD13" i="15"/>
  <c r="AD14" i="15" l="1"/>
  <c r="AD17" i="15" s="1"/>
  <c r="AE13" i="15"/>
  <c r="AE14" i="15" l="1"/>
  <c r="AE17" i="15" s="1"/>
  <c r="AF13" i="15"/>
  <c r="AF14" i="15" l="1"/>
  <c r="AF17" i="15" s="1"/>
  <c r="AG13" i="15"/>
  <c r="AH13" i="15" l="1"/>
  <c r="AG14" i="15"/>
  <c r="AG17" i="15" s="1"/>
  <c r="AI13" i="15" l="1"/>
  <c r="AH14" i="15"/>
  <c r="AH17" i="15" s="1"/>
  <c r="AI14" i="15" l="1"/>
  <c r="AI17" i="15" s="1"/>
  <c r="AJ13" i="15"/>
  <c r="AJ14" i="15" l="1"/>
  <c r="AJ17" i="15" s="1"/>
  <c r="AK13" i="15"/>
  <c r="AK14" i="15" l="1"/>
  <c r="AK17" i="15" s="1"/>
  <c r="AL13" i="15"/>
  <c r="AL14" i="15" l="1"/>
  <c r="AL17" i="15" s="1"/>
  <c r="AM13" i="15"/>
  <c r="AN13" i="15" l="1"/>
  <c r="AM14" i="15"/>
  <c r="AM17" i="15" s="1"/>
  <c r="AN14" i="15" l="1"/>
  <c r="AN17" i="15" s="1"/>
  <c r="AO13" i="15"/>
  <c r="AO14" i="15" s="1"/>
  <c r="AO17" i="15" s="1"/>
</calcChain>
</file>

<file path=xl/sharedStrings.xml><?xml version="1.0" encoding="utf-8"?>
<sst xmlns="http://schemas.openxmlformats.org/spreadsheetml/2006/main" count="100" uniqueCount="83">
  <si>
    <t xml:space="preserve">Т а б е л ь  № </t>
  </si>
  <si>
    <t>учета использования рабочего времени</t>
  </si>
  <si>
    <t>Учреждение</t>
  </si>
  <si>
    <t>Структурное подразделение</t>
  </si>
  <si>
    <t>Вид табеля</t>
  </si>
  <si>
    <t>Фамилия, имя
отчество</t>
  </si>
  <si>
    <t>Табельный номер</t>
  </si>
  <si>
    <t>Должность
(профессия)</t>
  </si>
  <si>
    <t>Числа месяца</t>
  </si>
  <si>
    <t>примечания</t>
  </si>
  <si>
    <t>воспитатель</t>
  </si>
  <si>
    <t>бухгалтер</t>
  </si>
  <si>
    <t>глав.бух.</t>
  </si>
  <si>
    <t>инстр.физ.в.</t>
  </si>
  <si>
    <t>дворник</t>
  </si>
  <si>
    <t>делопроизв.</t>
  </si>
  <si>
    <t>пом.воспитат.</t>
  </si>
  <si>
    <t>зам. по АХР</t>
  </si>
  <si>
    <t>зам. по УВР</t>
  </si>
  <si>
    <t>2</t>
  </si>
  <si>
    <t>логопед</t>
  </si>
  <si>
    <t>маш/стирке</t>
  </si>
  <si>
    <t>муз.руков.</t>
  </si>
  <si>
    <t>рабоч./обсл.</t>
  </si>
  <si>
    <t>сторож</t>
  </si>
  <si>
    <t>уборщик</t>
  </si>
  <si>
    <t>эл.монтер</t>
  </si>
  <si>
    <t>3</t>
  </si>
  <si>
    <t>12</t>
  </si>
  <si>
    <t>14</t>
  </si>
  <si>
    <t>28</t>
  </si>
  <si>
    <t>9</t>
  </si>
  <si>
    <t>25</t>
  </si>
  <si>
    <t>18</t>
  </si>
  <si>
    <t>13</t>
  </si>
  <si>
    <t>17</t>
  </si>
  <si>
    <t>6</t>
  </si>
  <si>
    <t>1</t>
  </si>
  <si>
    <t>20</t>
  </si>
  <si>
    <t>31</t>
  </si>
  <si>
    <t>4</t>
  </si>
  <si>
    <t>8</t>
  </si>
  <si>
    <t>23</t>
  </si>
  <si>
    <t>7</t>
  </si>
  <si>
    <t>Ответственный</t>
  </si>
  <si>
    <t>Отметка бухгалтерии о принятии настоящего табеля</t>
  </si>
  <si>
    <t>исполнитель</t>
  </si>
  <si>
    <t>(подпись)</t>
  </si>
  <si>
    <t>Исполнитель</t>
  </si>
  <si>
    <t>"</t>
  </si>
  <si>
    <t>Коды</t>
  </si>
  <si>
    <t>0504421</t>
  </si>
  <si>
    <t>Итого дней (часов) явок (неявок)
с 1 по 15</t>
  </si>
  <si>
    <t>Всего дней (часов) явок (неявок)
за месяц</t>
  </si>
  <si>
    <t>Абдулаева Н.К.</t>
  </si>
  <si>
    <t>Алтухова Т.Н.</t>
  </si>
  <si>
    <t>Андреева Е.И.</t>
  </si>
  <si>
    <t>Ануфриева Н.Ю.</t>
  </si>
  <si>
    <t>(пусто)</t>
  </si>
  <si>
    <t>Сотрудник</t>
  </si>
  <si>
    <t>5</t>
  </si>
  <si>
    <t>10</t>
  </si>
  <si>
    <t>11</t>
  </si>
  <si>
    <t>15</t>
  </si>
  <si>
    <t>16</t>
  </si>
  <si>
    <t>19</t>
  </si>
  <si>
    <t>21</t>
  </si>
  <si>
    <t>22</t>
  </si>
  <si>
    <t>24</t>
  </si>
  <si>
    <t>26</t>
  </si>
  <si>
    <t>27</t>
  </si>
  <si>
    <t>29</t>
  </si>
  <si>
    <t>30</t>
  </si>
  <si>
    <t>Фамилия, Имя, Отчество</t>
  </si>
  <si>
    <t>С 1 по 29 февраля 2016</t>
  </si>
  <si>
    <t>Сидоров Николай Петрович</t>
  </si>
  <si>
    <t>Петров Иван Васильевич</t>
  </si>
  <si>
    <t>СОТРУДНИКИ</t>
  </si>
  <si>
    <t>Федоров Петр Васильевич</t>
  </si>
  <si>
    <t>ПН,ВТ,ЧТ,ПТ - 11, СР - 12</t>
  </si>
  <si>
    <t>ПН,ВТ,СР,ЧТ - 1, ПТ - бесцветная</t>
  </si>
  <si>
    <t>в такой очередности, независимо от дня недели - 11-В-12-В-11-В</t>
  </si>
  <si>
    <t>НУЖНО, чтобы выходило так: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</si>
</sst>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[$-419]mmmm\ yyyy;@"/>
  </numFmts>
  <fonts count="20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5"/>
      <name val="Arial"/>
      <family val="2"/>
      <charset val="204"/>
    </font>
    <font>
      <sz val="6.8"/>
      <name val="Arial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6" tint="0.79998168889431442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DashDot">
        <color indexed="8"/>
      </left>
      <right/>
      <top style="mediumDashDot">
        <color indexed="8"/>
      </top>
      <bottom/>
      <diagonal/>
    </border>
    <border>
      <left/>
      <right/>
      <top style="mediumDashDot">
        <color indexed="8"/>
      </top>
      <bottom/>
      <diagonal/>
    </border>
    <border>
      <left/>
      <right style="mediumDashDot">
        <color indexed="8"/>
      </right>
      <top style="mediumDashDot">
        <color indexed="8"/>
      </top>
      <bottom/>
      <diagonal/>
    </border>
    <border>
      <left style="mediumDashDot">
        <color indexed="8"/>
      </left>
      <right/>
      <top/>
      <bottom/>
      <diagonal/>
    </border>
    <border>
      <left/>
      <right style="mediumDashDot">
        <color indexed="8"/>
      </right>
      <top/>
      <bottom/>
      <diagonal/>
    </border>
    <border>
      <left style="mediumDashDot">
        <color indexed="8"/>
      </left>
      <right/>
      <top/>
      <bottom style="mediumDashDot">
        <color indexed="8"/>
      </bottom>
      <diagonal/>
    </border>
    <border>
      <left/>
      <right/>
      <top/>
      <bottom style="mediumDashDot">
        <color indexed="8"/>
      </bottom>
      <diagonal/>
    </border>
    <border>
      <left/>
      <right style="mediumDashDot">
        <color indexed="8"/>
      </right>
      <top/>
      <bottom style="mediumDashDot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/>
    <xf numFmtId="0" fontId="2" fillId="0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0" fillId="0" borderId="0" xfId="0" applyFont="1"/>
    <xf numFmtId="0" fontId="5" fillId="0" borderId="3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5" xfId="0" applyFont="1" applyBorder="1"/>
    <xf numFmtId="0" fontId="10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1" fillId="0" borderId="0" xfId="0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right"/>
    </xf>
    <xf numFmtId="49" fontId="1" fillId="0" borderId="11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1" fillId="0" borderId="12" xfId="0" applyFont="1" applyBorder="1" applyAlignment="1"/>
    <xf numFmtId="49" fontId="1" fillId="0" borderId="0" xfId="0" applyNumberFormat="1" applyFont="1" applyBorder="1" applyAlignme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8" xfId="0" applyFont="1" applyBorder="1"/>
    <xf numFmtId="0" fontId="14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Alignment="1"/>
    <xf numFmtId="0" fontId="15" fillId="0" borderId="0" xfId="0" applyFont="1" applyFill="1"/>
    <xf numFmtId="0" fontId="14" fillId="0" borderId="0" xfId="0" applyFont="1" applyFill="1" applyBorder="1" applyAlignment="1"/>
    <xf numFmtId="0" fontId="14" fillId="2" borderId="19" xfId="0" applyFont="1" applyFill="1" applyBorder="1"/>
    <xf numFmtId="0" fontId="12" fillId="0" borderId="0" xfId="0" applyFont="1"/>
    <xf numFmtId="14" fontId="12" fillId="0" borderId="0" xfId="0" applyNumberFormat="1" applyFont="1"/>
    <xf numFmtId="49" fontId="16" fillId="0" borderId="20" xfId="0" applyNumberFormat="1" applyFont="1" applyBorder="1" applyAlignment="1">
      <alignment horizontal="center"/>
    </xf>
    <xf numFmtId="49" fontId="16" fillId="0" borderId="21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2" borderId="22" xfId="0" applyFont="1" applyFill="1" applyBorder="1"/>
    <xf numFmtId="0" fontId="14" fillId="0" borderId="23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14" fontId="12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175" fontId="17" fillId="3" borderId="24" xfId="0" applyNumberFormat="1" applyFont="1" applyFill="1" applyBorder="1" applyAlignment="1" applyProtection="1">
      <alignment horizontal="center" vertical="center"/>
    </xf>
    <xf numFmtId="0" fontId="14" fillId="4" borderId="19" xfId="0" applyFont="1" applyFill="1" applyBorder="1"/>
    <xf numFmtId="0" fontId="18" fillId="0" borderId="0" xfId="0" applyFont="1" applyAlignment="1">
      <alignment horizontal="center" vertical="center"/>
    </xf>
    <xf numFmtId="0" fontId="18" fillId="0" borderId="0" xfId="0" applyNumberFormat="1" applyFont="1"/>
    <xf numFmtId="0" fontId="14" fillId="0" borderId="25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14" fillId="0" borderId="36" xfId="0" pivotButton="1" applyFont="1" applyBorder="1" applyAlignment="1">
      <alignment horizontal="center" vertical="center"/>
    </xf>
    <xf numFmtId="0" fontId="14" fillId="5" borderId="0" xfId="0" applyFont="1" applyFill="1"/>
    <xf numFmtId="0" fontId="14" fillId="5" borderId="0" xfId="0" applyFont="1" applyFill="1" applyAlignment="1">
      <alignment wrapText="1"/>
    </xf>
    <xf numFmtId="0" fontId="19" fillId="6" borderId="42" xfId="0" applyNumberFormat="1" applyFont="1" applyFill="1" applyBorder="1"/>
    <xf numFmtId="1" fontId="14" fillId="7" borderId="0" xfId="0" applyNumberFormat="1" applyFont="1" applyFill="1" applyAlignment="1">
      <alignment horizontal="center"/>
    </xf>
    <xf numFmtId="0" fontId="19" fillId="7" borderId="42" xfId="0" applyNumberFormat="1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75" fontId="14" fillId="0" borderId="18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14" fillId="0" borderId="37" xfId="0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top"/>
    </xf>
    <xf numFmtId="49" fontId="1" fillId="0" borderId="41" xfId="0" applyNumberFormat="1" applyFont="1" applyFill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49" fontId="1" fillId="0" borderId="40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/>
    </xf>
  </cellXfs>
  <cellStyles count="4">
    <cellStyle name="Standard" xfId="0" builtinId="0"/>
    <cellStyle name="Значение сводной таблицы" xfId="1"/>
    <cellStyle name="Поле сводной таблицы" xfId="2"/>
    <cellStyle name="Угол сводной таблицы" xfId="3"/>
  </cellStyles>
  <dxfs count="47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8"/>
      </font>
    </dxf>
    <dxf>
      <font>
        <sz val="11"/>
      </font>
    </dxf>
    <dxf>
      <font>
        <name val="Times New Roman"/>
        <scheme val="none"/>
      </font>
    </dxf>
    <dxf>
      <font>
        <sz val="12"/>
      </font>
    </dxf>
    <dxf>
      <alignment horizontal="center" readingOrder="0"/>
    </dxf>
    <dxf>
      <alignment vertical="center" readingOrder="0"/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</dxfs>
  <tableStyles count="1" defaultTableStyle="TableStyleMedium9" defaultPivotStyle="PivotStyleLight16">
    <tableStyle name="Стиль таблицы 1" pivot="0" count="2">
      <tableStyleElement type="headerRow" dxfId="46"/>
      <tableStyleElement type="secondRowStripe" dxfId="4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атя" refreshedDate="42442.871562268519" createdVersion="1" refreshedVersion="3" recordCount="4" upgradeOnRefresh="1">
  <cacheSource type="worksheet">
    <worksheetSource name="Сотрудники"/>
  </cacheSource>
  <cacheFields count="1">
    <cacheField name="Сотрудники" numFmtId="0">
      <sharedItems containsBlank="1" count="65">
        <s v="Сидоров Николай Петрович"/>
        <s v="Петров Иван Васильевич"/>
        <s v="Федоров Петр Васильевич"/>
        <m/>
        <s v="Садыхова Мясмяр Валей-Кзы" u="1"/>
        <s v="Кац Ирина Марковна" u="1"/>
        <s v="Никитина Татьяна Владимировна" u="1"/>
        <s v="Гридина Ирина Леонидовна" u="1"/>
        <s v="Иванова Ольга Юрьевна" u="1"/>
        <s v="Кускова Галина Субхоновна" u="1"/>
        <s v="Журавлева Любовь  Владимировна" u="1"/>
        <s v="Кудрявцева Ирина Юрьевна" u="1"/>
        <s v="Хахулина Александра Валерьевна" u="1"/>
        <s v="Алтухова Татьяна Николаевна" u="1"/>
        <s v="Бороздина Татьяна Николаевна" u="1"/>
        <s v="Рычагова Лидия Дмитриевна" u="1"/>
        <s v="Писарева Екатерина Николаевна" u="1"/>
        <s v="Гелунова Илона  Александровна" u="1"/>
        <s v="Хрусталева Виктория Викторовна" u="1"/>
        <s v="Николаев Игорь Николаевич" u="1"/>
        <s v="Ильинская Ирина Александровна" u="1"/>
        <s v="Халикова Тамила Мирселимовна" u="1"/>
        <s v="Тунгусова Елена Олеговна" u="1"/>
        <s v="Чудинова Елена Тимофеевна" u="1"/>
        <s v="Мерзликина Марина Генадьевна" u="1"/>
        <s v="Чеснокова Елена Алексеевна" u="1"/>
        <s v="Ахмедова Наргиз Исламудиновна" u="1"/>
        <s v="Рычагов Александр Олегович" u="1"/>
        <s v="Давыдова Татьяна Борисовна" u="1"/>
        <s v="Удалова Евгения Владимировна" u="1"/>
        <s v="Калитина Екатерина Викторовна" u="1"/>
        <s v="Носкова Ольга Александровна" u="1"/>
        <s v="Феофанова Алла Геннадиевна" u="1"/>
        <s v="Цветкова Лариса Михайловна" u="1"/>
        <s v="Григоревская Яна Дмитриевна" u="1"/>
        <s v="Мартынова Анна  Александровна" u="1"/>
        <s v="Солдатенкова Дарья Дмитриевна" u="1"/>
        <s v="Ильина Марина Петровна" u="1"/>
        <s v="Гурина Екатерина Юрьевна" u="1"/>
        <s v="Роменская Светлана Васильевна" u="1"/>
        <s v="Котова Екатерина Александровна" u="1"/>
        <s v="Черкасова Наталья Константиновна" u="1"/>
        <s v="Полат Алия Бограновна" u="1"/>
        <s v="Джигерханова Лариса Гамзатовна" u="1"/>
        <s v="Сергеева Людмила Владимировна" u="1"/>
        <s v="Веселова Светлана Сергеевна" u="1"/>
        <s v="Домнина Татьяна Валентиновна" u="1"/>
        <s v="Ченцова Татьяна Понкратьевна" u="1"/>
        <s v="Абдулаева Наира Керимовна" u="1"/>
        <s v="Толокнова Елена Геннадьевна" u="1"/>
        <s v="Красникова Елена Александровна" u="1"/>
        <s v="Филатова Екатерина Владимировна" u="1"/>
        <s v="Светлый Владимир  Алексеевич" u="1"/>
        <s v="Халикова Татьяна Борисовна" u="1"/>
        <s v="Ануфриева Надежда Юрьевна" u="1"/>
        <s v="Михайлова Марина Михайловна" u="1"/>
        <s v="Болаболова Надежда Александровна" u="1"/>
        <s v="Пентехина Ольга Юрьевна" u="1"/>
        <s v="Саркисянц Сатинэ  Кареновна" u="1"/>
        <s v="Щеткова Ирина Владимировна" u="1"/>
        <s v="Багдасарян Рузанна Альбертовна" u="1"/>
        <s v="Андреева Евгения Игоревна" u="1"/>
        <s v="Дудунова Юлия Николаевна" u="1"/>
        <s v="Ракчеева Ирина Владимировна" u="1"/>
        <s v="Золотницкая Наталья Михайловна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</r>
  <r>
    <x v="1"/>
  </r>
  <r>
    <x v="2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dataOnRows="1" applyNumberFormats="0" applyBorderFormats="0" applyFontFormats="0" applyPatternFormats="0" applyAlignmentFormats="0" applyWidthHeightFormats="1" dataCaption="Данные" updatedVersion="3" showMemberPropertyTips="0" useAutoFormatting="1" rowGrandTotals="0" colGrandTotals="0" itemPrintTitles="1" createdVersion="1" indent="0" compact="0" compactData="0" gridDropZones="1">
  <location ref="A15:G20" firstHeaderRow="2" firstDataRow="2" firstDataCol="1"/>
  <pivotFields count="1">
    <pivotField name="СОТРУДНИКИ" axis="axisRow" compact="0" outline="0" subtotalTop="0" showAll="0" includeNewItemsInFilter="1" defaultSubtotal="0">
      <items count="65">
        <item m="1" x="48"/>
        <item m="1" x="13"/>
        <item m="1" x="61"/>
        <item m="1" x="54"/>
        <item m="1" x="26"/>
        <item m="1" x="60"/>
        <item m="1" x="56"/>
        <item m="1" x="14"/>
        <item m="1" x="45"/>
        <item m="1" x="17"/>
        <item m="1" x="34"/>
        <item m="1" x="7"/>
        <item m="1" x="38"/>
        <item m="1" x="28"/>
        <item m="1" x="43"/>
        <item m="1" x="46"/>
        <item m="1" x="62"/>
        <item m="1" x="10"/>
        <item m="1" x="64"/>
        <item m="1" x="8"/>
        <item m="1" x="37"/>
        <item m="1" x="20"/>
        <item m="1" x="30"/>
        <item m="1" x="5"/>
        <item m="1" x="40"/>
        <item m="1" x="50"/>
        <item m="1" x="11"/>
        <item m="1" x="9"/>
        <item m="1" x="35"/>
        <item m="1" x="24"/>
        <item m="1" x="55"/>
        <item m="1" x="6"/>
        <item m="1" x="19"/>
        <item m="1" x="31"/>
        <item m="1" x="57"/>
        <item m="1" x="16"/>
        <item m="1" x="42"/>
        <item m="1" x="63"/>
        <item m="1" x="39"/>
        <item m="1" x="27"/>
        <item m="1" x="15"/>
        <item m="1" x="4"/>
        <item m="1" x="58"/>
        <item m="1" x="52"/>
        <item m="1" x="44"/>
        <item m="1" x="36"/>
        <item m="1" x="49"/>
        <item m="1" x="22"/>
        <item m="1" x="29"/>
        <item m="1" x="32"/>
        <item m="1" x="51"/>
        <item m="1" x="21"/>
        <item m="1" x="53"/>
        <item m="1" x="12"/>
        <item m="1" x="18"/>
        <item m="1" x="33"/>
        <item m="1" x="47"/>
        <item m="1" x="41"/>
        <item m="1" x="25"/>
        <item m="1" x="23"/>
        <item m="1" x="59"/>
        <item x="3"/>
        <item x="0"/>
        <item x="1"/>
        <item x="2"/>
      </items>
    </pivotField>
  </pivotFields>
  <rowFields count="1">
    <field x="0"/>
  </rowFields>
  <rowItems count="4">
    <i>
      <x v="61"/>
    </i>
    <i>
      <x v="62"/>
    </i>
    <i>
      <x v="63"/>
    </i>
    <i>
      <x v="64"/>
    </i>
  </rowItems>
  <colItems count="1">
    <i/>
  </colItems>
  <formats count="11">
    <format dxfId="44">
      <pivotArea type="origin" dataOnly="0" labelOnly="1" outline="0" fieldPosition="0"/>
    </format>
    <format dxfId="43">
      <pivotArea type="origin" dataOnly="0" labelOnly="1" outline="0" fieldPosition="0"/>
    </format>
    <format dxfId="42">
      <pivotArea field="0" type="button" dataOnly="0" labelOnly="1" outline="0" axis="axisRow" fieldPosition="0"/>
    </format>
    <format dxfId="41">
      <pivotArea field="0" type="button" dataOnly="0" labelOnly="1" outline="0" axis="axisRow" fieldPosition="0"/>
    </format>
    <format dxfId="40">
      <pivotArea type="all" dataOnly="0" outline="0" fieldPosition="0"/>
    </format>
    <format dxfId="39">
      <pivotArea type="all" dataOnly="0" outline="0" fieldPosition="0"/>
    </format>
    <format dxfId="38">
      <pivotArea outline="0" fieldPosition="0">
        <references count="1">
          <reference field="0" count="1" selected="0">
            <x v="4"/>
          </reference>
        </references>
      </pivotArea>
    </format>
    <format dxfId="37">
      <pivotArea outline="0" fieldPosition="0">
        <references count="1">
          <reference field="0" count="1" selected="0">
            <x v="4"/>
          </reference>
        </references>
      </pivotArea>
    </format>
    <format dxfId="36">
      <pivotArea dataOnly="0" labelOnly="1" outline="0" fieldPosition="0">
        <references count="1">
          <reference field="0" count="2">
            <x v="62"/>
            <x v="63"/>
          </reference>
        </references>
      </pivotArea>
    </format>
    <format dxfId="35">
      <pivotArea dataOnly="0" labelOnly="1" outline="0" fieldPosition="0">
        <references count="1">
          <reference field="0" count="1">
            <x v="62"/>
          </reference>
        </references>
      </pivotArea>
    </format>
    <format dxfId="34">
      <pivotArea field="0" type="button" dataOnly="0" labelOnly="1" outline="0" axis="axisRow" fieldPosition="0"/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Таблица1" displayName="Таблица1" ref="J16:AO20" totalsRowShown="0" headerRowDxfId="1" dataDxfId="0">
  <autoFilter ref="J16:AO20"/>
  <tableColumns count="32">
    <tableColumn id="1" name="Фамилия, Имя, Отчество" dataDxfId="33">
      <calculatedColumnFormula>Табель_график_сотрудники</calculatedColumnFormula>
    </tableColumn>
    <tableColumn id="2" name="1" dataDxfId="32"/>
    <tableColumn id="3" name="2" dataDxfId="31"/>
    <tableColumn id="4" name="3" dataDxfId="30"/>
    <tableColumn id="5" name="4" dataDxfId="29"/>
    <tableColumn id="6" name="5" dataDxfId="28"/>
    <tableColumn id="7" name="6" dataDxfId="27"/>
    <tableColumn id="8" name="7" dataDxfId="26"/>
    <tableColumn id="9" name="8" dataDxfId="25"/>
    <tableColumn id="10" name="9" dataDxfId="24"/>
    <tableColumn id="11" name="10" dataDxfId="23"/>
    <tableColumn id="12" name="11" dataDxfId="22"/>
    <tableColumn id="13" name="12" dataDxfId="21"/>
    <tableColumn id="14" name="13" dataDxfId="20"/>
    <tableColumn id="15" name="14" dataDxfId="19"/>
    <tableColumn id="16" name="15" dataDxfId="18"/>
    <tableColumn id="17" name="16" dataDxfId="17"/>
    <tableColumn id="18" name="17" dataDxfId="16"/>
    <tableColumn id="19" name="18" dataDxfId="15"/>
    <tableColumn id="20" name="19" dataDxfId="14"/>
    <tableColumn id="21" name="20" dataDxfId="13"/>
    <tableColumn id="22" name="21" dataDxfId="12"/>
    <tableColumn id="23" name="22" dataDxfId="11"/>
    <tableColumn id="24" name="23" dataDxfId="10"/>
    <tableColumn id="25" name="24" dataDxfId="9"/>
    <tableColumn id="26" name="25" dataDxfId="8"/>
    <tableColumn id="27" name="26" dataDxfId="7"/>
    <tableColumn id="28" name="27" dataDxfId="6"/>
    <tableColumn id="29" name="28" dataDxfId="5"/>
    <tableColumn id="30" name="29" dataDxfId="4"/>
    <tableColumn id="31" name="30" dataDxfId="3"/>
    <tableColumn id="32" name="31" dataDxfId="2"/>
  </tableColumns>
  <tableStyleInfo name="TableStyleLight1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бычная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Обычная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Обычная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26"/>
  <sheetViews>
    <sheetView tabSelected="1" zoomScale="55" zoomScaleNormal="55" workbookViewId="0">
      <selection activeCell="I23" sqref="I23"/>
    </sheetView>
  </sheetViews>
  <sheetFormatPr baseColWidth="10" defaultColWidth="9.140625" defaultRowHeight="15.75" x14ac:dyDescent="0.25"/>
  <cols>
    <col min="1" max="1" width="32.28515625" style="57" customWidth="1"/>
    <col min="2" max="7" width="0" style="57" hidden="1" customWidth="1"/>
    <col min="8" max="8" width="9.140625" style="57"/>
    <col min="9" max="9" width="37.7109375" style="57" customWidth="1"/>
    <col min="10" max="10" width="35.140625" style="57" customWidth="1"/>
    <col min="11" max="11" width="8.7109375" style="66" customWidth="1"/>
    <col min="12" max="41" width="8.7109375" style="57" customWidth="1"/>
    <col min="42" max="42" width="30.140625" style="57" customWidth="1"/>
    <col min="43" max="16384" width="9.140625" style="57"/>
  </cols>
  <sheetData>
    <row r="1" spans="1:42" x14ac:dyDescent="0.25">
      <c r="I1" s="63"/>
      <c r="J1" s="63"/>
      <c r="K1" s="79"/>
      <c r="L1" s="63"/>
      <c r="M1" s="63"/>
      <c r="N1" s="63"/>
      <c r="O1" s="63"/>
      <c r="P1" s="63"/>
      <c r="Q1" s="63"/>
      <c r="R1" s="63"/>
      <c r="S1" s="63"/>
      <c r="T1" s="63"/>
      <c r="U1" s="64"/>
      <c r="V1" s="64"/>
      <c r="W1" s="64"/>
      <c r="X1" s="106" t="s">
        <v>0</v>
      </c>
      <c r="Y1" s="107"/>
      <c r="Z1" s="104">
        <v>4</v>
      </c>
      <c r="AA1" s="105"/>
      <c r="AB1" s="61"/>
      <c r="AC1" s="67"/>
      <c r="AD1" s="67"/>
      <c r="AE1" s="63"/>
      <c r="AF1" s="63"/>
      <c r="AG1" s="67"/>
      <c r="AH1" s="63"/>
      <c r="AI1" s="63"/>
      <c r="AJ1" s="63"/>
      <c r="AK1" s="63"/>
      <c r="AL1" s="63"/>
      <c r="AM1" s="63"/>
      <c r="AN1" s="63"/>
      <c r="AO1" s="63"/>
      <c r="AP1" s="63"/>
    </row>
    <row r="2" spans="1:42" x14ac:dyDescent="0.25">
      <c r="I2" s="63"/>
      <c r="J2" s="68"/>
      <c r="K2" s="65"/>
      <c r="L2" s="64"/>
      <c r="M2" s="108" t="s">
        <v>1</v>
      </c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64"/>
      <c r="AN2" s="64"/>
      <c r="AO2" s="64"/>
      <c r="AP2" s="64"/>
    </row>
    <row r="3" spans="1:42" ht="21" thickBot="1" x14ac:dyDescent="0.3">
      <c r="B3" s="83"/>
      <c r="C3" s="83"/>
      <c r="D3" s="83"/>
      <c r="E3" s="83"/>
      <c r="F3" s="83"/>
      <c r="G3" s="83"/>
      <c r="H3" s="83">
        <f>COUNTIF(K15:AO15,"Р")</f>
        <v>0</v>
      </c>
      <c r="I3" s="82">
        <v>42430</v>
      </c>
      <c r="K3" s="79"/>
      <c r="L3" s="63"/>
      <c r="M3" s="63"/>
      <c r="N3" s="63"/>
      <c r="O3" s="63"/>
      <c r="P3" s="63"/>
      <c r="Q3" s="63"/>
      <c r="R3" s="63"/>
      <c r="S3" s="69"/>
      <c r="T3" s="63"/>
      <c r="U3" s="63"/>
      <c r="V3" s="109" t="s">
        <v>74</v>
      </c>
      <c r="W3" s="109"/>
      <c r="X3" s="109"/>
      <c r="Y3" s="109"/>
      <c r="Z3" s="109"/>
      <c r="AA3" s="109"/>
      <c r="AB3" s="109"/>
      <c r="AC3" s="109"/>
      <c r="AD3" s="109"/>
      <c r="AE3" s="67"/>
      <c r="AF3" s="69"/>
      <c r="AG3" s="69"/>
      <c r="AH3" s="69"/>
      <c r="AI3" s="63"/>
      <c r="AJ3" s="63"/>
      <c r="AK3" s="63"/>
      <c r="AL3" s="63"/>
      <c r="AM3" s="63"/>
      <c r="AN3" s="63"/>
      <c r="AO3" s="63"/>
      <c r="AP3" s="63"/>
    </row>
    <row r="4" spans="1:42" ht="16.5" thickTop="1" x14ac:dyDescent="0.25">
      <c r="I4" s="63"/>
      <c r="J4" s="68" t="s">
        <v>2</v>
      </c>
      <c r="K4" s="79"/>
      <c r="L4" s="68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70"/>
      <c r="AN4" s="70"/>
      <c r="AO4" s="70"/>
      <c r="AP4" s="70"/>
    </row>
    <row r="5" spans="1:42" x14ac:dyDescent="0.25">
      <c r="I5" s="63"/>
      <c r="J5" s="68" t="s">
        <v>3</v>
      </c>
      <c r="K5" s="79"/>
      <c r="L5" s="68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70"/>
      <c r="AN5" s="70"/>
      <c r="AO5" s="70"/>
      <c r="AP5" s="70"/>
    </row>
    <row r="6" spans="1:42" x14ac:dyDescent="0.25">
      <c r="I6" s="63"/>
      <c r="J6" s="68" t="s">
        <v>4</v>
      </c>
      <c r="K6" s="79"/>
      <c r="L6" s="68"/>
      <c r="M6" s="103">
        <v>0</v>
      </c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70"/>
      <c r="AN6" s="70"/>
      <c r="AO6" s="70"/>
      <c r="AP6" s="70"/>
    </row>
    <row r="7" spans="1:42" x14ac:dyDescent="0.25">
      <c r="I7" s="63"/>
      <c r="J7" s="68"/>
      <c r="K7" s="79"/>
      <c r="L7" s="6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0"/>
      <c r="AN7" s="70"/>
      <c r="AO7" s="70"/>
      <c r="AP7" s="70"/>
    </row>
    <row r="8" spans="1:42" x14ac:dyDescent="0.25">
      <c r="I8" s="63"/>
      <c r="J8" s="68"/>
      <c r="K8" s="79"/>
      <c r="L8" s="68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0"/>
      <c r="AN8" s="70"/>
      <c r="AO8" s="70"/>
      <c r="AP8" s="70"/>
    </row>
    <row r="9" spans="1:42" x14ac:dyDescent="0.25">
      <c r="I9" s="63"/>
      <c r="J9" s="68"/>
      <c r="K9" s="79"/>
      <c r="L9" s="68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0"/>
      <c r="AN9" s="70"/>
      <c r="AO9" s="70"/>
      <c r="AP9" s="70"/>
    </row>
    <row r="10" spans="1:42" x14ac:dyDescent="0.25">
      <c r="I10" s="63"/>
      <c r="J10" s="68"/>
      <c r="K10" s="79"/>
      <c r="L10" s="68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0"/>
      <c r="AN10" s="70"/>
      <c r="AO10" s="70"/>
      <c r="AP10" s="70"/>
    </row>
    <row r="11" spans="1:42" x14ac:dyDescent="0.25">
      <c r="I11" s="63"/>
      <c r="J11" s="68"/>
      <c r="K11" s="79"/>
      <c r="L11" s="68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0"/>
      <c r="AN11" s="70"/>
      <c r="AO11" s="70"/>
      <c r="AP11" s="70"/>
    </row>
    <row r="12" spans="1:42" x14ac:dyDescent="0.25">
      <c r="I12" s="63"/>
      <c r="J12" s="57" t="s">
        <v>59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P12" s="70"/>
    </row>
    <row r="13" spans="1:42" x14ac:dyDescent="0.25">
      <c r="I13" s="63"/>
      <c r="K13" s="71">
        <f>DAY($I$3+COLUMN()-11)</f>
        <v>1</v>
      </c>
      <c r="L13" s="71">
        <f t="shared" ref="L13:AO13" si="0">IF(DAY($I$3+COLUMN()-11)&lt;K13,"Х",DAY($I$3+COLUMN()-11))</f>
        <v>2</v>
      </c>
      <c r="M13" s="77">
        <f t="shared" si="0"/>
        <v>3</v>
      </c>
      <c r="N13" s="77">
        <f t="shared" si="0"/>
        <v>4</v>
      </c>
      <c r="O13" s="77">
        <f t="shared" si="0"/>
        <v>5</v>
      </c>
      <c r="P13" s="77">
        <f t="shared" si="0"/>
        <v>6</v>
      </c>
      <c r="Q13" s="77">
        <f t="shared" si="0"/>
        <v>7</v>
      </c>
      <c r="R13" s="77">
        <f t="shared" si="0"/>
        <v>8</v>
      </c>
      <c r="S13" s="77">
        <f t="shared" si="0"/>
        <v>9</v>
      </c>
      <c r="T13" s="77">
        <f t="shared" si="0"/>
        <v>10</v>
      </c>
      <c r="U13" s="77">
        <f t="shared" si="0"/>
        <v>11</v>
      </c>
      <c r="V13" s="77">
        <f t="shared" si="0"/>
        <v>12</v>
      </c>
      <c r="W13" s="77">
        <f t="shared" si="0"/>
        <v>13</v>
      </c>
      <c r="X13" s="77">
        <f t="shared" si="0"/>
        <v>14</v>
      </c>
      <c r="Y13" s="77">
        <f t="shared" si="0"/>
        <v>15</v>
      </c>
      <c r="Z13" s="77">
        <f t="shared" si="0"/>
        <v>16</v>
      </c>
      <c r="AA13" s="77">
        <f t="shared" si="0"/>
        <v>17</v>
      </c>
      <c r="AB13" s="77">
        <f t="shared" si="0"/>
        <v>18</v>
      </c>
      <c r="AC13" s="77">
        <f t="shared" si="0"/>
        <v>19</v>
      </c>
      <c r="AD13" s="77">
        <f t="shared" si="0"/>
        <v>20</v>
      </c>
      <c r="AE13" s="77">
        <f t="shared" si="0"/>
        <v>21</v>
      </c>
      <c r="AF13" s="77">
        <f t="shared" si="0"/>
        <v>22</v>
      </c>
      <c r="AG13" s="77">
        <f t="shared" si="0"/>
        <v>23</v>
      </c>
      <c r="AH13" s="77">
        <f t="shared" si="0"/>
        <v>24</v>
      </c>
      <c r="AI13" s="77">
        <f t="shared" si="0"/>
        <v>25</v>
      </c>
      <c r="AJ13" s="77">
        <f t="shared" si="0"/>
        <v>26</v>
      </c>
      <c r="AK13" s="77">
        <f t="shared" si="0"/>
        <v>27</v>
      </c>
      <c r="AL13" s="77">
        <f t="shared" si="0"/>
        <v>28</v>
      </c>
      <c r="AM13" s="71">
        <f t="shared" si="0"/>
        <v>29</v>
      </c>
      <c r="AN13" s="71">
        <f t="shared" si="0"/>
        <v>30</v>
      </c>
      <c r="AO13" s="71">
        <f t="shared" si="0"/>
        <v>31</v>
      </c>
      <c r="AP13" s="70"/>
    </row>
    <row r="14" spans="1:42" x14ac:dyDescent="0.25">
      <c r="I14" s="63"/>
      <c r="J14" s="72"/>
      <c r="K14" s="80">
        <f>DATE(YEAR($I$3),MONTH($I$3),K13)</f>
        <v>42430</v>
      </c>
      <c r="L14" s="73">
        <f t="shared" ref="L14:AO14" si="1">DATE(YEAR($I$3),MONTH($I$3),L13)</f>
        <v>42431</v>
      </c>
      <c r="M14" s="73">
        <f t="shared" si="1"/>
        <v>42432</v>
      </c>
      <c r="N14" s="73">
        <f t="shared" si="1"/>
        <v>42433</v>
      </c>
      <c r="O14" s="73">
        <f t="shared" si="1"/>
        <v>42434</v>
      </c>
      <c r="P14" s="73">
        <f t="shared" si="1"/>
        <v>42435</v>
      </c>
      <c r="Q14" s="73">
        <f t="shared" si="1"/>
        <v>42436</v>
      </c>
      <c r="R14" s="73">
        <f t="shared" si="1"/>
        <v>42437</v>
      </c>
      <c r="S14" s="73">
        <f t="shared" si="1"/>
        <v>42438</v>
      </c>
      <c r="T14" s="73">
        <f t="shared" si="1"/>
        <v>42439</v>
      </c>
      <c r="U14" s="73">
        <f t="shared" si="1"/>
        <v>42440</v>
      </c>
      <c r="V14" s="73">
        <f t="shared" si="1"/>
        <v>42441</v>
      </c>
      <c r="W14" s="73">
        <f t="shared" si="1"/>
        <v>42442</v>
      </c>
      <c r="X14" s="73">
        <f t="shared" si="1"/>
        <v>42443</v>
      </c>
      <c r="Y14" s="73">
        <f t="shared" si="1"/>
        <v>42444</v>
      </c>
      <c r="Z14" s="73">
        <f t="shared" si="1"/>
        <v>42445</v>
      </c>
      <c r="AA14" s="73">
        <f t="shared" si="1"/>
        <v>42446</v>
      </c>
      <c r="AB14" s="73">
        <f t="shared" si="1"/>
        <v>42447</v>
      </c>
      <c r="AC14" s="73">
        <f t="shared" si="1"/>
        <v>42448</v>
      </c>
      <c r="AD14" s="73">
        <f t="shared" si="1"/>
        <v>42449</v>
      </c>
      <c r="AE14" s="73">
        <f t="shared" si="1"/>
        <v>42450</v>
      </c>
      <c r="AF14" s="73">
        <f t="shared" si="1"/>
        <v>42451</v>
      </c>
      <c r="AG14" s="73">
        <f t="shared" si="1"/>
        <v>42452</v>
      </c>
      <c r="AH14" s="73">
        <f t="shared" si="1"/>
        <v>42453</v>
      </c>
      <c r="AI14" s="73">
        <f t="shared" si="1"/>
        <v>42454</v>
      </c>
      <c r="AJ14" s="73">
        <f t="shared" si="1"/>
        <v>42455</v>
      </c>
      <c r="AK14" s="73">
        <f t="shared" si="1"/>
        <v>42456</v>
      </c>
      <c r="AL14" s="73">
        <f t="shared" si="1"/>
        <v>42457</v>
      </c>
      <c r="AM14" s="73">
        <f t="shared" si="1"/>
        <v>42458</v>
      </c>
      <c r="AN14" s="73">
        <f t="shared" si="1"/>
        <v>42459</v>
      </c>
      <c r="AO14" s="73">
        <f t="shared" si="1"/>
        <v>42460</v>
      </c>
      <c r="AP14" s="70"/>
    </row>
    <row r="15" spans="1:42" x14ac:dyDescent="0.25">
      <c r="A15" s="59"/>
      <c r="B15" s="86"/>
      <c r="C15" s="87"/>
      <c r="D15" s="87"/>
      <c r="E15" s="87"/>
      <c r="F15" s="87"/>
      <c r="G15" s="88"/>
      <c r="H15" s="61"/>
      <c r="I15" s="63"/>
      <c r="AP15" s="70"/>
    </row>
    <row r="16" spans="1:42" s="58" customFormat="1" ht="18.75" x14ac:dyDescent="0.25">
      <c r="A16" s="97" t="s">
        <v>77</v>
      </c>
      <c r="B16" s="89"/>
      <c r="C16" s="90"/>
      <c r="D16" s="90"/>
      <c r="E16" s="90"/>
      <c r="F16" s="90"/>
      <c r="G16" s="91"/>
      <c r="H16" s="62"/>
      <c r="I16" s="98" t="s">
        <v>82</v>
      </c>
      <c r="J16" s="84" t="s">
        <v>73</v>
      </c>
      <c r="K16" s="58" t="s">
        <v>37</v>
      </c>
      <c r="L16" s="58" t="s">
        <v>19</v>
      </c>
      <c r="M16" s="58" t="s">
        <v>27</v>
      </c>
      <c r="N16" s="58" t="s">
        <v>40</v>
      </c>
      <c r="O16" s="58" t="s">
        <v>60</v>
      </c>
      <c r="P16" s="58" t="s">
        <v>36</v>
      </c>
      <c r="Q16" s="58" t="s">
        <v>43</v>
      </c>
      <c r="R16" s="58" t="s">
        <v>41</v>
      </c>
      <c r="S16" s="58" t="s">
        <v>31</v>
      </c>
      <c r="T16" s="58" t="s">
        <v>61</v>
      </c>
      <c r="U16" s="58" t="s">
        <v>62</v>
      </c>
      <c r="V16" s="58" t="s">
        <v>28</v>
      </c>
      <c r="W16" s="58" t="s">
        <v>34</v>
      </c>
      <c r="X16" s="58" t="s">
        <v>29</v>
      </c>
      <c r="Y16" s="58" t="s">
        <v>63</v>
      </c>
      <c r="Z16" s="58" t="s">
        <v>64</v>
      </c>
      <c r="AA16" s="58" t="s">
        <v>35</v>
      </c>
      <c r="AB16" s="58" t="s">
        <v>33</v>
      </c>
      <c r="AC16" s="58" t="s">
        <v>65</v>
      </c>
      <c r="AD16" s="58" t="s">
        <v>38</v>
      </c>
      <c r="AE16" s="58" t="s">
        <v>66</v>
      </c>
      <c r="AF16" s="58" t="s">
        <v>67</v>
      </c>
      <c r="AG16" s="58" t="s">
        <v>42</v>
      </c>
      <c r="AH16" s="58" t="s">
        <v>68</v>
      </c>
      <c r="AI16" s="58" t="s">
        <v>32</v>
      </c>
      <c r="AJ16" s="58" t="s">
        <v>69</v>
      </c>
      <c r="AK16" s="58" t="s">
        <v>70</v>
      </c>
      <c r="AL16" s="58" t="s">
        <v>30</v>
      </c>
      <c r="AM16" s="58" t="s">
        <v>71</v>
      </c>
      <c r="AN16" s="58" t="s">
        <v>72</v>
      </c>
      <c r="AO16" s="58" t="s">
        <v>39</v>
      </c>
      <c r="AP16" s="57"/>
    </row>
    <row r="17" spans="1:41" ht="18.75" hidden="1" x14ac:dyDescent="0.3">
      <c r="A17" s="86" t="s">
        <v>58</v>
      </c>
      <c r="B17" s="86"/>
      <c r="C17" s="87"/>
      <c r="D17" s="87"/>
      <c r="E17" s="87"/>
      <c r="F17" s="87"/>
      <c r="G17" s="88"/>
      <c r="H17" s="75">
        <v>7</v>
      </c>
      <c r="I17" s="98"/>
      <c r="J17" s="85" t="str">
        <f>Табель_график_сотрудники</f>
        <v>(пусто)</v>
      </c>
      <c r="K17" s="81" t="e">
        <f>IF(COUNTIFS(#REF!,W$14,#REF!,$A17),LOOKUP(2,1/(#REF!=W$14)/(#REF!=$A17),#REF!),IF(OR(COUNTIF(Праздники,W$14),WEEKDAY(W$14,2)&gt;5),"В",$H17))</f>
        <v>#REF!</v>
      </c>
      <c r="L17" s="60" t="e">
        <f t="shared" ref="L17:T17" si="2">IF(OR(WEEKDAY(L$14)=1,WEEKDAY(L$14)=7),"В",IF(SUMIF(Праздники,L$14)=0,"Р","В"))</f>
        <v>#REF!</v>
      </c>
      <c r="M17" s="60" t="e">
        <f t="shared" si="2"/>
        <v>#REF!</v>
      </c>
      <c r="N17" s="60" t="e">
        <f t="shared" si="2"/>
        <v>#REF!</v>
      </c>
      <c r="O17" s="60" t="str">
        <f t="shared" si="2"/>
        <v>В</v>
      </c>
      <c r="P17" s="60" t="str">
        <f t="shared" si="2"/>
        <v>В</v>
      </c>
      <c r="Q17" s="60" t="e">
        <f t="shared" si="2"/>
        <v>#REF!</v>
      </c>
      <c r="R17" s="60" t="e">
        <f t="shared" si="2"/>
        <v>#REF!</v>
      </c>
      <c r="S17" s="60" t="e">
        <f t="shared" si="2"/>
        <v>#REF!</v>
      </c>
      <c r="T17" s="60" t="e">
        <f t="shared" si="2"/>
        <v>#REF!</v>
      </c>
      <c r="U17" s="60" t="e">
        <f t="shared" ref="U17:AD17" si="3">IF(OR(WEEKDAY(U$14)=1,WEEKDAY(U$14)=7),"В",IF(SUMIF(Праздники,U$14)=0,"Р","В"))</f>
        <v>#REF!</v>
      </c>
      <c r="V17" s="60" t="str">
        <f t="shared" si="3"/>
        <v>В</v>
      </c>
      <c r="W17" s="60" t="str">
        <f t="shared" si="3"/>
        <v>В</v>
      </c>
      <c r="X17" s="60" t="e">
        <f t="shared" si="3"/>
        <v>#REF!</v>
      </c>
      <c r="Y17" s="60" t="e">
        <f t="shared" si="3"/>
        <v>#REF!</v>
      </c>
      <c r="Z17" s="60" t="e">
        <f t="shared" si="3"/>
        <v>#REF!</v>
      </c>
      <c r="AA17" s="60" t="e">
        <f t="shared" si="3"/>
        <v>#REF!</v>
      </c>
      <c r="AB17" s="60" t="e">
        <f t="shared" si="3"/>
        <v>#REF!</v>
      </c>
      <c r="AC17" s="60" t="str">
        <f t="shared" si="3"/>
        <v>В</v>
      </c>
      <c r="AD17" s="60" t="str">
        <f t="shared" si="3"/>
        <v>В</v>
      </c>
      <c r="AE17" s="60" t="e">
        <f t="shared" ref="AE17:AO17" si="4">IF(OR(WEEKDAY(AE$14)=1,WEEKDAY(AE$14)=7),"В",IF(SUMIF(Праздники,AE$14)=0,"Р","В"))</f>
        <v>#REF!</v>
      </c>
      <c r="AF17" s="60" t="e">
        <f t="shared" si="4"/>
        <v>#REF!</v>
      </c>
      <c r="AG17" s="60" t="e">
        <f t="shared" si="4"/>
        <v>#REF!</v>
      </c>
      <c r="AH17" s="60" t="e">
        <f t="shared" si="4"/>
        <v>#REF!</v>
      </c>
      <c r="AI17" s="60" t="e">
        <f t="shared" si="4"/>
        <v>#REF!</v>
      </c>
      <c r="AJ17" s="60" t="str">
        <f t="shared" si="4"/>
        <v>В</v>
      </c>
      <c r="AK17" s="60" t="str">
        <f t="shared" si="4"/>
        <v>В</v>
      </c>
      <c r="AL17" s="60" t="e">
        <f t="shared" si="4"/>
        <v>#REF!</v>
      </c>
      <c r="AM17" s="60" t="e">
        <f t="shared" si="4"/>
        <v>#REF!</v>
      </c>
      <c r="AN17" s="60" t="e">
        <f t="shared" si="4"/>
        <v>#REF!</v>
      </c>
      <c r="AO17" s="60" t="e">
        <f t="shared" si="4"/>
        <v>#REF!</v>
      </c>
    </row>
    <row r="18" spans="1:41" ht="18.75" x14ac:dyDescent="0.3">
      <c r="A18" s="96" t="s">
        <v>75</v>
      </c>
      <c r="B18" s="89"/>
      <c r="C18" s="90"/>
      <c r="D18" s="90"/>
      <c r="E18" s="90"/>
      <c r="F18" s="90"/>
      <c r="G18" s="91"/>
      <c r="H18" s="74"/>
      <c r="I18" s="98" t="s">
        <v>79</v>
      </c>
      <c r="J18" s="85" t="str">
        <f>Табель_график_сотрудники</f>
        <v>Сидоров Николай Петрович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</row>
    <row r="19" spans="1:41" ht="18.75" x14ac:dyDescent="0.3">
      <c r="A19" s="96" t="s">
        <v>76</v>
      </c>
      <c r="B19" s="89"/>
      <c r="C19" s="90"/>
      <c r="D19" s="90"/>
      <c r="E19" s="90"/>
      <c r="F19" s="90"/>
      <c r="G19" s="91"/>
      <c r="H19" s="74" t="s">
        <v>40</v>
      </c>
      <c r="I19" s="98" t="s">
        <v>80</v>
      </c>
      <c r="J19" s="85" t="str">
        <f>Табель_график_сотрудники</f>
        <v>Петров Иван Васильевич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</row>
    <row r="20" spans="1:41" ht="32.25" x14ac:dyDescent="0.3">
      <c r="A20" s="92" t="s">
        <v>78</v>
      </c>
      <c r="B20" s="93"/>
      <c r="C20" s="94"/>
      <c r="D20" s="94"/>
      <c r="E20" s="94"/>
      <c r="F20" s="94"/>
      <c r="G20" s="95"/>
      <c r="I20" s="99" t="s">
        <v>81</v>
      </c>
      <c r="J20" s="85" t="str">
        <f>Табель_график_сотрудники</f>
        <v>Федоров Петр Васильевич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</row>
    <row r="23" spans="1:41" x14ac:dyDescent="0.25">
      <c r="A23" s="86" t="s">
        <v>58</v>
      </c>
    </row>
    <row r="24" spans="1:41" ht="18.75" x14ac:dyDescent="0.3">
      <c r="A24" s="96" t="s">
        <v>75</v>
      </c>
      <c r="J24" s="100" t="str">
        <f>Табель_график_сотрудники</f>
        <v>Сидоров Николай Петрович</v>
      </c>
      <c r="K24" s="101">
        <f>IF(OR(WEEKDAY(DATE(YEAR($I$3),MONTH($I$3),VALUE(K$16)),2)={1;2;4;5}),11,IF(WEEKDAY(DATE(YEAR($I$3),MONTH($I$3),VALUE(K$16)),2)=3,12,""))</f>
        <v>11</v>
      </c>
      <c r="L24" s="101">
        <f>IF(OR(WEEKDAY(DATE(YEAR($I$3),MONTH($I$3),VALUE(L$16)),2)={1;2;4;5}),11,IF(WEEKDAY(DATE(YEAR($I$3),MONTH($I$3),VALUE(L$16)),2)=3,12,""))</f>
        <v>12</v>
      </c>
      <c r="M24" s="101">
        <f>IF(OR(WEEKDAY(DATE(YEAR($I$3),MONTH($I$3),VALUE(M$16)),2)={1;2;4;5}),11,IF(WEEKDAY(DATE(YEAR($I$3),MONTH($I$3),VALUE(M$16)),2)=3,12,""))</f>
        <v>11</v>
      </c>
      <c r="N24" s="101">
        <f>IF(OR(WEEKDAY(DATE(YEAR($I$3),MONTH($I$3),VALUE(N$16)),2)={1;2;4;5}),11,IF(WEEKDAY(DATE(YEAR($I$3),MONTH($I$3),VALUE(N$16)),2)=3,12,""))</f>
        <v>11</v>
      </c>
      <c r="O24" s="101" t="str">
        <f>IF(OR(WEEKDAY(DATE(YEAR($I$3),MONTH($I$3),VALUE(O$16)),2)={1;2;4;5}),11,IF(WEEKDAY(DATE(YEAR($I$3),MONTH($I$3),VALUE(O$16)),2)=3,12,""))</f>
        <v/>
      </c>
      <c r="P24" s="101" t="str">
        <f>IF(OR(WEEKDAY(DATE(YEAR($I$3),MONTH($I$3),VALUE(P$16)),2)={1;2;4;5}),11,IF(WEEKDAY(DATE(YEAR($I$3),MONTH($I$3),VALUE(P$16)),2)=3,12,""))</f>
        <v/>
      </c>
      <c r="Q24" s="101">
        <f>IF(OR(WEEKDAY(DATE(YEAR($I$3),MONTH($I$3),VALUE(Q$16)),2)={1;2;4;5}),11,IF(WEEKDAY(DATE(YEAR($I$3),MONTH($I$3),VALUE(Q$16)),2)=3,12,""))</f>
        <v>11</v>
      </c>
      <c r="R24" s="101">
        <f>IF(OR(WEEKDAY(DATE(YEAR($I$3),MONTH($I$3),VALUE(R$16)),2)={1;2;4;5}),11,IF(WEEKDAY(DATE(YEAR($I$3),MONTH($I$3),VALUE(R$16)),2)=3,12,""))</f>
        <v>11</v>
      </c>
      <c r="S24" s="101">
        <f>IF(OR(WEEKDAY(DATE(YEAR($I$3),MONTH($I$3),VALUE(S$16)),2)={1;2;4;5}),11,IF(WEEKDAY(DATE(YEAR($I$3),MONTH($I$3),VALUE(S$16)),2)=3,12,""))</f>
        <v>12</v>
      </c>
      <c r="T24" s="101">
        <f>IF(OR(WEEKDAY(DATE(YEAR($I$3),MONTH($I$3),VALUE(T$16)),2)={1;2;4;5}),11,IF(WEEKDAY(DATE(YEAR($I$3),MONTH($I$3),VALUE(T$16)),2)=3,12,""))</f>
        <v>11</v>
      </c>
      <c r="U24" s="101">
        <f>IF(OR(WEEKDAY(DATE(YEAR($I$3),MONTH($I$3),VALUE(U$16)),2)={1;2;4;5}),11,IF(WEEKDAY(DATE(YEAR($I$3),MONTH($I$3),VALUE(U$16)),2)=3,12,""))</f>
        <v>11</v>
      </c>
      <c r="V24" s="101" t="str">
        <f>IF(OR(WEEKDAY(DATE(YEAR($I$3),MONTH($I$3),VALUE(V$16)),2)={1;2;4;5}),11,IF(WEEKDAY(DATE(YEAR($I$3),MONTH($I$3),VALUE(V$16)),2)=3,12,""))</f>
        <v/>
      </c>
      <c r="W24" s="101" t="str">
        <f>IF(OR(WEEKDAY(DATE(YEAR($I$3),MONTH($I$3),VALUE(W$16)),2)={1;2;4;5}),11,IF(WEEKDAY(DATE(YEAR($I$3),MONTH($I$3),VALUE(W$16)),2)=3,12,""))</f>
        <v/>
      </c>
      <c r="X24" s="101">
        <f>IF(OR(WEEKDAY(DATE(YEAR($I$3),MONTH($I$3),VALUE(X$16)),2)={1;2;4;5}),11,IF(WEEKDAY(DATE(YEAR($I$3),MONTH($I$3),VALUE(X$16)),2)=3,12,""))</f>
        <v>11</v>
      </c>
      <c r="Y24" s="101">
        <f>IF(OR(WEEKDAY(DATE(YEAR($I$3),MONTH($I$3),VALUE(Y$16)),2)={1;2;4;5}),11,IF(WEEKDAY(DATE(YEAR($I$3),MONTH($I$3),VALUE(Y$16)),2)=3,12,""))</f>
        <v>11</v>
      </c>
      <c r="Z24" s="101">
        <f>IF(OR(WEEKDAY(DATE(YEAR($I$3),MONTH($I$3),VALUE(Z$16)),2)={1;2;4;5}),11,IF(WEEKDAY(DATE(YEAR($I$3),MONTH($I$3),VALUE(Z$16)),2)=3,12,""))</f>
        <v>12</v>
      </c>
      <c r="AA24" s="101">
        <f>IF(OR(WEEKDAY(DATE(YEAR($I$3),MONTH($I$3),VALUE(AA$16)),2)={1;2;4;5}),11,IF(WEEKDAY(DATE(YEAR($I$3),MONTH($I$3),VALUE(AA$16)),2)=3,12,""))</f>
        <v>11</v>
      </c>
      <c r="AB24" s="101">
        <f>IF(OR(WEEKDAY(DATE(YEAR($I$3),MONTH($I$3),VALUE(AB$16)),2)={1;2;4;5}),11,IF(WEEKDAY(DATE(YEAR($I$3),MONTH($I$3),VALUE(AB$16)),2)=3,12,""))</f>
        <v>11</v>
      </c>
      <c r="AC24" s="101" t="str">
        <f>IF(OR(WEEKDAY(DATE(YEAR($I$3),MONTH($I$3),VALUE(AC$16)),2)={1;2;4;5}),11,IF(WEEKDAY(DATE(YEAR($I$3),MONTH($I$3),VALUE(AC$16)),2)=3,12,""))</f>
        <v/>
      </c>
      <c r="AD24" s="101" t="str">
        <f>IF(OR(WEEKDAY(DATE(YEAR($I$3),MONTH($I$3),VALUE(AD$16)),2)={1;2;4;5}),11,IF(WEEKDAY(DATE(YEAR($I$3),MONTH($I$3),VALUE(AD$16)),2)=3,12,""))</f>
        <v/>
      </c>
      <c r="AE24" s="101">
        <f>IF(OR(WEEKDAY(DATE(YEAR($I$3),MONTH($I$3),VALUE(AE$16)),2)={1;2;4;5}),11,IF(WEEKDAY(DATE(YEAR($I$3),MONTH($I$3),VALUE(AE$16)),2)=3,12,""))</f>
        <v>11</v>
      </c>
      <c r="AF24" s="101">
        <f>IF(OR(WEEKDAY(DATE(YEAR($I$3),MONTH($I$3),VALUE(AF$16)),2)={1;2;4;5}),11,IF(WEEKDAY(DATE(YEAR($I$3),MONTH($I$3),VALUE(AF$16)),2)=3,12,""))</f>
        <v>11</v>
      </c>
      <c r="AG24" s="101">
        <f>IF(OR(WEEKDAY(DATE(YEAR($I$3),MONTH($I$3),VALUE(AG$16)),2)={1;2;4;5}),11,IF(WEEKDAY(DATE(YEAR($I$3),MONTH($I$3),VALUE(AG$16)),2)=3,12,""))</f>
        <v>12</v>
      </c>
      <c r="AH24" s="101">
        <f>IF(OR(WEEKDAY(DATE(YEAR($I$3),MONTH($I$3),VALUE(AH$16)),2)={1;2;4;5}),11,IF(WEEKDAY(DATE(YEAR($I$3),MONTH($I$3),VALUE(AH$16)),2)=3,12,""))</f>
        <v>11</v>
      </c>
      <c r="AI24" s="101">
        <f>IF(OR(WEEKDAY(DATE(YEAR($I$3),MONTH($I$3),VALUE(AI$16)),2)={1;2;4;5}),11,IF(WEEKDAY(DATE(YEAR($I$3),MONTH($I$3),VALUE(AI$16)),2)=3,12,""))</f>
        <v>11</v>
      </c>
      <c r="AJ24" s="101" t="str">
        <f>IF(OR(WEEKDAY(DATE(YEAR($I$3),MONTH($I$3),VALUE(AJ$16)),2)={1;2;4;5}),11,IF(WEEKDAY(DATE(YEAR($I$3),MONTH($I$3),VALUE(AJ$16)),2)=3,12,""))</f>
        <v/>
      </c>
      <c r="AK24" s="101" t="str">
        <f>IF(OR(WEEKDAY(DATE(YEAR($I$3),MONTH($I$3),VALUE(AK$16)),2)={1;2;4;5}),11,IF(WEEKDAY(DATE(YEAR($I$3),MONTH($I$3),VALUE(AK$16)),2)=3,12,""))</f>
        <v/>
      </c>
      <c r="AL24" s="101">
        <f>IF(OR(WEEKDAY(DATE(YEAR($I$3),MONTH($I$3),VALUE(AL$16)),2)={1;2;4;5}),11,IF(WEEKDAY(DATE(YEAR($I$3),MONTH($I$3),VALUE(AL$16)),2)=3,12,""))</f>
        <v>11</v>
      </c>
      <c r="AM24" s="101">
        <f>IF(OR(WEEKDAY(DATE(YEAR($I$3),MONTH($I$3),VALUE(AM$16)),2)={1;2;4;5}),11,IF(WEEKDAY(DATE(YEAR($I$3),MONTH($I$3),VALUE(AM$16)),2)=3,12,""))</f>
        <v>11</v>
      </c>
      <c r="AN24" s="101">
        <f>IF(OR(WEEKDAY(DATE(YEAR($I$3),MONTH($I$3),VALUE(AN$16)),2)={1;2;4;5}),11,IF(WEEKDAY(DATE(YEAR($I$3),MONTH($I$3),VALUE(AN$16)),2)=3,12,""))</f>
        <v>12</v>
      </c>
      <c r="AO24" s="101">
        <f>IF(OR(WEEKDAY(DATE(YEAR($I$3),MONTH($I$3),VALUE(AO$16)),2)={1;2;4;5}),11,IF(WEEKDAY(DATE(YEAR($I$3),MONTH($I$3),VALUE(AO$16)),2)=3,12,""))</f>
        <v>11</v>
      </c>
    </row>
    <row r="25" spans="1:41" ht="18.75" x14ac:dyDescent="0.3">
      <c r="A25" s="96" t="s">
        <v>76</v>
      </c>
      <c r="J25" s="102" t="str">
        <f>Табель_график_сотрудники</f>
        <v>Петров Иван Васильевич</v>
      </c>
      <c r="K25" s="101">
        <f>IF(OR(WEEKDAY(DATE(YEAR($I$3),MONTH($I$3),VALUE(K$16)),2)={1;2;3;4}),1,"")</f>
        <v>1</v>
      </c>
      <c r="L25" s="101">
        <f>IF(OR(WEEKDAY(DATE(YEAR($I$3),MONTH($I$3),VALUE(L$16)),2)={1;2;3;4}),1,"")</f>
        <v>1</v>
      </c>
      <c r="M25" s="101">
        <f>IF(OR(WEEKDAY(DATE(YEAR($I$3),MONTH($I$3),VALUE(M$16)),2)={1;2;3;4}),1,"")</f>
        <v>1</v>
      </c>
      <c r="N25" s="101" t="str">
        <f>IF(OR(WEEKDAY(DATE(YEAR($I$3),MONTH($I$3),VALUE(N$16)),2)={1;2;3;4}),1,"")</f>
        <v/>
      </c>
      <c r="O25" s="101" t="str">
        <f>IF(OR(WEEKDAY(DATE(YEAR($I$3),MONTH($I$3),VALUE(O$16)),2)={1;2;3;4}),1,"")</f>
        <v/>
      </c>
      <c r="P25" s="101" t="str">
        <f>IF(OR(WEEKDAY(DATE(YEAR($I$3),MONTH($I$3),VALUE(P$16)),2)={1;2;3;4}),1,"")</f>
        <v/>
      </c>
      <c r="Q25" s="101">
        <f>IF(OR(WEEKDAY(DATE(YEAR($I$3),MONTH($I$3),VALUE(Q$16)),2)={1;2;3;4}),1,"")</f>
        <v>1</v>
      </c>
      <c r="R25" s="101">
        <f>IF(OR(WEEKDAY(DATE(YEAR($I$3),MONTH($I$3),VALUE(R$16)),2)={1;2;3;4}),1,"")</f>
        <v>1</v>
      </c>
      <c r="S25" s="101">
        <f>IF(OR(WEEKDAY(DATE(YEAR($I$3),MONTH($I$3),VALUE(S$16)),2)={1;2;3;4}),1,"")</f>
        <v>1</v>
      </c>
      <c r="T25" s="101">
        <f>IF(OR(WEEKDAY(DATE(YEAR($I$3),MONTH($I$3),VALUE(T$16)),2)={1;2;3;4}),1,"")</f>
        <v>1</v>
      </c>
      <c r="U25" s="101" t="str">
        <f>IF(OR(WEEKDAY(DATE(YEAR($I$3),MONTH($I$3),VALUE(U$16)),2)={1;2;3;4}),1,"")</f>
        <v/>
      </c>
      <c r="V25" s="101" t="str">
        <f>IF(OR(WEEKDAY(DATE(YEAR($I$3),MONTH($I$3),VALUE(V$16)),2)={1;2;3;4}),1,"")</f>
        <v/>
      </c>
      <c r="W25" s="101" t="str">
        <f>IF(OR(WEEKDAY(DATE(YEAR($I$3),MONTH($I$3),VALUE(W$16)),2)={1;2;3;4}),1,"")</f>
        <v/>
      </c>
      <c r="X25" s="101">
        <f>IF(OR(WEEKDAY(DATE(YEAR($I$3),MONTH($I$3),VALUE(X$16)),2)={1;2;3;4}),1,"")</f>
        <v>1</v>
      </c>
      <c r="Y25" s="101">
        <f>IF(OR(WEEKDAY(DATE(YEAR($I$3),MONTH($I$3),VALUE(Y$16)),2)={1;2;3;4}),1,"")</f>
        <v>1</v>
      </c>
      <c r="Z25" s="101">
        <f>IF(OR(WEEKDAY(DATE(YEAR($I$3),MONTH($I$3),VALUE(Z$16)),2)={1;2;3;4}),1,"")</f>
        <v>1</v>
      </c>
      <c r="AA25" s="101">
        <f>IF(OR(WEEKDAY(DATE(YEAR($I$3),MONTH($I$3),VALUE(AA$16)),2)={1;2;3;4}),1,"")</f>
        <v>1</v>
      </c>
      <c r="AB25" s="101" t="str">
        <f>IF(OR(WEEKDAY(DATE(YEAR($I$3),MONTH($I$3),VALUE(AB$16)),2)={1;2;3;4}),1,"")</f>
        <v/>
      </c>
      <c r="AC25" s="101" t="str">
        <f>IF(OR(WEEKDAY(DATE(YEAR($I$3),MONTH($I$3),VALUE(AC$16)),2)={1;2;3;4}),1,"")</f>
        <v/>
      </c>
      <c r="AD25" s="101" t="str">
        <f>IF(OR(WEEKDAY(DATE(YEAR($I$3),MONTH($I$3),VALUE(AD$16)),2)={1;2;3;4}),1,"")</f>
        <v/>
      </c>
      <c r="AE25" s="101">
        <f>IF(OR(WEEKDAY(DATE(YEAR($I$3),MONTH($I$3),VALUE(AE$16)),2)={1;2;3;4}),1,"")</f>
        <v>1</v>
      </c>
      <c r="AF25" s="101">
        <f>IF(OR(WEEKDAY(DATE(YEAR($I$3),MONTH($I$3),VALUE(AF$16)),2)={1;2;3;4}),1,"")</f>
        <v>1</v>
      </c>
      <c r="AG25" s="101">
        <f>IF(OR(WEEKDAY(DATE(YEAR($I$3),MONTH($I$3),VALUE(AG$16)),2)={1;2;3;4}),1,"")</f>
        <v>1</v>
      </c>
      <c r="AH25" s="101">
        <f>IF(OR(WEEKDAY(DATE(YEAR($I$3),MONTH($I$3),VALUE(AH$16)),2)={1;2;3;4}),1,"")</f>
        <v>1</v>
      </c>
      <c r="AI25" s="101" t="str">
        <f>IF(OR(WEEKDAY(DATE(YEAR($I$3),MONTH($I$3),VALUE(AI$16)),2)={1;2;3;4}),1,"")</f>
        <v/>
      </c>
      <c r="AJ25" s="101" t="str">
        <f>IF(OR(WEEKDAY(DATE(YEAR($I$3),MONTH($I$3),VALUE(AJ$16)),2)={1;2;3;4}),1,"")</f>
        <v/>
      </c>
      <c r="AK25" s="101" t="str">
        <f>IF(OR(WEEKDAY(DATE(YEAR($I$3),MONTH($I$3),VALUE(AK$16)),2)={1;2;3;4}),1,"")</f>
        <v/>
      </c>
      <c r="AL25" s="101">
        <f>IF(OR(WEEKDAY(DATE(YEAR($I$3),MONTH($I$3),VALUE(AL$16)),2)={1;2;3;4}),1,"")</f>
        <v>1</v>
      </c>
      <c r="AM25" s="101">
        <f>IF(OR(WEEKDAY(DATE(YEAR($I$3),MONTH($I$3),VALUE(AM$16)),2)={1;2;3;4}),1,"")</f>
        <v>1</v>
      </c>
      <c r="AN25" s="101">
        <f>IF(OR(WEEKDAY(DATE(YEAR($I$3),MONTH($I$3),VALUE(AN$16)),2)={1;2;3;4}),1,"")</f>
        <v>1</v>
      </c>
      <c r="AO25" s="101">
        <f>IF(OR(WEEKDAY(DATE(YEAR($I$3),MONTH($I$3),VALUE(AO$16)),2)={1;2;3;4}),1,"")</f>
        <v>1</v>
      </c>
    </row>
    <row r="26" spans="1:41" ht="18.75" x14ac:dyDescent="0.3">
      <c r="A26" s="92" t="s">
        <v>78</v>
      </c>
      <c r="J26" s="100" t="str">
        <f>Табель_график_сотрудники</f>
        <v>Федоров Петр Васильевич</v>
      </c>
      <c r="K26" s="101">
        <f>CHOOSE(MOD(VALUE(K$16)-1,6)+1,11,"В",12,"В",11,"В")</f>
        <v>11</v>
      </c>
      <c r="L26" s="101" t="str">
        <f t="shared" ref="L26:AO26" si="5">CHOOSE(MOD(VALUE(L$16)-1,6)+1,11,"В",12,"В",11,"В")</f>
        <v>В</v>
      </c>
      <c r="M26" s="101">
        <f t="shared" si="5"/>
        <v>12</v>
      </c>
      <c r="N26" s="101" t="str">
        <f t="shared" si="5"/>
        <v>В</v>
      </c>
      <c r="O26" s="101">
        <f t="shared" si="5"/>
        <v>11</v>
      </c>
      <c r="P26" s="101" t="str">
        <f t="shared" si="5"/>
        <v>В</v>
      </c>
      <c r="Q26" s="101">
        <f t="shared" si="5"/>
        <v>11</v>
      </c>
      <c r="R26" s="101" t="str">
        <f t="shared" si="5"/>
        <v>В</v>
      </c>
      <c r="S26" s="101">
        <f t="shared" si="5"/>
        <v>12</v>
      </c>
      <c r="T26" s="101" t="str">
        <f t="shared" si="5"/>
        <v>В</v>
      </c>
      <c r="U26" s="101">
        <f t="shared" si="5"/>
        <v>11</v>
      </c>
      <c r="V26" s="101" t="str">
        <f t="shared" si="5"/>
        <v>В</v>
      </c>
      <c r="W26" s="101">
        <f t="shared" si="5"/>
        <v>11</v>
      </c>
      <c r="X26" s="101" t="str">
        <f t="shared" si="5"/>
        <v>В</v>
      </c>
      <c r="Y26" s="101">
        <f t="shared" si="5"/>
        <v>12</v>
      </c>
      <c r="Z26" s="101" t="str">
        <f t="shared" si="5"/>
        <v>В</v>
      </c>
      <c r="AA26" s="101">
        <f t="shared" si="5"/>
        <v>11</v>
      </c>
      <c r="AB26" s="101" t="str">
        <f t="shared" si="5"/>
        <v>В</v>
      </c>
      <c r="AC26" s="101">
        <f t="shared" si="5"/>
        <v>11</v>
      </c>
      <c r="AD26" s="101" t="str">
        <f t="shared" si="5"/>
        <v>В</v>
      </c>
      <c r="AE26" s="101">
        <f t="shared" si="5"/>
        <v>12</v>
      </c>
      <c r="AF26" s="101" t="str">
        <f t="shared" si="5"/>
        <v>В</v>
      </c>
      <c r="AG26" s="101">
        <f t="shared" si="5"/>
        <v>11</v>
      </c>
      <c r="AH26" s="101" t="str">
        <f t="shared" si="5"/>
        <v>В</v>
      </c>
      <c r="AI26" s="101">
        <f t="shared" si="5"/>
        <v>11</v>
      </c>
      <c r="AJ26" s="101" t="str">
        <f t="shared" si="5"/>
        <v>В</v>
      </c>
      <c r="AK26" s="101">
        <f t="shared" si="5"/>
        <v>12</v>
      </c>
      <c r="AL26" s="101" t="str">
        <f t="shared" si="5"/>
        <v>В</v>
      </c>
      <c r="AM26" s="101">
        <f t="shared" si="5"/>
        <v>11</v>
      </c>
      <c r="AN26" s="101" t="str">
        <f t="shared" si="5"/>
        <v>В</v>
      </c>
      <c r="AO26" s="101">
        <f t="shared" si="5"/>
        <v>11</v>
      </c>
    </row>
  </sheetData>
  <mergeCells count="7">
    <mergeCell ref="M6:AL6"/>
    <mergeCell ref="Z1:AA1"/>
    <mergeCell ref="X1:Y1"/>
    <mergeCell ref="M2:AL2"/>
    <mergeCell ref="V3:AD3"/>
    <mergeCell ref="M4:AL4"/>
    <mergeCell ref="M5:AL5"/>
  </mergeCells>
  <dataValidations count="3">
    <dataValidation type="list" showInputMessage="1" showErrorMessage="1" sqref="I3">
      <formula1>Период_месяц</formula1>
    </dataValidation>
    <dataValidation type="list" showInputMessage="1" showErrorMessage="1" sqref="V3:AD3">
      <formula1>Периоды_диапазон</formula1>
    </dataValidation>
    <dataValidation type="list" allowBlank="1" showErrorMessage="1" sqref="K5:L11">
      <formula1>$C$5:$C$27</formula1>
      <formula2>0</formula2>
    </dataValidation>
  </dataValidations>
  <pageMargins left="0.7" right="0.7" top="0.75" bottom="0.75" header="0.3" footer="0.3"/>
  <pageSetup paperSize="9" orientation="portrait" horizontalDpi="200" verticalDpi="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O33"/>
  <sheetViews>
    <sheetView view="pageBreakPreview" zoomScaleSheetLayoutView="100" workbookViewId="0">
      <selection activeCell="B17" sqref="B17:B18"/>
    </sheetView>
  </sheetViews>
  <sheetFormatPr baseColWidth="10" defaultColWidth="0.85546875" defaultRowHeight="11.25" x14ac:dyDescent="0.2"/>
  <cols>
    <col min="1" max="1" width="14.85546875" style="19" customWidth="1"/>
    <col min="2" max="2" width="3.85546875" style="19" customWidth="1"/>
    <col min="3" max="3" width="9.140625" style="19" customWidth="1"/>
    <col min="4" max="18" width="3" style="19" customWidth="1"/>
    <col min="19" max="19" width="6.140625" style="19" customWidth="1"/>
    <col min="20" max="35" width="3" style="19" customWidth="1"/>
    <col min="36" max="36" width="6.140625" style="19" customWidth="1"/>
    <col min="37" max="37" width="0" style="19" hidden="1" customWidth="1"/>
    <col min="38" max="38" width="8.140625" style="19" customWidth="1"/>
    <col min="39" max="39" width="1" style="19" customWidth="1"/>
    <col min="40" max="16384" width="0.85546875" style="19"/>
  </cols>
  <sheetData>
    <row r="1" spans="1:41" s="44" customFormat="1" ht="15" x14ac:dyDescent="0.25">
      <c r="H1" s="45"/>
      <c r="K1" s="45"/>
      <c r="L1" s="45"/>
      <c r="M1" s="45"/>
      <c r="N1" s="45"/>
      <c r="O1" s="46" t="s">
        <v>0</v>
      </c>
      <c r="P1" s="132"/>
      <c r="Q1" s="132"/>
      <c r="R1" s="132"/>
      <c r="S1" s="132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7"/>
      <c r="AI1" s="47"/>
      <c r="AJ1" s="47"/>
      <c r="AK1" s="48"/>
      <c r="AL1" s="48"/>
      <c r="AM1" s="48"/>
      <c r="AN1" s="48"/>
      <c r="AO1" s="48"/>
    </row>
    <row r="2" spans="1:41" s="1" customFormat="1" ht="15.75" customHeight="1" x14ac:dyDescent="0.25">
      <c r="B2" s="2"/>
      <c r="C2" s="133" t="s">
        <v>1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2"/>
      <c r="AD2" s="2"/>
      <c r="AE2" s="2"/>
      <c r="AF2" s="2"/>
      <c r="AG2" s="2"/>
      <c r="AH2" s="134" t="s">
        <v>50</v>
      </c>
      <c r="AI2" s="134"/>
      <c r="AJ2" s="134"/>
      <c r="AK2" s="134"/>
      <c r="AL2" s="3"/>
      <c r="AM2" s="3"/>
      <c r="AN2" s="3"/>
      <c r="AO2" s="3"/>
    </row>
    <row r="3" spans="1:41" s="1" customFormat="1" ht="14.25" customHeight="1" x14ac:dyDescent="0.2">
      <c r="C3" s="4"/>
      <c r="D3" s="4"/>
      <c r="E3" s="4"/>
      <c r="F3" s="4"/>
      <c r="G3" s="4"/>
      <c r="H3" s="5"/>
      <c r="I3" s="5"/>
      <c r="T3" s="4"/>
      <c r="U3" s="4"/>
      <c r="V3" s="5"/>
      <c r="W3" s="5"/>
      <c r="X3" s="5"/>
      <c r="Y3" s="5"/>
      <c r="Z3" s="5"/>
      <c r="AA3" s="5"/>
      <c r="AB3" s="5"/>
      <c r="AC3" s="5"/>
      <c r="AD3" s="6"/>
      <c r="AE3" s="6"/>
      <c r="AF3" s="6"/>
      <c r="AG3" s="6"/>
      <c r="AH3" s="135" t="s">
        <v>51</v>
      </c>
      <c r="AI3" s="135"/>
      <c r="AJ3" s="135"/>
      <c r="AK3" s="135"/>
      <c r="AL3" s="7"/>
      <c r="AM3" s="7"/>
      <c r="AN3" s="7"/>
      <c r="AO3" s="7"/>
    </row>
    <row r="4" spans="1:41" s="9" customFormat="1" ht="12.75" customHeight="1" x14ac:dyDescent="0.2">
      <c r="A4" s="8"/>
      <c r="B4" s="8"/>
      <c r="C4" s="8"/>
      <c r="D4" s="8"/>
      <c r="E4" s="8"/>
      <c r="F4" s="8"/>
      <c r="G4" s="8"/>
      <c r="H4" s="8"/>
      <c r="J4" s="8"/>
      <c r="K4" s="8"/>
      <c r="L4" s="8"/>
      <c r="M4" s="112"/>
      <c r="N4" s="112"/>
      <c r="O4" s="112"/>
      <c r="P4" s="112"/>
      <c r="Q4" s="112"/>
      <c r="R4" s="112"/>
      <c r="S4" s="112"/>
      <c r="T4" s="29"/>
      <c r="U4" s="10"/>
      <c r="Y4" s="8"/>
      <c r="Z4" s="8"/>
      <c r="AA4" s="8"/>
      <c r="AB4" s="8"/>
      <c r="AC4" s="8"/>
      <c r="AD4" s="8"/>
      <c r="AE4" s="8"/>
      <c r="AF4" s="8"/>
      <c r="AG4" s="8"/>
      <c r="AH4" s="130"/>
      <c r="AI4" s="130"/>
      <c r="AJ4" s="130"/>
      <c r="AK4" s="130"/>
      <c r="AL4" s="11"/>
      <c r="AM4" s="11"/>
      <c r="AN4" s="11"/>
      <c r="AO4" s="11"/>
    </row>
    <row r="5" spans="1:41" s="1" customFormat="1" ht="16.5" customHeight="1" x14ac:dyDescent="0.2">
      <c r="A5" s="1" t="s">
        <v>2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6"/>
      <c r="AD5" s="6"/>
      <c r="AE5" s="6"/>
      <c r="AF5" s="6"/>
      <c r="AG5" s="6"/>
      <c r="AH5" s="130"/>
      <c r="AI5" s="130"/>
      <c r="AJ5" s="130"/>
      <c r="AK5" s="130"/>
      <c r="AL5" s="11"/>
      <c r="AM5" s="11"/>
      <c r="AN5" s="11"/>
      <c r="AO5" s="11"/>
    </row>
    <row r="6" spans="1:41" s="1" customFormat="1" ht="16.5" customHeight="1" x14ac:dyDescent="0.2">
      <c r="A6" s="1" t="s">
        <v>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6"/>
      <c r="AD6" s="6"/>
      <c r="AE6" s="6"/>
      <c r="AF6" s="6"/>
      <c r="AG6" s="6"/>
      <c r="AH6" s="130"/>
      <c r="AI6" s="130"/>
      <c r="AJ6" s="130"/>
      <c r="AK6" s="130"/>
      <c r="AL6" s="11"/>
      <c r="AM6" s="11"/>
      <c r="AN6" s="11"/>
      <c r="AO6" s="11"/>
    </row>
    <row r="7" spans="1:41" s="1" customFormat="1" ht="16.5" customHeight="1" x14ac:dyDescent="0.2">
      <c r="A7" s="1" t="s">
        <v>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6"/>
      <c r="AD7" s="6"/>
      <c r="AE7" s="6"/>
      <c r="AF7" s="6"/>
      <c r="AG7" s="6"/>
      <c r="AH7" s="130"/>
      <c r="AI7" s="130"/>
      <c r="AJ7" s="130"/>
      <c r="AK7" s="130"/>
      <c r="AL7" s="11"/>
      <c r="AM7" s="11"/>
      <c r="AN7" s="11"/>
      <c r="AO7" s="11"/>
    </row>
    <row r="8" spans="1:41" s="1" customFormat="1" ht="16.5" customHeight="1" x14ac:dyDescent="0.2"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6"/>
      <c r="AD8" s="6"/>
      <c r="AE8" s="6"/>
      <c r="AF8" s="6"/>
      <c r="AG8" s="6"/>
      <c r="AH8" s="123"/>
      <c r="AI8" s="123"/>
      <c r="AJ8" s="123"/>
      <c r="AK8" s="123"/>
      <c r="AL8" s="11"/>
      <c r="AM8" s="11"/>
      <c r="AN8" s="11"/>
      <c r="AO8" s="11"/>
    </row>
    <row r="9" spans="1:41" s="1" customFormat="1" ht="12.75" customHeight="1" x14ac:dyDescent="0.2"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37"/>
      <c r="AI9" s="37"/>
      <c r="AJ9" s="37"/>
      <c r="AK9" s="13"/>
      <c r="AL9" s="13"/>
      <c r="AM9" s="13"/>
      <c r="AN9" s="13"/>
      <c r="AO9" s="13"/>
    </row>
    <row r="10" spans="1:41" s="50" customFormat="1" ht="17.25" customHeight="1" x14ac:dyDescent="0.2">
      <c r="A10" s="124" t="s">
        <v>5</v>
      </c>
      <c r="B10" s="125" t="s">
        <v>6</v>
      </c>
      <c r="C10" s="126" t="s">
        <v>7</v>
      </c>
      <c r="D10" s="127" t="s">
        <v>8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4"/>
      <c r="AM10" s="49"/>
      <c r="AN10" s="49"/>
      <c r="AO10" s="49"/>
    </row>
    <row r="11" spans="1:41" s="50" customFormat="1" ht="58.5" customHeight="1" x14ac:dyDescent="0.2">
      <c r="A11" s="124"/>
      <c r="B11" s="125"/>
      <c r="C11" s="126"/>
      <c r="D11" s="38">
        <v>1</v>
      </c>
      <c r="E11" s="38">
        <v>2</v>
      </c>
      <c r="F11" s="38">
        <v>3</v>
      </c>
      <c r="G11" s="38">
        <v>4</v>
      </c>
      <c r="H11" s="38">
        <v>5</v>
      </c>
      <c r="I11" s="38">
        <v>6</v>
      </c>
      <c r="J11" s="38">
        <v>7</v>
      </c>
      <c r="K11" s="38">
        <v>8</v>
      </c>
      <c r="L11" s="38">
        <v>9</v>
      </c>
      <c r="M11" s="38">
        <v>10</v>
      </c>
      <c r="N11" s="38">
        <v>11</v>
      </c>
      <c r="O11" s="38">
        <v>12</v>
      </c>
      <c r="P11" s="38">
        <v>13</v>
      </c>
      <c r="Q11" s="38">
        <v>14</v>
      </c>
      <c r="R11" s="38">
        <v>15</v>
      </c>
      <c r="S11" s="51" t="s">
        <v>52</v>
      </c>
      <c r="T11" s="38">
        <v>16</v>
      </c>
      <c r="U11" s="38">
        <v>17</v>
      </c>
      <c r="V11" s="38">
        <v>18</v>
      </c>
      <c r="W11" s="38">
        <v>19</v>
      </c>
      <c r="X11" s="38">
        <v>20</v>
      </c>
      <c r="Y11" s="38">
        <v>21</v>
      </c>
      <c r="Z11" s="38">
        <v>22</v>
      </c>
      <c r="AA11" s="38">
        <v>23</v>
      </c>
      <c r="AB11" s="38">
        <v>24</v>
      </c>
      <c r="AC11" s="38">
        <v>25</v>
      </c>
      <c r="AD11" s="38">
        <v>26</v>
      </c>
      <c r="AE11" s="38">
        <v>27</v>
      </c>
      <c r="AF11" s="38">
        <v>28</v>
      </c>
      <c r="AG11" s="38">
        <v>29</v>
      </c>
      <c r="AH11" s="38">
        <v>30</v>
      </c>
      <c r="AI11" s="38">
        <v>31</v>
      </c>
      <c r="AJ11" s="128" t="s">
        <v>53</v>
      </c>
      <c r="AK11" s="128"/>
      <c r="AL11" s="14" t="s">
        <v>9</v>
      </c>
      <c r="AM11" s="49"/>
      <c r="AN11" s="49"/>
      <c r="AO11" s="49"/>
    </row>
    <row r="12" spans="1:41" s="53" customFormat="1" ht="9.75" x14ac:dyDescent="0.2">
      <c r="A12" s="39">
        <v>1</v>
      </c>
      <c r="B12" s="40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  <c r="O12" s="15">
        <v>15</v>
      </c>
      <c r="P12" s="15">
        <v>16</v>
      </c>
      <c r="Q12" s="15">
        <v>17</v>
      </c>
      <c r="R12" s="15">
        <v>18</v>
      </c>
      <c r="S12" s="15">
        <v>19</v>
      </c>
      <c r="T12" s="15">
        <v>20</v>
      </c>
      <c r="U12" s="15">
        <v>21</v>
      </c>
      <c r="V12" s="15">
        <v>22</v>
      </c>
      <c r="W12" s="15">
        <v>23</v>
      </c>
      <c r="X12" s="15">
        <v>24</v>
      </c>
      <c r="Y12" s="15">
        <v>25</v>
      </c>
      <c r="Z12" s="15">
        <v>26</v>
      </c>
      <c r="AA12" s="15">
        <v>27</v>
      </c>
      <c r="AB12" s="15">
        <v>28</v>
      </c>
      <c r="AC12" s="40">
        <v>29</v>
      </c>
      <c r="AD12" s="15">
        <v>30</v>
      </c>
      <c r="AE12" s="15">
        <v>31</v>
      </c>
      <c r="AF12" s="15">
        <v>32</v>
      </c>
      <c r="AG12" s="15">
        <v>33</v>
      </c>
      <c r="AH12" s="15">
        <v>34</v>
      </c>
      <c r="AI12" s="15">
        <v>35</v>
      </c>
      <c r="AJ12" s="122">
        <v>36</v>
      </c>
      <c r="AK12" s="122"/>
      <c r="AL12" s="15">
        <v>37</v>
      </c>
      <c r="AM12" s="52"/>
      <c r="AN12" s="52"/>
      <c r="AO12" s="52"/>
    </row>
    <row r="13" spans="1:41" s="50" customFormat="1" ht="15" customHeight="1" x14ac:dyDescent="0.2">
      <c r="A13" s="115" t="s">
        <v>54</v>
      </c>
      <c r="B13" s="121"/>
      <c r="C13" s="117" t="s">
        <v>10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2"/>
      <c r="AD13" s="41"/>
      <c r="AE13" s="41"/>
      <c r="AF13" s="41"/>
      <c r="AG13" s="41"/>
      <c r="AH13" s="41"/>
      <c r="AI13" s="41"/>
      <c r="AJ13" s="118"/>
      <c r="AK13" s="118"/>
      <c r="AL13" s="54"/>
      <c r="AM13" s="55"/>
      <c r="AN13" s="55"/>
      <c r="AO13" s="55"/>
    </row>
    <row r="14" spans="1:41" s="50" customFormat="1" ht="15" customHeight="1" x14ac:dyDescent="0.2">
      <c r="A14" s="115"/>
      <c r="B14" s="121"/>
      <c r="C14" s="1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43"/>
      <c r="AD14" s="17"/>
      <c r="AE14" s="17"/>
      <c r="AF14" s="17"/>
      <c r="AG14" s="17"/>
      <c r="AH14" s="17"/>
      <c r="AI14" s="17"/>
      <c r="AJ14" s="119"/>
      <c r="AK14" s="119"/>
      <c r="AL14" s="54"/>
      <c r="AM14" s="55"/>
      <c r="AN14" s="55"/>
      <c r="AO14" s="55"/>
    </row>
    <row r="15" spans="1:41" s="50" customFormat="1" ht="15" customHeight="1" x14ac:dyDescent="0.2">
      <c r="A15" s="115" t="s">
        <v>55</v>
      </c>
      <c r="B15" s="121"/>
      <c r="C15" s="117" t="s">
        <v>13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/>
      <c r="AD15" s="41"/>
      <c r="AE15" s="41"/>
      <c r="AF15" s="41"/>
      <c r="AG15" s="41"/>
      <c r="AH15" s="41"/>
      <c r="AI15" s="41"/>
      <c r="AJ15" s="118"/>
      <c r="AK15" s="118"/>
      <c r="AL15" s="54"/>
      <c r="AM15" s="55"/>
      <c r="AN15" s="55"/>
      <c r="AO15" s="55"/>
    </row>
    <row r="16" spans="1:41" s="50" customFormat="1" ht="15" customHeight="1" x14ac:dyDescent="0.2">
      <c r="A16" s="115"/>
      <c r="B16" s="121"/>
      <c r="C16" s="1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43"/>
      <c r="AD16" s="17"/>
      <c r="AE16" s="17"/>
      <c r="AF16" s="17"/>
      <c r="AG16" s="17"/>
      <c r="AH16" s="17"/>
      <c r="AI16" s="17"/>
      <c r="AJ16" s="119"/>
      <c r="AK16" s="119"/>
      <c r="AL16" s="54"/>
      <c r="AM16" s="55"/>
      <c r="AN16" s="55"/>
      <c r="AO16" s="55"/>
    </row>
    <row r="17" spans="1:41" s="50" customFormat="1" ht="15" customHeight="1" x14ac:dyDescent="0.2">
      <c r="A17" s="115" t="s">
        <v>56</v>
      </c>
      <c r="B17" s="116"/>
      <c r="C17" s="117" t="s">
        <v>16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2"/>
      <c r="AD17" s="41"/>
      <c r="AE17" s="41"/>
      <c r="AF17" s="41"/>
      <c r="AG17" s="41"/>
      <c r="AH17" s="41"/>
      <c r="AI17" s="41"/>
      <c r="AJ17" s="118"/>
      <c r="AK17" s="118"/>
      <c r="AL17" s="54"/>
      <c r="AM17" s="55"/>
      <c r="AN17" s="55"/>
      <c r="AO17" s="55"/>
    </row>
    <row r="18" spans="1:41" s="50" customFormat="1" ht="15" customHeight="1" x14ac:dyDescent="0.2">
      <c r="A18" s="115"/>
      <c r="B18" s="116"/>
      <c r="C18" s="1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43"/>
      <c r="AD18" s="17"/>
      <c r="AE18" s="17"/>
      <c r="AF18" s="17"/>
      <c r="AG18" s="17"/>
      <c r="AH18" s="17"/>
      <c r="AI18" s="17"/>
      <c r="AJ18" s="119"/>
      <c r="AK18" s="119"/>
      <c r="AL18" s="54"/>
      <c r="AM18" s="55"/>
      <c r="AN18" s="55"/>
      <c r="AO18" s="55"/>
    </row>
    <row r="19" spans="1:41" s="50" customFormat="1" ht="15" customHeight="1" x14ac:dyDescent="0.2">
      <c r="A19" s="115" t="s">
        <v>57</v>
      </c>
      <c r="B19" s="116"/>
      <c r="C19" s="117" t="s">
        <v>12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  <c r="AD19" s="41"/>
      <c r="AE19" s="41"/>
      <c r="AF19" s="41"/>
      <c r="AG19" s="41"/>
      <c r="AH19" s="41"/>
      <c r="AI19" s="41"/>
      <c r="AJ19" s="118"/>
      <c r="AK19" s="118"/>
      <c r="AL19" s="54"/>
      <c r="AM19" s="55"/>
      <c r="AN19" s="55"/>
      <c r="AO19" s="55"/>
    </row>
    <row r="20" spans="1:41" s="50" customFormat="1" ht="15" customHeight="1" x14ac:dyDescent="0.2">
      <c r="A20" s="115"/>
      <c r="B20" s="116"/>
      <c r="C20" s="1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43"/>
      <c r="AD20" s="17"/>
      <c r="AE20" s="17"/>
      <c r="AF20" s="17"/>
      <c r="AG20" s="17"/>
      <c r="AH20" s="17"/>
      <c r="AI20" s="17"/>
      <c r="AJ20" s="119"/>
      <c r="AK20" s="119"/>
      <c r="AL20" s="54"/>
      <c r="AM20" s="55"/>
      <c r="AN20" s="55"/>
      <c r="AO20" s="55"/>
    </row>
    <row r="21" spans="1:41" s="50" customFormat="1" ht="15" customHeight="1" x14ac:dyDescent="0.2">
      <c r="A21" s="115"/>
      <c r="B21" s="116"/>
      <c r="C21" s="117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2"/>
      <c r="AD21" s="41"/>
      <c r="AE21" s="41"/>
      <c r="AF21" s="41"/>
      <c r="AG21" s="41"/>
      <c r="AH21" s="41"/>
      <c r="AI21" s="41"/>
      <c r="AJ21" s="118"/>
      <c r="AK21" s="118"/>
      <c r="AL21" s="54"/>
      <c r="AM21" s="55"/>
      <c r="AN21" s="55"/>
      <c r="AO21" s="55"/>
    </row>
    <row r="22" spans="1:41" s="50" customFormat="1" ht="15" customHeight="1" x14ac:dyDescent="0.2">
      <c r="A22" s="115"/>
      <c r="B22" s="116"/>
      <c r="C22" s="1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43"/>
      <c r="AD22" s="17"/>
      <c r="AE22" s="17"/>
      <c r="AF22" s="17"/>
      <c r="AG22" s="17"/>
      <c r="AH22" s="17"/>
      <c r="AI22" s="17"/>
      <c r="AJ22" s="119"/>
      <c r="AK22" s="119"/>
      <c r="AL22" s="54"/>
      <c r="AM22" s="55"/>
      <c r="AN22" s="55"/>
      <c r="AO22" s="55"/>
    </row>
    <row r="23" spans="1:41" s="50" customFormat="1" ht="15" customHeight="1" x14ac:dyDescent="0.2">
      <c r="A23" s="115"/>
      <c r="B23" s="116"/>
      <c r="C23" s="117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2"/>
      <c r="AD23" s="41"/>
      <c r="AE23" s="41"/>
      <c r="AF23" s="41"/>
      <c r="AG23" s="41"/>
      <c r="AH23" s="41"/>
      <c r="AI23" s="41"/>
      <c r="AJ23" s="118"/>
      <c r="AK23" s="118"/>
      <c r="AL23" s="54"/>
      <c r="AM23" s="55"/>
      <c r="AN23" s="55"/>
      <c r="AO23" s="55"/>
    </row>
    <row r="24" spans="1:41" s="50" customFormat="1" ht="15" customHeight="1" x14ac:dyDescent="0.2">
      <c r="A24" s="115"/>
      <c r="B24" s="116"/>
      <c r="C24" s="1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43"/>
      <c r="AD24" s="17"/>
      <c r="AE24" s="17"/>
      <c r="AF24" s="17"/>
      <c r="AG24" s="17"/>
      <c r="AH24" s="17"/>
      <c r="AI24" s="17"/>
      <c r="AJ24" s="119"/>
      <c r="AK24" s="119"/>
      <c r="AL24" s="54"/>
      <c r="AM24" s="55"/>
      <c r="AN24" s="55"/>
      <c r="AO24" s="55"/>
    </row>
    <row r="25" spans="1:41" s="18" customFormat="1" ht="12.75" customHeight="1" x14ac:dyDescent="0.2"/>
    <row r="26" spans="1:41" ht="14.25" customHeight="1" x14ac:dyDescent="0.2">
      <c r="A26" s="19" t="s">
        <v>44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P26" s="21"/>
      <c r="Q26" s="120" t="s">
        <v>45</v>
      </c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22"/>
      <c r="AJ26" s="56"/>
      <c r="AK26" s="23"/>
      <c r="AL26" s="10"/>
      <c r="AM26" s="10"/>
      <c r="AN26" s="10"/>
      <c r="AO26" s="10"/>
    </row>
    <row r="27" spans="1:41" x14ac:dyDescent="0.2">
      <c r="A27" s="19" t="s">
        <v>46</v>
      </c>
      <c r="C27" s="114"/>
      <c r="D27" s="114"/>
      <c r="E27" s="114" t="s">
        <v>47</v>
      </c>
      <c r="F27" s="114"/>
      <c r="G27" s="114"/>
      <c r="H27" s="114"/>
      <c r="I27" s="114"/>
      <c r="J27" s="114"/>
      <c r="K27" s="114"/>
      <c r="L27" s="114"/>
      <c r="M27" s="114"/>
      <c r="P27" s="24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25"/>
      <c r="AL27" s="10"/>
      <c r="AM27" s="10"/>
      <c r="AN27" s="10"/>
      <c r="AO27" s="10"/>
    </row>
    <row r="28" spans="1:41" ht="11.25" customHeight="1" x14ac:dyDescent="0.2">
      <c r="P28" s="24"/>
      <c r="Q28" s="10" t="s">
        <v>48</v>
      </c>
      <c r="R28" s="10"/>
      <c r="S28" s="10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0"/>
      <c r="AJ28" s="10"/>
      <c r="AK28" s="25"/>
      <c r="AL28" s="10"/>
      <c r="AM28" s="10"/>
      <c r="AN28" s="10"/>
      <c r="AO28" s="10"/>
    </row>
    <row r="29" spans="1:41" ht="11.25" customHeight="1" x14ac:dyDescent="0.2">
      <c r="A29" s="19" t="s">
        <v>48</v>
      </c>
      <c r="C29" s="20"/>
      <c r="E29" s="113"/>
      <c r="F29" s="113"/>
      <c r="G29" s="113"/>
      <c r="I29" s="113"/>
      <c r="J29" s="113"/>
      <c r="K29" s="113"/>
      <c r="L29" s="113"/>
      <c r="M29" s="113"/>
      <c r="P29" s="24"/>
      <c r="Q29" s="10"/>
      <c r="R29" s="10"/>
      <c r="S29" s="10"/>
      <c r="T29" s="114"/>
      <c r="U29" s="114"/>
      <c r="V29" s="114"/>
      <c r="W29" s="114"/>
      <c r="X29" s="114"/>
      <c r="Y29" s="114" t="s">
        <v>47</v>
      </c>
      <c r="Z29" s="114"/>
      <c r="AA29" s="114"/>
      <c r="AB29" s="114"/>
      <c r="AC29" s="114"/>
      <c r="AD29" s="114"/>
      <c r="AE29" s="114"/>
      <c r="AF29" s="114"/>
      <c r="AG29" s="114"/>
      <c r="AH29" s="114"/>
      <c r="AI29" s="10"/>
      <c r="AJ29" s="10"/>
      <c r="AK29" s="25"/>
      <c r="AL29" s="10"/>
      <c r="AM29" s="10"/>
      <c r="AN29" s="10"/>
      <c r="AO29" s="10"/>
    </row>
    <row r="30" spans="1:41" x14ac:dyDescent="0.2">
      <c r="C30" s="12"/>
      <c r="D30" s="26"/>
      <c r="E30" s="114"/>
      <c r="F30" s="114"/>
      <c r="G30" s="114"/>
      <c r="H30" s="26"/>
      <c r="I30" s="114"/>
      <c r="J30" s="114"/>
      <c r="K30" s="114"/>
      <c r="L30" s="114"/>
      <c r="M30" s="114"/>
      <c r="P30" s="24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25"/>
      <c r="AL30" s="10"/>
      <c r="AM30" s="10"/>
      <c r="AN30" s="10"/>
      <c r="AO30" s="10"/>
    </row>
    <row r="31" spans="1:41" ht="11.25" customHeight="1" x14ac:dyDescent="0.2">
      <c r="P31" s="24"/>
      <c r="Q31" s="27" t="s">
        <v>49</v>
      </c>
      <c r="R31" s="28"/>
      <c r="S31" s="10"/>
      <c r="T31" s="112"/>
      <c r="U31" s="112"/>
      <c r="V31" s="112"/>
      <c r="W31" s="112"/>
      <c r="X31" s="27"/>
      <c r="Y31" s="29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25"/>
      <c r="AL31" s="10"/>
      <c r="AM31" s="10"/>
      <c r="AN31" s="10"/>
      <c r="AO31" s="10"/>
    </row>
    <row r="32" spans="1:41" s="1" customFormat="1" ht="11.25" customHeight="1" x14ac:dyDescent="0.2">
      <c r="A32" s="30" t="s">
        <v>49</v>
      </c>
      <c r="B32" s="112"/>
      <c r="C32" s="112"/>
      <c r="D32" s="29"/>
      <c r="E32" s="6"/>
      <c r="P32" s="31"/>
      <c r="Q32" s="32"/>
      <c r="R32" s="33"/>
      <c r="S32" s="32"/>
      <c r="T32" s="32"/>
      <c r="U32" s="32"/>
      <c r="V32" s="32"/>
      <c r="W32" s="34"/>
      <c r="X32" s="35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6"/>
      <c r="AL32" s="6"/>
      <c r="AM32" s="6"/>
      <c r="AN32" s="6"/>
      <c r="AO32" s="6"/>
    </row>
    <row r="33" ht="3" customHeight="1" x14ac:dyDescent="0.2"/>
  </sheetData>
  <sheetProtection selectLockedCells="1" selectUnlockedCells="1"/>
  <mergeCells count="69">
    <mergeCell ref="P1:S1"/>
    <mergeCell ref="C2:AB2"/>
    <mergeCell ref="AH2:AK2"/>
    <mergeCell ref="AH3:AK3"/>
    <mergeCell ref="M4:N4"/>
    <mergeCell ref="O4:S4"/>
    <mergeCell ref="AH4:AK4"/>
    <mergeCell ref="C5:AB5"/>
    <mergeCell ref="AH5:AK5"/>
    <mergeCell ref="C6:AB6"/>
    <mergeCell ref="AH6:AK6"/>
    <mergeCell ref="C7:AB7"/>
    <mergeCell ref="AH7:AK7"/>
    <mergeCell ref="AH8:AK8"/>
    <mergeCell ref="A10:A11"/>
    <mergeCell ref="B10:B11"/>
    <mergeCell ref="C10:C11"/>
    <mergeCell ref="D10:AK10"/>
    <mergeCell ref="AJ11:AK11"/>
    <mergeCell ref="AJ12:AK12"/>
    <mergeCell ref="A13:A14"/>
    <mergeCell ref="B13:B14"/>
    <mergeCell ref="C13:C14"/>
    <mergeCell ref="AJ13:AK13"/>
    <mergeCell ref="AJ14:AK14"/>
    <mergeCell ref="A15:A16"/>
    <mergeCell ref="B15:B16"/>
    <mergeCell ref="C15:C16"/>
    <mergeCell ref="AJ15:AK15"/>
    <mergeCell ref="AJ16:AK16"/>
    <mergeCell ref="A17:A18"/>
    <mergeCell ref="B17:B18"/>
    <mergeCell ref="C17:C18"/>
    <mergeCell ref="AJ17:AK17"/>
    <mergeCell ref="AJ18:AK18"/>
    <mergeCell ref="A19:A20"/>
    <mergeCell ref="B19:B20"/>
    <mergeCell ref="C19:C20"/>
    <mergeCell ref="AJ19:AK19"/>
    <mergeCell ref="AJ20:AK20"/>
    <mergeCell ref="A21:A22"/>
    <mergeCell ref="B21:B22"/>
    <mergeCell ref="C21:C22"/>
    <mergeCell ref="AJ21:AK21"/>
    <mergeCell ref="AJ22:AK22"/>
    <mergeCell ref="A23:A24"/>
    <mergeCell ref="B23:B24"/>
    <mergeCell ref="C23:C24"/>
    <mergeCell ref="AJ23:AK23"/>
    <mergeCell ref="AJ24:AK24"/>
    <mergeCell ref="C26:D26"/>
    <mergeCell ref="E26:H26"/>
    <mergeCell ref="I26:M26"/>
    <mergeCell ref="Q26:AH26"/>
    <mergeCell ref="AC29:AH29"/>
    <mergeCell ref="E30:G30"/>
    <mergeCell ref="I30:M30"/>
    <mergeCell ref="C27:D27"/>
    <mergeCell ref="E27:H27"/>
    <mergeCell ref="I27:M27"/>
    <mergeCell ref="T28:X28"/>
    <mergeCell ref="Y28:AB28"/>
    <mergeCell ref="AC28:AH28"/>
    <mergeCell ref="T31:W31"/>
    <mergeCell ref="B32:C32"/>
    <mergeCell ref="E29:G29"/>
    <mergeCell ref="I29:M29"/>
    <mergeCell ref="T29:X29"/>
    <mergeCell ref="Y29:AB29"/>
  </mergeCells>
  <phoneticPr fontId="9" type="noConversion"/>
  <pageMargins left="0.27569444444444446" right="0.19652777777777777" top="0.78680555555555554" bottom="0.39374999999999999" header="0.19652777777777777" footer="0.51180555555555551"/>
  <pageSetup paperSize="9" firstPageNumber="0" orientation="landscape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5:B20"/>
  <sheetViews>
    <sheetView view="pageBreakPreview" zoomScaleSheetLayoutView="100" workbookViewId="0">
      <selection activeCell="D22" sqref="D22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</cols>
  <sheetData>
    <row r="5" spans="2:2" x14ac:dyDescent="0.2">
      <c r="B5" s="16" t="s">
        <v>10</v>
      </c>
    </row>
    <row r="6" spans="2:2" x14ac:dyDescent="0.2">
      <c r="B6" s="16" t="s">
        <v>11</v>
      </c>
    </row>
    <row r="7" spans="2:2" x14ac:dyDescent="0.2">
      <c r="B7" s="16" t="s">
        <v>12</v>
      </c>
    </row>
    <row r="8" spans="2:2" x14ac:dyDescent="0.2">
      <c r="B8" s="16" t="s">
        <v>14</v>
      </c>
    </row>
    <row r="9" spans="2:2" x14ac:dyDescent="0.2">
      <c r="B9" s="16" t="s">
        <v>15</v>
      </c>
    </row>
    <row r="10" spans="2:2" x14ac:dyDescent="0.2">
      <c r="B10" s="16" t="s">
        <v>17</v>
      </c>
    </row>
    <row r="11" spans="2:2" x14ac:dyDescent="0.2">
      <c r="B11" s="16" t="s">
        <v>18</v>
      </c>
    </row>
    <row r="12" spans="2:2" x14ac:dyDescent="0.2">
      <c r="B12" s="16" t="s">
        <v>13</v>
      </c>
    </row>
    <row r="13" spans="2:2" x14ac:dyDescent="0.2">
      <c r="B13" s="16" t="s">
        <v>20</v>
      </c>
    </row>
    <row r="14" spans="2:2" x14ac:dyDescent="0.2">
      <c r="B14" s="16" t="s">
        <v>21</v>
      </c>
    </row>
    <row r="15" spans="2:2" x14ac:dyDescent="0.2">
      <c r="B15" s="16" t="s">
        <v>22</v>
      </c>
    </row>
    <row r="16" spans="2:2" x14ac:dyDescent="0.2">
      <c r="B16" s="16" t="s">
        <v>16</v>
      </c>
    </row>
    <row r="17" spans="2:2" x14ac:dyDescent="0.2">
      <c r="B17" s="16" t="s">
        <v>23</v>
      </c>
    </row>
    <row r="18" spans="2:2" x14ac:dyDescent="0.2">
      <c r="B18" s="16" t="s">
        <v>24</v>
      </c>
    </row>
    <row r="19" spans="2:2" x14ac:dyDescent="0.2">
      <c r="B19" s="16" t="s">
        <v>25</v>
      </c>
    </row>
    <row r="20" spans="2:2" x14ac:dyDescent="0.2">
      <c r="B20" s="16" t="s">
        <v>26</v>
      </c>
    </row>
  </sheetData>
  <sheetProtection selectLockedCells="1" selectUnlockedCells="1"/>
  <phoneticPr fontId="9" type="noConversion"/>
  <dataValidations count="1">
    <dataValidation type="list" allowBlank="1" showErrorMessage="1" sqref="B5:B20">
      <formula1>$B$5:$B$20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Табель-график</vt:lpstr>
      <vt:lpstr>шаблон</vt:lpstr>
      <vt:lpstr>черновик</vt:lpstr>
      <vt:lpstr>шаблон!Druckbereich</vt:lpstr>
      <vt:lpstr>Табель_график</vt:lpstr>
      <vt:lpstr>Табель_график_сотрудники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Khmelev, Maxim</cp:lastModifiedBy>
  <cp:lastPrinted>2016-02-29T09:21:33Z</cp:lastPrinted>
  <dcterms:created xsi:type="dcterms:W3CDTF">2016-03-05T16:18:42Z</dcterms:created>
  <dcterms:modified xsi:type="dcterms:W3CDTF">2016-03-15T09:46:11Z</dcterms:modified>
</cp:coreProperties>
</file>