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yo\OneDrive\Стат для ВК\"/>
    </mc:Choice>
  </mc:AlternateContent>
  <bookViews>
    <workbookView xWindow="0" yWindow="0" windowWidth="16380" windowHeight="8190" tabRatio="809" activeTab="6"/>
  </bookViews>
  <sheets>
    <sheet name="15.01.16" sheetId="10" r:id="rId1"/>
    <sheet name="19.01.16" sheetId="11" r:id="rId2"/>
    <sheet name="28.01.16" sheetId="9" r:id="rId3"/>
    <sheet name="13.03.16" sheetId="12" r:id="rId4"/>
    <sheet name="15.03.16" sheetId="13" r:id="rId5"/>
    <sheet name="23.03.16" sheetId="14" r:id="rId6"/>
    <sheet name="Сводный" sheetId="43" r:id="rId7"/>
  </sheets>
  <definedNames>
    <definedName name="_xlnm._FilterDatabase" localSheetId="3" hidden="1">'13.03.16'!$N$5:$O$41</definedName>
    <definedName name="_xlnm._FilterDatabase" localSheetId="4" hidden="1">'15.03.16'!$N$5:$O$41</definedName>
    <definedName name="_xlnm._FilterDatabase" localSheetId="5" hidden="1">'23.03.16'!$O$5:$O$41</definedName>
    <definedName name="_xlnm.Print_Area" localSheetId="3">'13.03.16'!$A$1:$N$41</definedName>
    <definedName name="_xlnm.Print_Area" localSheetId="0">'15.01.16'!$A$1:$N$32</definedName>
    <definedName name="_xlnm.Print_Area" localSheetId="1">'19.01.16'!$A$1:$N$32</definedName>
    <definedName name="_xlnm.Print_Area" localSheetId="5">'23.03.16'!$A$1:$N$41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7" i="43" l="1"/>
  <c r="M37" i="43"/>
  <c r="L37" i="43"/>
  <c r="K37" i="43"/>
  <c r="J37" i="43"/>
  <c r="H37" i="43"/>
  <c r="F37" i="43"/>
  <c r="E37" i="43"/>
  <c r="D37" i="43"/>
  <c r="K28" i="43"/>
  <c r="J28" i="43"/>
  <c r="H28" i="43"/>
  <c r="F28" i="43"/>
  <c r="E28" i="43"/>
  <c r="D28" i="43"/>
  <c r="K27" i="43"/>
  <c r="J27" i="43"/>
  <c r="H27" i="43"/>
  <c r="F27" i="43"/>
  <c r="E27" i="43"/>
  <c r="D27" i="43"/>
  <c r="K26" i="43"/>
  <c r="J26" i="43"/>
  <c r="H26" i="43"/>
  <c r="F26" i="43"/>
  <c r="E26" i="43"/>
  <c r="D26" i="43"/>
  <c r="K25" i="43"/>
  <c r="J25" i="43"/>
  <c r="H25" i="43"/>
  <c r="F25" i="43"/>
  <c r="E25" i="43"/>
  <c r="D25" i="43"/>
  <c r="K24" i="43"/>
  <c r="J24" i="43"/>
  <c r="H24" i="43"/>
  <c r="F24" i="43"/>
  <c r="E24" i="43"/>
  <c r="D24" i="43"/>
  <c r="K23" i="43"/>
  <c r="J23" i="43"/>
  <c r="H23" i="43"/>
  <c r="F23" i="43"/>
  <c r="E23" i="43"/>
  <c r="D23" i="43"/>
  <c r="K22" i="43"/>
  <c r="J22" i="43"/>
  <c r="H22" i="43"/>
  <c r="F22" i="43"/>
  <c r="E22" i="43"/>
  <c r="D22" i="43"/>
  <c r="K21" i="43"/>
  <c r="J21" i="43"/>
  <c r="H21" i="43"/>
  <c r="F21" i="43"/>
  <c r="E21" i="43"/>
  <c r="D21" i="43"/>
  <c r="K20" i="43"/>
  <c r="J20" i="43"/>
  <c r="H20" i="43"/>
  <c r="F20" i="43"/>
  <c r="E20" i="43"/>
  <c r="D20" i="43"/>
  <c r="K19" i="43"/>
  <c r="J19" i="43"/>
  <c r="H19" i="43"/>
  <c r="F19" i="43"/>
  <c r="E19" i="43"/>
  <c r="D19" i="43"/>
  <c r="K18" i="43"/>
  <c r="J18" i="43"/>
  <c r="H18" i="43"/>
  <c r="F18" i="43"/>
  <c r="E18" i="43"/>
  <c r="D18" i="43"/>
  <c r="K17" i="43"/>
  <c r="J17" i="43"/>
  <c r="H17" i="43"/>
  <c r="F17" i="43"/>
  <c r="E17" i="43"/>
  <c r="D17" i="43"/>
  <c r="K16" i="43"/>
  <c r="J16" i="43"/>
  <c r="H16" i="43"/>
  <c r="F16" i="43"/>
  <c r="E16" i="43"/>
  <c r="D16" i="43"/>
  <c r="K15" i="43"/>
  <c r="J15" i="43"/>
  <c r="H15" i="43"/>
  <c r="F15" i="43"/>
  <c r="E15" i="43"/>
  <c r="D15" i="43"/>
  <c r="K14" i="43"/>
  <c r="J14" i="43"/>
  <c r="H14" i="43"/>
  <c r="F14" i="43"/>
  <c r="E14" i="43"/>
  <c r="D14" i="43"/>
  <c r="K13" i="43"/>
  <c r="J13" i="43"/>
  <c r="H13" i="43"/>
  <c r="F13" i="43"/>
  <c r="E13" i="43"/>
  <c r="D13" i="43"/>
  <c r="K12" i="43"/>
  <c r="J12" i="43"/>
  <c r="H12" i="43"/>
  <c r="F12" i="43"/>
  <c r="E12" i="43"/>
  <c r="D12" i="43"/>
  <c r="K11" i="43"/>
  <c r="J11" i="43"/>
  <c r="H11" i="43"/>
  <c r="F11" i="43"/>
  <c r="E11" i="43"/>
  <c r="D11" i="43"/>
  <c r="K10" i="43"/>
  <c r="J10" i="43"/>
  <c r="H10" i="43"/>
  <c r="F10" i="43"/>
  <c r="E10" i="43"/>
  <c r="D10" i="43"/>
  <c r="K9" i="43"/>
  <c r="J9" i="43"/>
  <c r="H9" i="43"/>
  <c r="F9" i="43"/>
  <c r="E9" i="43"/>
  <c r="D9" i="43"/>
  <c r="K8" i="43"/>
  <c r="J8" i="43"/>
  <c r="H8" i="43"/>
  <c r="F8" i="43"/>
  <c r="E8" i="43"/>
  <c r="D8" i="43"/>
  <c r="K7" i="43"/>
  <c r="J7" i="43"/>
  <c r="H7" i="43"/>
  <c r="F7" i="43"/>
  <c r="E7" i="43"/>
  <c r="D7" i="43"/>
  <c r="N6" i="43"/>
  <c r="M6" i="43"/>
  <c r="L6" i="43"/>
  <c r="K6" i="43"/>
  <c r="J6" i="43"/>
  <c r="H6" i="43"/>
  <c r="F6" i="43"/>
  <c r="E6" i="43"/>
  <c r="D6" i="43"/>
  <c r="K36" i="43"/>
  <c r="J36" i="43"/>
  <c r="H36" i="43"/>
  <c r="F36" i="43"/>
  <c r="E36" i="43"/>
  <c r="D36" i="43"/>
  <c r="K35" i="43"/>
  <c r="J35" i="43"/>
  <c r="H35" i="43"/>
  <c r="F35" i="43"/>
  <c r="E35" i="43"/>
  <c r="D35" i="43"/>
  <c r="K34" i="43"/>
  <c r="J34" i="43"/>
  <c r="H34" i="43"/>
  <c r="F34" i="43"/>
  <c r="E34" i="43"/>
  <c r="D34" i="43"/>
  <c r="K33" i="43"/>
  <c r="J33" i="43"/>
  <c r="H33" i="43"/>
  <c r="F33" i="43"/>
  <c r="E33" i="43"/>
  <c r="D33" i="43"/>
  <c r="K32" i="43"/>
  <c r="J32" i="43"/>
  <c r="H32" i="43"/>
  <c r="F32" i="43"/>
  <c r="E32" i="43"/>
  <c r="D32" i="43"/>
  <c r="K31" i="43"/>
  <c r="J31" i="43"/>
  <c r="H31" i="43"/>
  <c r="F31" i="43"/>
  <c r="E31" i="43"/>
  <c r="D31" i="43"/>
  <c r="K30" i="43"/>
  <c r="J30" i="43"/>
  <c r="H30" i="43"/>
  <c r="F30" i="43"/>
  <c r="E30" i="43"/>
  <c r="D30" i="43"/>
  <c r="K29" i="43"/>
  <c r="J29" i="43"/>
  <c r="H29" i="43"/>
  <c r="F29" i="43"/>
  <c r="E29" i="43"/>
  <c r="D29" i="43"/>
  <c r="G36" i="43" l="1"/>
  <c r="I36" i="43"/>
  <c r="G35" i="43"/>
  <c r="I35" i="43"/>
  <c r="N4" i="14"/>
  <c r="N3" i="14"/>
  <c r="O29" i="14"/>
  <c r="L41" i="14"/>
  <c r="I41" i="14"/>
  <c r="F41" i="14"/>
  <c r="E41" i="14"/>
  <c r="D41" i="14"/>
  <c r="O41" i="14" s="1"/>
  <c r="O40" i="14"/>
  <c r="G40" i="14"/>
  <c r="O39" i="14"/>
  <c r="G39" i="14"/>
  <c r="O38" i="14"/>
  <c r="G38" i="14"/>
  <c r="O37" i="14"/>
  <c r="G37" i="14"/>
  <c r="O36" i="14"/>
  <c r="G36" i="14"/>
  <c r="O35" i="14"/>
  <c r="G35" i="14"/>
  <c r="O34" i="14"/>
  <c r="G34" i="14"/>
  <c r="O33" i="14"/>
  <c r="G33" i="14"/>
  <c r="O32" i="14"/>
  <c r="G32" i="14"/>
  <c r="O31" i="14"/>
  <c r="G31" i="14"/>
  <c r="O30" i="14"/>
  <c r="G30" i="14"/>
  <c r="K29" i="14"/>
  <c r="M29" i="14" s="1"/>
  <c r="G29" i="14"/>
  <c r="O28" i="14"/>
  <c r="G28" i="14"/>
  <c r="O27" i="14"/>
  <c r="G27" i="14"/>
  <c r="O26" i="14"/>
  <c r="G26" i="14"/>
  <c r="O25" i="14"/>
  <c r="G25" i="14"/>
  <c r="O24" i="14"/>
  <c r="G24" i="14"/>
  <c r="O23" i="14"/>
  <c r="G23" i="14"/>
  <c r="O22" i="14"/>
  <c r="G22" i="14"/>
  <c r="O21" i="14"/>
  <c r="G21" i="14"/>
  <c r="O20" i="14"/>
  <c r="G20" i="14"/>
  <c r="O19" i="14"/>
  <c r="G19" i="14"/>
  <c r="O18" i="14"/>
  <c r="G18" i="14"/>
  <c r="O17" i="14"/>
  <c r="G17" i="14"/>
  <c r="O16" i="14"/>
  <c r="G16" i="14"/>
  <c r="O15" i="14"/>
  <c r="G15" i="14"/>
  <c r="O14" i="14"/>
  <c r="G14" i="14"/>
  <c r="O13" i="14"/>
  <c r="G13" i="14"/>
  <c r="O12" i="14"/>
  <c r="G12" i="14"/>
  <c r="O11" i="14"/>
  <c r="G11" i="14"/>
  <c r="O10" i="14"/>
  <c r="G10" i="14"/>
  <c r="O9" i="14"/>
  <c r="G9" i="14"/>
  <c r="O8" i="14"/>
  <c r="G8" i="14"/>
  <c r="O7" i="14"/>
  <c r="J7" i="14"/>
  <c r="J41" i="14" s="1"/>
  <c r="K41" i="14" s="1"/>
  <c r="M41" i="14" s="1"/>
  <c r="G7" i="14"/>
  <c r="O6" i="14"/>
  <c r="K6" i="14"/>
  <c r="M6" i="14" s="1"/>
  <c r="G6" i="14"/>
  <c r="G41" i="14" l="1"/>
  <c r="I33" i="43"/>
  <c r="I34" i="43"/>
  <c r="G32" i="13"/>
  <c r="G33" i="13"/>
  <c r="G34" i="13"/>
  <c r="G35" i="13"/>
  <c r="G36" i="13"/>
  <c r="G37" i="13"/>
  <c r="G38" i="13"/>
  <c r="G39" i="13"/>
  <c r="G40" i="13"/>
  <c r="L41" i="13"/>
  <c r="N4" i="13" s="1"/>
  <c r="I41" i="13"/>
  <c r="F41" i="13"/>
  <c r="E41" i="13"/>
  <c r="D41" i="13"/>
  <c r="O41" i="13" s="1"/>
  <c r="O40" i="13"/>
  <c r="O39" i="13"/>
  <c r="O38" i="13"/>
  <c r="O37" i="13"/>
  <c r="O36" i="13"/>
  <c r="O35" i="13"/>
  <c r="O34" i="13"/>
  <c r="O33" i="13"/>
  <c r="O32" i="13"/>
  <c r="O31" i="13"/>
  <c r="G31" i="13"/>
  <c r="O30" i="13"/>
  <c r="G30" i="13"/>
  <c r="O29" i="13"/>
  <c r="K29" i="13"/>
  <c r="M29" i="13" s="1"/>
  <c r="G29" i="13"/>
  <c r="O28" i="13"/>
  <c r="G28" i="13"/>
  <c r="O27" i="13"/>
  <c r="G27" i="13"/>
  <c r="O26" i="13"/>
  <c r="G26" i="13"/>
  <c r="O25" i="13"/>
  <c r="G25" i="13"/>
  <c r="O24" i="13"/>
  <c r="G24" i="13"/>
  <c r="O23" i="13"/>
  <c r="G23" i="13"/>
  <c r="O22" i="13"/>
  <c r="G22" i="13"/>
  <c r="O21" i="13"/>
  <c r="G21" i="13"/>
  <c r="O20" i="13"/>
  <c r="G20" i="13"/>
  <c r="O19" i="13"/>
  <c r="G19" i="13"/>
  <c r="O18" i="13"/>
  <c r="G18" i="13"/>
  <c r="O17" i="13"/>
  <c r="G17" i="13"/>
  <c r="O16" i="13"/>
  <c r="G16" i="13"/>
  <c r="O15" i="13"/>
  <c r="G15" i="13"/>
  <c r="O14" i="13"/>
  <c r="G14" i="13"/>
  <c r="O13" i="13"/>
  <c r="G13" i="13"/>
  <c r="O12" i="13"/>
  <c r="G12" i="13"/>
  <c r="O11" i="13"/>
  <c r="G11" i="13"/>
  <c r="O10" i="13"/>
  <c r="G10" i="13"/>
  <c r="O9" i="13"/>
  <c r="G9" i="13"/>
  <c r="O8" i="13"/>
  <c r="G8" i="13"/>
  <c r="O7" i="13"/>
  <c r="J7" i="13"/>
  <c r="J41" i="13" s="1"/>
  <c r="K41" i="13" s="1"/>
  <c r="M41" i="13" s="1"/>
  <c r="G7" i="13"/>
  <c r="O6" i="13"/>
  <c r="K6" i="13"/>
  <c r="M6" i="13" s="1"/>
  <c r="G6" i="13"/>
  <c r="I41" i="12"/>
  <c r="F41" i="12"/>
  <c r="E41" i="12"/>
  <c r="D41" i="12"/>
  <c r="O33" i="12"/>
  <c r="O34" i="12"/>
  <c r="O35" i="12"/>
  <c r="O36" i="12"/>
  <c r="O37" i="12"/>
  <c r="O38" i="12"/>
  <c r="O39" i="12"/>
  <c r="O40" i="12"/>
  <c r="O7" i="12"/>
  <c r="G33" i="43" l="1"/>
  <c r="G34" i="43"/>
  <c r="I32" i="43"/>
  <c r="G32" i="43"/>
  <c r="N3" i="13"/>
  <c r="G41" i="13"/>
  <c r="O41" i="12"/>
  <c r="O32" i="12"/>
  <c r="K6" i="12"/>
  <c r="M6" i="12" s="1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6" i="12"/>
  <c r="L41" i="12"/>
  <c r="N4" i="12" s="1"/>
  <c r="G31" i="12"/>
  <c r="G30" i="12"/>
  <c r="K29" i="12"/>
  <c r="M29" i="12" s="1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J7" i="12"/>
  <c r="J41" i="12" s="1"/>
  <c r="G7" i="12"/>
  <c r="G6" i="12"/>
  <c r="G31" i="43" l="1"/>
  <c r="I31" i="43"/>
  <c r="G41" i="12"/>
  <c r="N3" i="12"/>
  <c r="K41" i="12"/>
  <c r="M41" i="12" s="1"/>
  <c r="N4" i="11" l="1"/>
  <c r="L32" i="11"/>
  <c r="I32" i="11"/>
  <c r="F32" i="11"/>
  <c r="E32" i="11"/>
  <c r="D32" i="11"/>
  <c r="N3" i="11" s="1"/>
  <c r="O31" i="11"/>
  <c r="G31" i="11"/>
  <c r="O30" i="11"/>
  <c r="G30" i="11"/>
  <c r="O29" i="11"/>
  <c r="M29" i="11"/>
  <c r="K29" i="11"/>
  <c r="G29" i="11"/>
  <c r="O28" i="11"/>
  <c r="G28" i="11"/>
  <c r="O27" i="11"/>
  <c r="G27" i="11"/>
  <c r="O26" i="11"/>
  <c r="G26" i="11"/>
  <c r="O25" i="11"/>
  <c r="G25" i="11"/>
  <c r="O24" i="11"/>
  <c r="G24" i="11"/>
  <c r="O23" i="11"/>
  <c r="G23" i="11"/>
  <c r="O22" i="11"/>
  <c r="G22" i="11"/>
  <c r="O21" i="11"/>
  <c r="G21" i="11"/>
  <c r="O20" i="11"/>
  <c r="G20" i="11"/>
  <c r="O19" i="11"/>
  <c r="G19" i="11"/>
  <c r="O18" i="11"/>
  <c r="G18" i="11"/>
  <c r="O17" i="11"/>
  <c r="G17" i="11"/>
  <c r="O16" i="11"/>
  <c r="G16" i="11"/>
  <c r="O15" i="11"/>
  <c r="G15" i="11"/>
  <c r="O14" i="11"/>
  <c r="G14" i="11"/>
  <c r="O13" i="11"/>
  <c r="G13" i="11"/>
  <c r="O12" i="11"/>
  <c r="G12" i="11"/>
  <c r="O11" i="11"/>
  <c r="G11" i="11"/>
  <c r="O10" i="11"/>
  <c r="G10" i="11"/>
  <c r="O9" i="11"/>
  <c r="G9" i="11"/>
  <c r="O8" i="11"/>
  <c r="G8" i="11"/>
  <c r="O7" i="11"/>
  <c r="J7" i="11"/>
  <c r="J32" i="11" s="1"/>
  <c r="K32" i="11" s="1"/>
  <c r="M32" i="11" s="1"/>
  <c r="G7" i="11"/>
  <c r="O6" i="11"/>
  <c r="K6" i="11"/>
  <c r="M6" i="11" s="1"/>
  <c r="G6" i="11"/>
  <c r="L32" i="10"/>
  <c r="N3" i="10" s="1"/>
  <c r="I32" i="10"/>
  <c r="F32" i="10"/>
  <c r="E32" i="10"/>
  <c r="D32" i="10"/>
  <c r="N4" i="10" s="1"/>
  <c r="O31" i="10"/>
  <c r="G31" i="10"/>
  <c r="O30" i="10"/>
  <c r="G30" i="10"/>
  <c r="O29" i="10"/>
  <c r="M29" i="10"/>
  <c r="K29" i="10"/>
  <c r="G29" i="10"/>
  <c r="O28" i="10"/>
  <c r="G28" i="10"/>
  <c r="O27" i="10"/>
  <c r="G27" i="10"/>
  <c r="O26" i="10"/>
  <c r="G26" i="10"/>
  <c r="O25" i="10"/>
  <c r="G25" i="10"/>
  <c r="O24" i="10"/>
  <c r="G24" i="10"/>
  <c r="O23" i="10"/>
  <c r="G23" i="10"/>
  <c r="O22" i="10"/>
  <c r="G22" i="10"/>
  <c r="O21" i="10"/>
  <c r="G21" i="10"/>
  <c r="O20" i="10"/>
  <c r="G20" i="10"/>
  <c r="O19" i="10"/>
  <c r="G19" i="10"/>
  <c r="O18" i="10"/>
  <c r="G18" i="10"/>
  <c r="O17" i="10"/>
  <c r="G17" i="10"/>
  <c r="O16" i="10"/>
  <c r="G16" i="10"/>
  <c r="O15" i="10"/>
  <c r="G15" i="10"/>
  <c r="O14" i="10"/>
  <c r="G14" i="10"/>
  <c r="O13" i="10"/>
  <c r="G13" i="10"/>
  <c r="O12" i="10"/>
  <c r="G12" i="10"/>
  <c r="O11" i="10"/>
  <c r="G11" i="10"/>
  <c r="O10" i="10"/>
  <c r="G10" i="10"/>
  <c r="O9" i="10"/>
  <c r="G9" i="10"/>
  <c r="O8" i="10"/>
  <c r="G8" i="10"/>
  <c r="O7" i="10"/>
  <c r="J7" i="10"/>
  <c r="J32" i="10" s="1"/>
  <c r="G7" i="10"/>
  <c r="O6" i="10"/>
  <c r="K6" i="10"/>
  <c r="M6" i="10" s="1"/>
  <c r="G6" i="10"/>
  <c r="G32" i="11" l="1"/>
  <c r="G32" i="10"/>
  <c r="K32" i="10"/>
  <c r="M32" i="10" s="1"/>
  <c r="O30" i="9"/>
  <c r="O31" i="9"/>
  <c r="G29" i="9"/>
  <c r="G30" i="9"/>
  <c r="G31" i="9"/>
  <c r="I32" i="9"/>
  <c r="E32" i="9"/>
  <c r="F32" i="9"/>
  <c r="D32" i="9"/>
  <c r="N4" i="9" s="1"/>
  <c r="G8" i="43" l="1"/>
  <c r="G30" i="43"/>
  <c r="G12" i="43"/>
  <c r="G20" i="43"/>
  <c r="I30" i="43"/>
  <c r="G24" i="43"/>
  <c r="G16" i="43"/>
  <c r="G25" i="43"/>
  <c r="G21" i="43"/>
  <c r="G17" i="43"/>
  <c r="G13" i="43"/>
  <c r="G9" i="43"/>
  <c r="N38" i="43"/>
  <c r="G26" i="43"/>
  <c r="G22" i="43"/>
  <c r="G18" i="43"/>
  <c r="G14" i="43"/>
  <c r="G10" i="43"/>
  <c r="G23" i="43"/>
  <c r="G19" i="43"/>
  <c r="G15" i="43"/>
  <c r="G11" i="43"/>
  <c r="L38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K38" i="43"/>
  <c r="G29" i="43"/>
  <c r="I29" i="43"/>
  <c r="G32" i="9"/>
  <c r="L32" i="9" l="1"/>
  <c r="N3" i="9" s="1"/>
  <c r="O29" i="9"/>
  <c r="K29" i="9"/>
  <c r="M29" i="9" s="1"/>
  <c r="O28" i="9"/>
  <c r="G28" i="9"/>
  <c r="O27" i="9"/>
  <c r="G27" i="9"/>
  <c r="O26" i="9"/>
  <c r="G26" i="9"/>
  <c r="O25" i="9"/>
  <c r="G25" i="9"/>
  <c r="O24" i="9"/>
  <c r="G24" i="9"/>
  <c r="O23" i="9"/>
  <c r="G23" i="9"/>
  <c r="O22" i="9"/>
  <c r="G22" i="9"/>
  <c r="O21" i="9"/>
  <c r="G21" i="9"/>
  <c r="O20" i="9"/>
  <c r="G20" i="9"/>
  <c r="O19" i="9"/>
  <c r="G19" i="9"/>
  <c r="O18" i="9"/>
  <c r="G18" i="9"/>
  <c r="O17" i="9"/>
  <c r="G17" i="9"/>
  <c r="O16" i="9"/>
  <c r="G16" i="9"/>
  <c r="O15" i="9"/>
  <c r="G15" i="9"/>
  <c r="O14" i="9"/>
  <c r="G14" i="9"/>
  <c r="O13" i="9"/>
  <c r="G13" i="9"/>
  <c r="O12" i="9"/>
  <c r="G12" i="9"/>
  <c r="O11" i="9"/>
  <c r="G11" i="9"/>
  <c r="O10" i="9"/>
  <c r="G10" i="9"/>
  <c r="O9" i="9"/>
  <c r="G9" i="9"/>
  <c r="O8" i="9"/>
  <c r="G8" i="9"/>
  <c r="O7" i="9"/>
  <c r="J7" i="9"/>
  <c r="J32" i="9" s="1"/>
  <c r="G7" i="9"/>
  <c r="O6" i="9"/>
  <c r="K6" i="9"/>
  <c r="G6" i="9"/>
  <c r="M6" i="9" l="1"/>
  <c r="M38" i="43"/>
  <c r="O38" i="43" s="1"/>
  <c r="K32" i="9"/>
  <c r="M32" i="9" s="1"/>
  <c r="I37" i="43" l="1"/>
  <c r="O37" i="43" l="1"/>
  <c r="I7" i="43"/>
  <c r="I28" i="43"/>
  <c r="I27" i="43"/>
  <c r="G27" i="43"/>
  <c r="E38" i="43"/>
  <c r="F38" i="43"/>
  <c r="H38" i="43"/>
  <c r="O6" i="43"/>
  <c r="G7" i="43"/>
  <c r="G6" i="43"/>
  <c r="G28" i="43"/>
  <c r="G37" i="43"/>
  <c r="I6" i="43"/>
  <c r="I38" i="43" l="1"/>
</calcChain>
</file>

<file path=xl/sharedStrings.xml><?xml version="1.0" encoding="utf-8"?>
<sst xmlns="http://schemas.openxmlformats.org/spreadsheetml/2006/main" count="546" uniqueCount="68">
  <si>
    <t>Номер</t>
  </si>
  <si>
    <t>Фамилия Имя</t>
  </si>
  <si>
    <t>Амплуа</t>
  </si>
  <si>
    <t>Защитник</t>
  </si>
  <si>
    <t>Нападающий</t>
  </si>
  <si>
    <t>Бредихин Сергей</t>
  </si>
  <si>
    <t>Вратарь</t>
  </si>
  <si>
    <t>Васнев Егор</t>
  </si>
  <si>
    <t>Дозмаров Тимур</t>
  </si>
  <si>
    <t>Кучинский Илья</t>
  </si>
  <si>
    <t>Лыткин Андрей</t>
  </si>
  <si>
    <t>Тунегов Владислав</t>
  </si>
  <si>
    <t>Ушаков Илья</t>
  </si>
  <si>
    <t>Якимов Максим</t>
  </si>
  <si>
    <t>Турнир на приз клуба "Золотая шайба" среди детей 2005-2006 г.р. по хоккею с шайбой</t>
  </si>
  <si>
    <t>Хозяева</t>
  </si>
  <si>
    <t>"АЛЕКС-WOLF 2005" Александровск</t>
  </si>
  <si>
    <t>Гости</t>
  </si>
  <si>
    <t>"МЕТАЛЛУРГ 2007" Соликамск</t>
  </si>
  <si>
    <t>Голы</t>
  </si>
  <si>
    <t>ГолПер</t>
  </si>
  <si>
    <t>Броски</t>
  </si>
  <si>
    <t>ЭфБр</t>
  </si>
  <si>
    <t>+/-</t>
  </si>
  <si>
    <t>ШтрМ</t>
  </si>
  <si>
    <t>БрНВор</t>
  </si>
  <si>
    <t>БрОтр</t>
  </si>
  <si>
    <t>ГолПр</t>
  </si>
  <si>
    <t>%Над</t>
  </si>
  <si>
    <t>ОцТрен</t>
  </si>
  <si>
    <t>Шушунов Пётр</t>
  </si>
  <si>
    <t>Братчиков Данил</t>
  </si>
  <si>
    <t>Зуев Иван</t>
  </si>
  <si>
    <t>Коротов Илья</t>
  </si>
  <si>
    <t>Кузнецов Денис</t>
  </si>
  <si>
    <t>Дорофеев Денис</t>
  </si>
  <si>
    <t>Абрамов Родион</t>
  </si>
  <si>
    <t>Старцев Максим</t>
  </si>
  <si>
    <t>Андронов Александр</t>
  </si>
  <si>
    <t>Белозерова Анна</t>
  </si>
  <si>
    <t>Подаков Семён</t>
  </si>
  <si>
    <t>Логинов Роман</t>
  </si>
  <si>
    <t>Верёвкин Влад</t>
  </si>
  <si>
    <t>Ерыгин Матвей</t>
  </si>
  <si>
    <t>Каримов Антон</t>
  </si>
  <si>
    <t>Тиунов Дмитрий</t>
  </si>
  <si>
    <t>Рахимкуллов Рустам</t>
  </si>
  <si>
    <t>Бирюков Илья</t>
  </si>
  <si>
    <t>ИТОГО:</t>
  </si>
  <si>
    <t>"СЕВЕРНЫЕ ВОЛКИ" Красновишерск</t>
  </si>
  <si>
    <t>Скорняков Влад</t>
  </si>
  <si>
    <t>Энин Сергей</t>
  </si>
  <si>
    <t>"АЛЕКС-WOLF 2007" Александровск</t>
  </si>
  <si>
    <t>Тяпугин Антон</t>
  </si>
  <si>
    <t>Мельников Глеб</t>
  </si>
  <si>
    <t>Итоговая статистика игроков</t>
  </si>
  <si>
    <t>Игры</t>
  </si>
  <si>
    <t>Гол+Пас</t>
  </si>
  <si>
    <t>Дата матча "28" января 2016 г.</t>
  </si>
  <si>
    <t>"ПАНТЕРЫ" Красновишерск</t>
  </si>
  <si>
    <t>Дата матча "15" января 2016 г.</t>
  </si>
  <si>
    <t>Дата матча "19" января 2016 г.</t>
  </si>
  <si>
    <t>Дата матча "13" марта 2016 г.</t>
  </si>
  <si>
    <t>Турнир на приз клуба "Золотая шайба" среди детей 2005-2006 г.р. по хоккею с шайбой (ПЛЕЙ-ОФФ)</t>
  </si>
  <si>
    <t>Аблицин Виктор</t>
  </si>
  <si>
    <t>Архипов Рома</t>
  </si>
  <si>
    <t>Дата матча "15" марта 2016 г.</t>
  </si>
  <si>
    <t>Дата матча "23" марта 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</si>
</sst>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family val="2"/>
      <charset val="204"/>
    </font>
    <font>
      <sz val="11"/>
      <color rgb="FF000000"/>
      <name val="Tahoma"/>
      <family val="2"/>
      <charset val="204"/>
    </font>
    <font>
      <b/>
      <sz val="22"/>
      <color rgb="FFFF0000"/>
      <name val="Tahoma"/>
      <family val="2"/>
      <charset val="204"/>
    </font>
    <font>
      <b/>
      <sz val="22"/>
      <color rgb="FF0070C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1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35"/>
      <color rgb="FF00B050"/>
      <name val="Tahoma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Border="0" applyProtection="0"/>
  </cellStyleXfs>
  <cellXfs count="72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0" xfId="0" applyFont="1"/>
    <xf numFmtId="0" fontId="5" fillId="0" borderId="1" xfId="0" applyFont="1" applyBorder="1" applyAlignment="1">
      <alignment horizontal="right"/>
    </xf>
    <xf numFmtId="10" fontId="6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top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 applyProtection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 shrinkToFi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5" fillId="0" borderId="1" xfId="1" applyNumberFormat="1" applyFont="1" applyBorder="1" applyAlignment="1" applyProtection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1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0" fontId="1" fillId="0" borderId="1" xfId="1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0" fontId="1" fillId="0" borderId="2" xfId="1" applyNumberFormat="1" applyFont="1" applyBorder="1" applyAlignment="1" applyProtection="1">
      <alignment horizontal="center" vertical="center"/>
    </xf>
    <xf numFmtId="10" fontId="1" fillId="0" borderId="3" xfId="1" applyNumberFormat="1" applyFont="1" applyBorder="1" applyAlignment="1" applyProtection="1">
      <alignment horizontal="center" vertical="center"/>
    </xf>
    <xf numFmtId="10" fontId="1" fillId="0" borderId="4" xfId="1" applyNumberFormat="1" applyFont="1" applyBorder="1" applyAlignment="1" applyProtection="1">
      <alignment horizontal="center" vertical="center"/>
    </xf>
    <xf numFmtId="10" fontId="1" fillId="0" borderId="5" xfId="1" applyNumberFormat="1" applyFont="1" applyBorder="1" applyAlignment="1" applyProtection="1">
      <alignment horizontal="center" vertical="center"/>
    </xf>
    <xf numFmtId="10" fontId="1" fillId="0" borderId="0" xfId="1" applyNumberFormat="1" applyFont="1" applyBorder="1" applyAlignment="1" applyProtection="1">
      <alignment horizontal="center" vertical="center"/>
    </xf>
    <xf numFmtId="10" fontId="1" fillId="0" borderId="6" xfId="1" applyNumberFormat="1" applyFont="1" applyBorder="1" applyAlignment="1" applyProtection="1">
      <alignment horizontal="center" vertical="center"/>
    </xf>
    <xf numFmtId="10" fontId="1" fillId="0" borderId="7" xfId="1" applyNumberFormat="1" applyFont="1" applyBorder="1" applyAlignment="1" applyProtection="1">
      <alignment horizontal="center" vertical="center"/>
    </xf>
    <xf numFmtId="10" fontId="1" fillId="0" borderId="8" xfId="1" applyNumberFormat="1" applyFont="1" applyBorder="1" applyAlignment="1" applyProtection="1">
      <alignment horizontal="center" vertical="center"/>
    </xf>
    <xf numFmtId="10" fontId="1" fillId="0" borderId="9" xfId="1" applyNumberFormat="1" applyFont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25">
    <dxf>
      <font>
        <color rgb="FFFFFFFF"/>
      </font>
      <fill>
        <patternFill>
          <bgColor rgb="FFFF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FF00"/>
        </patternFill>
      </fill>
    </dxf>
    <dxf>
      <font>
        <color rgb="FFFFFFFF"/>
      </font>
      <fill>
        <patternFill>
          <bgColor rgb="FF0070C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 val="0"/>
        <i/>
      </font>
      <fill>
        <patternFill>
          <bgColor rgb="FF00B050"/>
        </patternFill>
      </fill>
    </dxf>
    <dxf>
      <font>
        <b val="0"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150825</xdr:colOff>
      <xdr:row>0</xdr:row>
      <xdr:rowOff>1</xdr:rowOff>
    </xdr:from>
    <xdr:to>
      <xdr:col>2</xdr:col>
      <xdr:colOff>609600</xdr:colOff>
      <xdr:row>4</xdr:row>
      <xdr:rowOff>0</xdr:rowOff>
    </xdr:to>
    <xdr:pic>
      <xdr:nvPicPr>
        <xdr:cNvPr id="3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50825" y="1"/>
          <a:ext cx="2354250" cy="110489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563550</xdr:colOff>
      <xdr:row>4</xdr:row>
      <xdr:rowOff>6349</xdr:rowOff>
    </xdr:to>
    <xdr:pic>
      <xdr:nvPicPr>
        <xdr:cNvPr id="4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25" y="0"/>
          <a:ext cx="2354250" cy="110489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1</xdr:rowOff>
    </xdr:from>
    <xdr:to>
      <xdr:col>2</xdr:col>
      <xdr:colOff>504825</xdr:colOff>
      <xdr:row>4</xdr:row>
      <xdr:rowOff>0</xdr:rowOff>
    </xdr:to>
    <xdr:pic>
      <xdr:nvPicPr>
        <xdr:cNvPr id="7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1"/>
          <a:ext cx="2354250" cy="110489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2</xdr:col>
      <xdr:colOff>449250</xdr:colOff>
      <xdr:row>3</xdr:row>
      <xdr:rowOff>257176</xdr:rowOff>
    </xdr:to>
    <xdr:pic>
      <xdr:nvPicPr>
        <xdr:cNvPr id="3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7"/>
          <a:ext cx="2354250" cy="10763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9527</xdr:rowOff>
    </xdr:from>
    <xdr:to>
      <xdr:col>2</xdr:col>
      <xdr:colOff>449250</xdr:colOff>
      <xdr:row>3</xdr:row>
      <xdr:rowOff>257176</xdr:rowOff>
    </xdr:to>
    <xdr:pic>
      <xdr:nvPicPr>
        <xdr:cNvPr id="6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9527"/>
          <a:ext cx="2354250" cy="10763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19052</xdr:rowOff>
    </xdr:from>
    <xdr:to>
      <xdr:col>2</xdr:col>
      <xdr:colOff>509575</xdr:colOff>
      <xdr:row>3</xdr:row>
      <xdr:rowOff>266701</xdr:rowOff>
    </xdr:to>
    <xdr:pic>
      <xdr:nvPicPr>
        <xdr:cNvPr id="4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6200" y="19052"/>
          <a:ext cx="2354250" cy="1076324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27000</xdr:colOff>
      <xdr:row>0</xdr:row>
      <xdr:rowOff>0</xdr:rowOff>
    </xdr:from>
    <xdr:to>
      <xdr:col>2</xdr:col>
      <xdr:colOff>312480</xdr:colOff>
      <xdr:row>3</xdr:row>
      <xdr:rowOff>256680</xdr:rowOff>
    </xdr:to>
    <xdr:pic>
      <xdr:nvPicPr>
        <xdr:cNvPr id="41" name="Рисунок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7000" y="0"/>
          <a:ext cx="2818800" cy="10929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view="pageBreakPreview" zoomScale="60" zoomScaleNormal="100" workbookViewId="0">
      <selection activeCell="G3" sqref="G3:M3"/>
    </sheetView>
  </sheetViews>
  <sheetFormatPr defaultRowHeight="15" x14ac:dyDescent="0.25"/>
  <cols>
    <col min="1" max="1" width="7.28515625" style="1" customWidth="1"/>
    <col min="2" max="2" width="21.140625" style="1"/>
    <col min="3" max="3" width="14" style="1"/>
    <col min="4" max="6" width="7.28515625" style="1" customWidth="1"/>
    <col min="7" max="7" width="9.85546875" style="1" customWidth="1"/>
    <col min="8" max="9" width="7.28515625" style="1" customWidth="1"/>
    <col min="10" max="12" width="9.28515625" style="1"/>
    <col min="13" max="13" width="10.140625" style="1" customWidth="1"/>
    <col min="14" max="14" width="9.28515625" style="1"/>
    <col min="15" max="15" width="5.7109375" style="1"/>
    <col min="16" max="41" width="4.5703125" style="1"/>
    <col min="42" max="1025" width="9.140625" style="1"/>
  </cols>
  <sheetData>
    <row r="1" spans="1:19" ht="21.95" customHeight="1" x14ac:dyDescent="0.25">
      <c r="A1"/>
      <c r="B1"/>
      <c r="C1"/>
      <c r="D1" s="50" t="s">
        <v>14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3"/>
      <c r="P1" s="3"/>
      <c r="Q1" s="3"/>
      <c r="R1" s="3"/>
      <c r="S1" s="3"/>
    </row>
    <row r="2" spans="1:19" ht="21.95" customHeight="1" x14ac:dyDescent="0.25">
      <c r="A2"/>
      <c r="B2"/>
      <c r="C2"/>
      <c r="D2" s="50" t="s">
        <v>60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19" ht="21.95" customHeight="1" x14ac:dyDescent="0.25">
      <c r="A3"/>
      <c r="B3"/>
      <c r="C3"/>
      <c r="D3" s="50" t="s">
        <v>15</v>
      </c>
      <c r="E3" s="50"/>
      <c r="F3" s="50"/>
      <c r="G3" s="50" t="s">
        <v>59</v>
      </c>
      <c r="H3" s="50"/>
      <c r="I3" s="50"/>
      <c r="J3" s="50"/>
      <c r="K3" s="50"/>
      <c r="L3" s="50"/>
      <c r="M3" s="50"/>
      <c r="N3" s="4">
        <f>L32</f>
        <v>7</v>
      </c>
      <c r="O3"/>
    </row>
    <row r="4" spans="1:19" ht="21.95" customHeight="1" x14ac:dyDescent="0.25">
      <c r="A4"/>
      <c r="B4"/>
      <c r="C4"/>
      <c r="D4" s="50" t="s">
        <v>17</v>
      </c>
      <c r="E4" s="50"/>
      <c r="F4" s="50"/>
      <c r="G4" s="50" t="s">
        <v>16</v>
      </c>
      <c r="H4" s="50"/>
      <c r="I4" s="50"/>
      <c r="J4" s="50"/>
      <c r="K4" s="50"/>
      <c r="L4" s="50"/>
      <c r="M4" s="50"/>
      <c r="N4" s="5">
        <f>D32</f>
        <v>2</v>
      </c>
      <c r="O4"/>
    </row>
    <row r="5" spans="1:19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/>
    </row>
    <row r="6" spans="1:19" x14ac:dyDescent="0.25">
      <c r="A6" s="9"/>
      <c r="B6" s="10" t="s">
        <v>30</v>
      </c>
      <c r="C6" s="11" t="s">
        <v>6</v>
      </c>
      <c r="D6" s="22"/>
      <c r="E6" s="22"/>
      <c r="F6" s="22"/>
      <c r="G6" s="21" t="str">
        <f t="shared" ref="G6:G32" si="0">IFERROR(D6/F6,"")</f>
        <v/>
      </c>
      <c r="H6" s="22"/>
      <c r="I6" s="22"/>
      <c r="J6" s="22">
        <v>26</v>
      </c>
      <c r="K6" s="22">
        <f>J6-L6</f>
        <v>19</v>
      </c>
      <c r="L6" s="22">
        <v>7</v>
      </c>
      <c r="M6" s="21">
        <f>IFERROR(K6/J6,"")</f>
        <v>0.73076923076923073</v>
      </c>
      <c r="N6" s="16"/>
      <c r="O6" s="13">
        <f t="shared" ref="O6:O31" si="1">COUNTIF(D6,"&gt;=0")</f>
        <v>0</v>
      </c>
    </row>
    <row r="7" spans="1:19" ht="15" customHeight="1" x14ac:dyDescent="0.25">
      <c r="A7" s="9"/>
      <c r="B7" s="10" t="s">
        <v>31</v>
      </c>
      <c r="C7" s="11" t="s">
        <v>4</v>
      </c>
      <c r="D7" s="22">
        <v>0</v>
      </c>
      <c r="E7" s="22">
        <v>0</v>
      </c>
      <c r="F7" s="22">
        <v>1</v>
      </c>
      <c r="G7" s="21">
        <f t="shared" si="0"/>
        <v>0</v>
      </c>
      <c r="H7" s="22">
        <v>-1</v>
      </c>
      <c r="I7" s="22">
        <v>0</v>
      </c>
      <c r="J7" s="48" t="str">
        <f>IFERROR(K7/#REF!,"")</f>
        <v/>
      </c>
      <c r="K7" s="48"/>
      <c r="L7" s="48"/>
      <c r="M7" s="48"/>
      <c r="N7" s="16"/>
      <c r="O7" s="13">
        <f t="shared" si="1"/>
        <v>1</v>
      </c>
    </row>
    <row r="8" spans="1:19" x14ac:dyDescent="0.25">
      <c r="A8" s="9"/>
      <c r="B8" s="10" t="s">
        <v>32</v>
      </c>
      <c r="C8" s="11" t="s">
        <v>4</v>
      </c>
      <c r="D8" s="22"/>
      <c r="E8" s="22"/>
      <c r="F8" s="22"/>
      <c r="G8" s="21" t="str">
        <f t="shared" si="0"/>
        <v/>
      </c>
      <c r="H8" s="22"/>
      <c r="I8" s="22"/>
      <c r="J8" s="48"/>
      <c r="K8" s="48"/>
      <c r="L8" s="48"/>
      <c r="M8" s="48"/>
      <c r="N8" s="16"/>
      <c r="O8" s="13">
        <f t="shared" si="1"/>
        <v>0</v>
      </c>
    </row>
    <row r="9" spans="1:19" x14ac:dyDescent="0.25">
      <c r="A9" s="9"/>
      <c r="B9" s="10" t="s">
        <v>33</v>
      </c>
      <c r="C9" s="11" t="s">
        <v>4</v>
      </c>
      <c r="D9" s="22">
        <v>0</v>
      </c>
      <c r="E9" s="22">
        <v>1</v>
      </c>
      <c r="F9" s="22">
        <v>0</v>
      </c>
      <c r="G9" s="21" t="str">
        <f t="shared" si="0"/>
        <v/>
      </c>
      <c r="H9" s="22">
        <v>-1</v>
      </c>
      <c r="I9" s="22">
        <v>0</v>
      </c>
      <c r="J9" s="48"/>
      <c r="K9" s="48"/>
      <c r="L9" s="48"/>
      <c r="M9" s="48"/>
      <c r="N9" s="16"/>
      <c r="O9" s="13">
        <f t="shared" si="1"/>
        <v>1</v>
      </c>
    </row>
    <row r="10" spans="1:19" x14ac:dyDescent="0.25">
      <c r="A10" s="9"/>
      <c r="B10" s="10" t="s">
        <v>34</v>
      </c>
      <c r="C10" s="11" t="s">
        <v>3</v>
      </c>
      <c r="D10" s="22"/>
      <c r="E10" s="22"/>
      <c r="F10" s="22"/>
      <c r="G10" s="21" t="str">
        <f t="shared" si="0"/>
        <v/>
      </c>
      <c r="H10" s="22"/>
      <c r="I10" s="22"/>
      <c r="J10" s="48"/>
      <c r="K10" s="48"/>
      <c r="L10" s="48"/>
      <c r="M10" s="48"/>
      <c r="N10" s="16"/>
      <c r="O10" s="13">
        <f t="shared" si="1"/>
        <v>0</v>
      </c>
    </row>
    <row r="11" spans="1:19" x14ac:dyDescent="0.25">
      <c r="A11" s="9"/>
      <c r="B11" s="10" t="s">
        <v>35</v>
      </c>
      <c r="C11" s="11" t="s">
        <v>3</v>
      </c>
      <c r="D11" s="22">
        <v>0</v>
      </c>
      <c r="E11" s="22">
        <v>0</v>
      </c>
      <c r="F11" s="22">
        <v>0</v>
      </c>
      <c r="G11" s="21" t="str">
        <f t="shared" si="0"/>
        <v/>
      </c>
      <c r="H11" s="22">
        <v>-5</v>
      </c>
      <c r="I11" s="22">
        <v>0</v>
      </c>
      <c r="J11" s="48"/>
      <c r="K11" s="48"/>
      <c r="L11" s="48"/>
      <c r="M11" s="48"/>
      <c r="N11" s="16"/>
      <c r="O11" s="13">
        <f t="shared" si="1"/>
        <v>1</v>
      </c>
    </row>
    <row r="12" spans="1:19" x14ac:dyDescent="0.25">
      <c r="A12" s="9"/>
      <c r="B12" s="10" t="s">
        <v>36</v>
      </c>
      <c r="C12" s="11" t="s">
        <v>4</v>
      </c>
      <c r="D12" s="22">
        <v>1</v>
      </c>
      <c r="E12" s="22">
        <v>0</v>
      </c>
      <c r="F12" s="22">
        <v>2</v>
      </c>
      <c r="G12" s="21">
        <f t="shared" si="0"/>
        <v>0.5</v>
      </c>
      <c r="H12" s="22">
        <v>-4</v>
      </c>
      <c r="I12" s="22">
        <v>0</v>
      </c>
      <c r="J12" s="48"/>
      <c r="K12" s="48"/>
      <c r="L12" s="48"/>
      <c r="M12" s="48"/>
      <c r="N12" s="16"/>
      <c r="O12" s="13">
        <f t="shared" si="1"/>
        <v>1</v>
      </c>
    </row>
    <row r="13" spans="1:19" x14ac:dyDescent="0.25">
      <c r="A13" s="9"/>
      <c r="B13" s="10" t="s">
        <v>37</v>
      </c>
      <c r="C13" s="11" t="s">
        <v>4</v>
      </c>
      <c r="D13" s="22">
        <v>0</v>
      </c>
      <c r="E13" s="22">
        <v>1</v>
      </c>
      <c r="F13" s="22">
        <v>2</v>
      </c>
      <c r="G13" s="21">
        <f t="shared" si="0"/>
        <v>0</v>
      </c>
      <c r="H13" s="22">
        <v>-4</v>
      </c>
      <c r="I13" s="22">
        <v>0</v>
      </c>
      <c r="J13" s="48"/>
      <c r="K13" s="48"/>
      <c r="L13" s="48"/>
      <c r="M13" s="48"/>
      <c r="N13" s="16"/>
      <c r="O13" s="13">
        <f t="shared" si="1"/>
        <v>1</v>
      </c>
    </row>
    <row r="14" spans="1:19" x14ac:dyDescent="0.25">
      <c r="A14" s="9"/>
      <c r="B14" s="10" t="s">
        <v>38</v>
      </c>
      <c r="C14" s="11" t="s">
        <v>4</v>
      </c>
      <c r="D14" s="22"/>
      <c r="E14" s="22"/>
      <c r="F14" s="22"/>
      <c r="G14" s="21" t="str">
        <f t="shared" si="0"/>
        <v/>
      </c>
      <c r="H14" s="22"/>
      <c r="I14" s="22"/>
      <c r="J14" s="48"/>
      <c r="K14" s="48"/>
      <c r="L14" s="48"/>
      <c r="M14" s="48"/>
      <c r="N14" s="16"/>
      <c r="O14" s="13">
        <f t="shared" si="1"/>
        <v>0</v>
      </c>
    </row>
    <row r="15" spans="1:19" x14ac:dyDescent="0.25">
      <c r="A15" s="9"/>
      <c r="B15" s="10" t="s">
        <v>39</v>
      </c>
      <c r="C15" s="11" t="s">
        <v>3</v>
      </c>
      <c r="D15" s="22"/>
      <c r="E15" s="22"/>
      <c r="F15" s="22"/>
      <c r="G15" s="21" t="str">
        <f t="shared" si="0"/>
        <v/>
      </c>
      <c r="H15" s="22"/>
      <c r="I15" s="22"/>
      <c r="J15" s="48"/>
      <c r="K15" s="48"/>
      <c r="L15" s="48"/>
      <c r="M15" s="48"/>
      <c r="N15" s="16"/>
      <c r="O15" s="13">
        <f t="shared" si="1"/>
        <v>0</v>
      </c>
    </row>
    <row r="16" spans="1:19" x14ac:dyDescent="0.25">
      <c r="A16" s="9"/>
      <c r="B16" s="10" t="s">
        <v>40</v>
      </c>
      <c r="C16" s="11" t="s">
        <v>4</v>
      </c>
      <c r="D16" s="22">
        <v>0</v>
      </c>
      <c r="E16" s="22">
        <v>0</v>
      </c>
      <c r="F16" s="22">
        <v>1</v>
      </c>
      <c r="G16" s="21">
        <f t="shared" si="0"/>
        <v>0</v>
      </c>
      <c r="H16" s="22">
        <v>-3</v>
      </c>
      <c r="I16" s="22">
        <v>0</v>
      </c>
      <c r="J16" s="48"/>
      <c r="K16" s="48"/>
      <c r="L16" s="48"/>
      <c r="M16" s="48"/>
      <c r="N16" s="16"/>
      <c r="O16" s="13">
        <f t="shared" si="1"/>
        <v>1</v>
      </c>
    </row>
    <row r="17" spans="1:15" x14ac:dyDescent="0.25">
      <c r="A17" s="9"/>
      <c r="B17" s="10" t="s">
        <v>41</v>
      </c>
      <c r="C17" s="11" t="s">
        <v>4</v>
      </c>
      <c r="D17" s="22">
        <v>1</v>
      </c>
      <c r="E17" s="22">
        <v>0</v>
      </c>
      <c r="F17" s="22">
        <v>5</v>
      </c>
      <c r="G17" s="21">
        <f t="shared" si="0"/>
        <v>0.2</v>
      </c>
      <c r="H17" s="22">
        <v>-1</v>
      </c>
      <c r="I17" s="22">
        <v>0</v>
      </c>
      <c r="J17" s="48"/>
      <c r="K17" s="48"/>
      <c r="L17" s="48"/>
      <c r="M17" s="48"/>
      <c r="N17" s="16"/>
      <c r="O17" s="13">
        <f t="shared" si="1"/>
        <v>1</v>
      </c>
    </row>
    <row r="18" spans="1:15" x14ac:dyDescent="0.25">
      <c r="A18" s="9"/>
      <c r="B18" s="10" t="s">
        <v>42</v>
      </c>
      <c r="C18" s="11" t="s">
        <v>4</v>
      </c>
      <c r="D18" s="22"/>
      <c r="E18" s="22"/>
      <c r="F18" s="22"/>
      <c r="G18" s="21" t="str">
        <f t="shared" si="0"/>
        <v/>
      </c>
      <c r="H18" s="22"/>
      <c r="I18" s="22"/>
      <c r="J18" s="48"/>
      <c r="K18" s="48"/>
      <c r="L18" s="48"/>
      <c r="M18" s="48"/>
      <c r="N18" s="16"/>
      <c r="O18" s="13">
        <f t="shared" si="1"/>
        <v>0</v>
      </c>
    </row>
    <row r="19" spans="1:15" x14ac:dyDescent="0.25">
      <c r="A19" s="9"/>
      <c r="B19" s="10" t="s">
        <v>43</v>
      </c>
      <c r="C19" s="11" t="s">
        <v>4</v>
      </c>
      <c r="D19" s="22">
        <v>0</v>
      </c>
      <c r="E19" s="22">
        <v>0</v>
      </c>
      <c r="F19" s="22">
        <v>1</v>
      </c>
      <c r="G19" s="21">
        <f t="shared" si="0"/>
        <v>0</v>
      </c>
      <c r="H19" s="22">
        <v>-1</v>
      </c>
      <c r="I19" s="22">
        <v>0</v>
      </c>
      <c r="J19" s="48"/>
      <c r="K19" s="48"/>
      <c r="L19" s="48"/>
      <c r="M19" s="48"/>
      <c r="N19" s="16"/>
      <c r="O19" s="13">
        <f t="shared" si="1"/>
        <v>1</v>
      </c>
    </row>
    <row r="20" spans="1:15" x14ac:dyDescent="0.25">
      <c r="A20" s="9"/>
      <c r="B20" s="10" t="s">
        <v>44</v>
      </c>
      <c r="C20" s="11" t="s">
        <v>3</v>
      </c>
      <c r="D20" s="22">
        <v>0</v>
      </c>
      <c r="E20" s="22">
        <v>0</v>
      </c>
      <c r="F20" s="22">
        <v>0</v>
      </c>
      <c r="G20" s="21" t="str">
        <f t="shared" si="0"/>
        <v/>
      </c>
      <c r="H20" s="22">
        <v>-1</v>
      </c>
      <c r="I20" s="22">
        <v>0</v>
      </c>
      <c r="J20" s="48"/>
      <c r="K20" s="48"/>
      <c r="L20" s="48"/>
      <c r="M20" s="48"/>
      <c r="N20" s="16"/>
      <c r="O20" s="13">
        <f t="shared" si="1"/>
        <v>1</v>
      </c>
    </row>
    <row r="21" spans="1:15" x14ac:dyDescent="0.25">
      <c r="A21" s="9"/>
      <c r="B21" s="10" t="s">
        <v>45</v>
      </c>
      <c r="C21" s="11" t="s">
        <v>3</v>
      </c>
      <c r="D21" s="22">
        <v>0</v>
      </c>
      <c r="E21" s="22">
        <v>0</v>
      </c>
      <c r="F21" s="22">
        <v>0</v>
      </c>
      <c r="G21" s="21" t="str">
        <f t="shared" si="0"/>
        <v/>
      </c>
      <c r="H21" s="22">
        <v>-1</v>
      </c>
      <c r="I21" s="22">
        <v>0</v>
      </c>
      <c r="J21" s="48"/>
      <c r="K21" s="48"/>
      <c r="L21" s="48"/>
      <c r="M21" s="48"/>
      <c r="N21" s="16"/>
      <c r="O21" s="13">
        <f t="shared" si="1"/>
        <v>1</v>
      </c>
    </row>
    <row r="22" spans="1:15" x14ac:dyDescent="0.25">
      <c r="A22" s="9"/>
      <c r="B22" s="10" t="s">
        <v>46</v>
      </c>
      <c r="C22" s="11" t="s">
        <v>4</v>
      </c>
      <c r="D22" s="22"/>
      <c r="E22" s="22"/>
      <c r="F22" s="22"/>
      <c r="G22" s="21" t="str">
        <f t="shared" si="0"/>
        <v/>
      </c>
      <c r="H22" s="22"/>
      <c r="I22" s="22"/>
      <c r="J22" s="48"/>
      <c r="K22" s="48"/>
      <c r="L22" s="48"/>
      <c r="M22" s="48"/>
      <c r="N22" s="16"/>
      <c r="O22" s="13">
        <f t="shared" si="1"/>
        <v>0</v>
      </c>
    </row>
    <row r="23" spans="1:15" x14ac:dyDescent="0.25">
      <c r="A23" s="9"/>
      <c r="B23" s="10" t="s">
        <v>47</v>
      </c>
      <c r="C23" s="11" t="s">
        <v>3</v>
      </c>
      <c r="D23" s="22">
        <v>0</v>
      </c>
      <c r="E23" s="22">
        <v>0</v>
      </c>
      <c r="F23" s="22">
        <v>1</v>
      </c>
      <c r="G23" s="21">
        <f t="shared" si="0"/>
        <v>0</v>
      </c>
      <c r="H23" s="22">
        <v>0</v>
      </c>
      <c r="I23" s="22">
        <v>0</v>
      </c>
      <c r="J23" s="48"/>
      <c r="K23" s="48"/>
      <c r="L23" s="48"/>
      <c r="M23" s="48"/>
      <c r="N23" s="16"/>
      <c r="O23" s="13">
        <f t="shared" si="1"/>
        <v>1</v>
      </c>
    </row>
    <row r="24" spans="1:15" x14ac:dyDescent="0.25">
      <c r="A24" s="9"/>
      <c r="B24" s="10" t="s">
        <v>50</v>
      </c>
      <c r="C24" s="11" t="s">
        <v>3</v>
      </c>
      <c r="D24" s="22">
        <v>0</v>
      </c>
      <c r="E24" s="22">
        <v>0</v>
      </c>
      <c r="F24" s="22">
        <v>0</v>
      </c>
      <c r="G24" s="21" t="str">
        <f t="shared" si="0"/>
        <v/>
      </c>
      <c r="H24" s="22">
        <v>-4</v>
      </c>
      <c r="I24" s="22">
        <v>0</v>
      </c>
      <c r="J24" s="48"/>
      <c r="K24" s="48"/>
      <c r="L24" s="48"/>
      <c r="M24" s="48"/>
      <c r="N24" s="16"/>
      <c r="O24" s="13">
        <f t="shared" si="1"/>
        <v>1</v>
      </c>
    </row>
    <row r="25" spans="1:15" x14ac:dyDescent="0.25">
      <c r="A25" s="9"/>
      <c r="B25" s="10" t="s">
        <v>51</v>
      </c>
      <c r="C25" s="11" t="s">
        <v>4</v>
      </c>
      <c r="D25" s="22">
        <v>0</v>
      </c>
      <c r="E25" s="22">
        <v>0</v>
      </c>
      <c r="F25" s="22">
        <v>0</v>
      </c>
      <c r="G25" s="21" t="str">
        <f t="shared" si="0"/>
        <v/>
      </c>
      <c r="H25" s="22">
        <v>0</v>
      </c>
      <c r="I25" s="22">
        <v>0</v>
      </c>
      <c r="J25" s="48"/>
      <c r="K25" s="48"/>
      <c r="L25" s="48"/>
      <c r="M25" s="48"/>
      <c r="N25" s="16"/>
      <c r="O25" s="13">
        <f t="shared" si="1"/>
        <v>1</v>
      </c>
    </row>
    <row r="26" spans="1:15" x14ac:dyDescent="0.25">
      <c r="A26" s="9"/>
      <c r="B26" s="16" t="s">
        <v>53</v>
      </c>
      <c r="C26" s="11" t="s">
        <v>3</v>
      </c>
      <c r="D26" s="22"/>
      <c r="E26" s="22"/>
      <c r="F26" s="22"/>
      <c r="G26" s="21" t="str">
        <f t="shared" si="0"/>
        <v/>
      </c>
      <c r="H26" s="22"/>
      <c r="I26" s="22"/>
      <c r="J26" s="48"/>
      <c r="K26" s="48"/>
      <c r="L26" s="48"/>
      <c r="M26" s="48"/>
      <c r="N26" s="16"/>
      <c r="O26" s="13">
        <f t="shared" si="1"/>
        <v>0</v>
      </c>
    </row>
    <row r="27" spans="1:15" x14ac:dyDescent="0.25">
      <c r="A27" s="9"/>
      <c r="B27" s="16" t="s">
        <v>9</v>
      </c>
      <c r="C27" s="11" t="s">
        <v>4</v>
      </c>
      <c r="D27" s="22"/>
      <c r="E27" s="22"/>
      <c r="F27" s="22"/>
      <c r="G27" s="21" t="str">
        <f t="shared" si="0"/>
        <v/>
      </c>
      <c r="H27" s="22"/>
      <c r="I27" s="22"/>
      <c r="J27" s="48"/>
      <c r="K27" s="48"/>
      <c r="L27" s="48"/>
      <c r="M27" s="48"/>
      <c r="N27" s="16"/>
      <c r="O27" s="13">
        <f t="shared" si="1"/>
        <v>0</v>
      </c>
    </row>
    <row r="28" spans="1:15" x14ac:dyDescent="0.25">
      <c r="A28" s="9"/>
      <c r="B28" s="16" t="s">
        <v>54</v>
      </c>
      <c r="C28" s="11" t="s">
        <v>4</v>
      </c>
      <c r="D28" s="22"/>
      <c r="E28" s="22"/>
      <c r="F28" s="22"/>
      <c r="G28" s="21" t="str">
        <f t="shared" si="0"/>
        <v/>
      </c>
      <c r="H28" s="22"/>
      <c r="I28" s="22"/>
      <c r="J28" s="48"/>
      <c r="K28" s="48"/>
      <c r="L28" s="48"/>
      <c r="M28" s="48"/>
      <c r="N28" s="16"/>
      <c r="O28" s="13">
        <f t="shared" si="1"/>
        <v>0</v>
      </c>
    </row>
    <row r="29" spans="1:15" x14ac:dyDescent="0.25">
      <c r="A29" s="9"/>
      <c r="B29" s="16" t="s">
        <v>5</v>
      </c>
      <c r="C29" s="11" t="s">
        <v>6</v>
      </c>
      <c r="D29" s="22"/>
      <c r="E29" s="22"/>
      <c r="F29" s="22"/>
      <c r="G29" s="21" t="str">
        <f t="shared" si="0"/>
        <v/>
      </c>
      <c r="H29" s="22"/>
      <c r="I29" s="22"/>
      <c r="J29" s="22"/>
      <c r="K29" s="22">
        <f>J29-L29</f>
        <v>0</v>
      </c>
      <c r="L29" s="22"/>
      <c r="M29" s="21" t="str">
        <f>IFERROR(K29/J29,"")</f>
        <v/>
      </c>
      <c r="N29" s="16"/>
      <c r="O29" s="13">
        <f t="shared" si="1"/>
        <v>0</v>
      </c>
    </row>
    <row r="30" spans="1:15" x14ac:dyDescent="0.25">
      <c r="A30" s="9"/>
      <c r="B30" s="16" t="s">
        <v>7</v>
      </c>
      <c r="C30" s="11" t="s">
        <v>4</v>
      </c>
      <c r="D30" s="22"/>
      <c r="E30" s="22"/>
      <c r="F30" s="22"/>
      <c r="G30" s="21" t="str">
        <f t="shared" si="0"/>
        <v/>
      </c>
      <c r="H30" s="22"/>
      <c r="I30" s="22"/>
      <c r="J30" s="51"/>
      <c r="K30" s="52"/>
      <c r="L30" s="52"/>
      <c r="M30" s="53"/>
      <c r="N30" s="16"/>
      <c r="O30" s="13">
        <f t="shared" si="1"/>
        <v>0</v>
      </c>
    </row>
    <row r="31" spans="1:15" x14ac:dyDescent="0.25">
      <c r="A31" s="9"/>
      <c r="B31" s="16" t="s">
        <v>11</v>
      </c>
      <c r="C31" s="11" t="s">
        <v>4</v>
      </c>
      <c r="D31" s="22"/>
      <c r="E31" s="22"/>
      <c r="F31" s="22"/>
      <c r="G31" s="21" t="str">
        <f t="shared" si="0"/>
        <v/>
      </c>
      <c r="H31" s="22"/>
      <c r="I31" s="22"/>
      <c r="J31" s="54"/>
      <c r="K31" s="55"/>
      <c r="L31" s="55"/>
      <c r="M31" s="56"/>
      <c r="N31" s="16"/>
      <c r="O31" s="13">
        <f t="shared" si="1"/>
        <v>0</v>
      </c>
    </row>
    <row r="32" spans="1:15" x14ac:dyDescent="0.25">
      <c r="A32" s="49" t="s">
        <v>48</v>
      </c>
      <c r="B32" s="49"/>
      <c r="C32" s="49"/>
      <c r="D32" s="9">
        <f>SUM(D6:D31)</f>
        <v>2</v>
      </c>
      <c r="E32" s="9">
        <f t="shared" ref="E32:I32" si="2">SUM(E6:E31)</f>
        <v>2</v>
      </c>
      <c r="F32" s="9">
        <f t="shared" si="2"/>
        <v>13</v>
      </c>
      <c r="G32" s="15">
        <f t="shared" si="0"/>
        <v>0.15384615384615385</v>
      </c>
      <c r="H32" s="9"/>
      <c r="I32" s="9">
        <f t="shared" si="2"/>
        <v>0</v>
      </c>
      <c r="J32" s="9">
        <f>SUM(J6:J29)</f>
        <v>26</v>
      </c>
      <c r="K32" s="9">
        <f>J32-L32</f>
        <v>19</v>
      </c>
      <c r="L32" s="9">
        <f>SUM(L6:L29)</f>
        <v>7</v>
      </c>
      <c r="M32" s="20">
        <f>IFERROR(K32/J32,"")</f>
        <v>0.73076923076923073</v>
      </c>
      <c r="N32" s="16"/>
    </row>
  </sheetData>
  <mergeCells count="9">
    <mergeCell ref="J30:M31"/>
    <mergeCell ref="A32:C32"/>
    <mergeCell ref="D1:N1"/>
    <mergeCell ref="D2:N2"/>
    <mergeCell ref="D3:F3"/>
    <mergeCell ref="G3:M3"/>
    <mergeCell ref="D4:F4"/>
    <mergeCell ref="G4:M4"/>
    <mergeCell ref="J7:M28"/>
  </mergeCells>
  <conditionalFormatting sqref="D6:D31">
    <cfRule type="top10" dxfId="124" priority="17" stopIfTrue="1" bottom="1" rank="1"/>
    <cfRule type="top10" dxfId="123" priority="18" stopIfTrue="1" rank="1"/>
  </conditionalFormatting>
  <conditionalFormatting sqref="E6:E31">
    <cfRule type="top10" dxfId="122" priority="15" bottom="1" rank="1"/>
    <cfRule type="top10" dxfId="121" priority="16" rank="1"/>
  </conditionalFormatting>
  <conditionalFormatting sqref="F6:F31">
    <cfRule type="top10" dxfId="120" priority="13" bottom="1" rank="1"/>
    <cfRule type="top10" dxfId="119" priority="14" rank="1"/>
  </conditionalFormatting>
  <conditionalFormatting sqref="G6:G32">
    <cfRule type="top10" dxfId="118" priority="11" stopIfTrue="1" bottom="1" rank="1"/>
    <cfRule type="top10" dxfId="117" priority="12" stopIfTrue="1" rank="1"/>
  </conditionalFormatting>
  <conditionalFormatting sqref="H6:H31">
    <cfRule type="top10" dxfId="116" priority="9" bottom="1" rank="1"/>
    <cfRule type="top10" dxfId="115" priority="10" rank="1"/>
  </conditionalFormatting>
  <conditionalFormatting sqref="N3">
    <cfRule type="expression" dxfId="114" priority="3">
      <formula>$N$3&lt;$N$4</formula>
    </cfRule>
    <cfRule type="expression" dxfId="113" priority="4">
      <formula>$N$3=$N$4</formula>
    </cfRule>
    <cfRule type="expression" dxfId="112" priority="5">
      <formula>$N$3&gt;$N$4</formula>
    </cfRule>
  </conditionalFormatting>
  <conditionalFormatting sqref="N4">
    <cfRule type="expression" dxfId="111" priority="6">
      <formula>$N$4&lt;$N$3</formula>
    </cfRule>
    <cfRule type="expression" dxfId="110" priority="7">
      <formula>$N$4=$N$3</formula>
    </cfRule>
    <cfRule type="expression" dxfId="109" priority="8">
      <formula>$N$4&gt;$N$3</formula>
    </cfRule>
  </conditionalFormatting>
  <conditionalFormatting sqref="I6:I31">
    <cfRule type="top10" dxfId="108" priority="1" bottom="1" rank="1"/>
    <cfRule type="top10" dxfId="107" priority="2" rank="1"/>
  </conditionalFormatting>
  <pageMargins left="0.31527777777777799" right="0.31527777777777799" top="0.35416666666666702" bottom="0.15763888888888899" header="0.51180555555555496" footer="0.51180555555555496"/>
  <pageSetup paperSize="9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view="pageBreakPreview" zoomScale="60" zoomScaleNormal="100" workbookViewId="0">
      <selection activeCell="J7" sqref="J7:M28"/>
    </sheetView>
  </sheetViews>
  <sheetFormatPr defaultRowHeight="15" x14ac:dyDescent="0.25"/>
  <cols>
    <col min="1" max="1" width="7.28515625" style="1" customWidth="1"/>
    <col min="2" max="2" width="21.42578125" style="1" customWidth="1"/>
    <col min="3" max="3" width="13.85546875" style="1" customWidth="1"/>
    <col min="4" max="6" width="7.28515625" style="1" customWidth="1"/>
    <col min="7" max="7" width="9.85546875" style="1" customWidth="1"/>
    <col min="8" max="9" width="7.28515625" style="1" customWidth="1"/>
    <col min="10" max="12" width="9.140625" style="1"/>
    <col min="13" max="13" width="10.140625" style="1" customWidth="1"/>
    <col min="14" max="15" width="9.140625" style="1"/>
    <col min="16" max="41" width="4.5703125" style="1"/>
    <col min="42" max="1025" width="9.140625" style="1"/>
  </cols>
  <sheetData>
    <row r="1" spans="1:19" ht="21.95" customHeight="1" x14ac:dyDescent="0.25">
      <c r="A1"/>
      <c r="B1"/>
      <c r="C1"/>
      <c r="D1" s="50" t="s">
        <v>14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3"/>
      <c r="P1" s="3"/>
      <c r="Q1" s="3"/>
      <c r="R1" s="3"/>
      <c r="S1" s="3"/>
    </row>
    <row r="2" spans="1:19" ht="21.95" customHeight="1" x14ac:dyDescent="0.25">
      <c r="A2"/>
      <c r="B2"/>
      <c r="C2"/>
      <c r="D2" s="50" t="s">
        <v>61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19" ht="21.95" customHeight="1" x14ac:dyDescent="0.25">
      <c r="A3"/>
      <c r="B3"/>
      <c r="C3"/>
      <c r="D3" s="50" t="s">
        <v>15</v>
      </c>
      <c r="E3" s="50"/>
      <c r="F3" s="50"/>
      <c r="G3" s="50" t="s">
        <v>16</v>
      </c>
      <c r="H3" s="50"/>
      <c r="I3" s="50"/>
      <c r="J3" s="50"/>
      <c r="K3" s="50"/>
      <c r="L3" s="50"/>
      <c r="M3" s="50"/>
      <c r="N3" s="4">
        <f>D32</f>
        <v>6</v>
      </c>
      <c r="O3"/>
    </row>
    <row r="4" spans="1:19" ht="21.95" customHeight="1" x14ac:dyDescent="0.25">
      <c r="A4"/>
      <c r="B4"/>
      <c r="C4"/>
      <c r="D4" s="50" t="s">
        <v>17</v>
      </c>
      <c r="E4" s="50"/>
      <c r="F4" s="50"/>
      <c r="G4" s="50" t="s">
        <v>49</v>
      </c>
      <c r="H4" s="50"/>
      <c r="I4" s="50"/>
      <c r="J4" s="50"/>
      <c r="K4" s="50"/>
      <c r="L4" s="50"/>
      <c r="M4" s="50"/>
      <c r="N4" s="5">
        <f>L32</f>
        <v>1</v>
      </c>
      <c r="O4"/>
    </row>
    <row r="5" spans="1:19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/>
    </row>
    <row r="6" spans="1:19" x14ac:dyDescent="0.25">
      <c r="A6" s="9"/>
      <c r="B6" s="10" t="s">
        <v>30</v>
      </c>
      <c r="C6" s="11" t="s">
        <v>6</v>
      </c>
      <c r="D6" s="22"/>
      <c r="E6" s="22"/>
      <c r="F6" s="22"/>
      <c r="G6" s="21" t="str">
        <f t="shared" ref="G6:G32" si="0">IFERROR(D6/F6,"")</f>
        <v/>
      </c>
      <c r="H6" s="22"/>
      <c r="I6" s="22"/>
      <c r="J6" s="22">
        <v>6</v>
      </c>
      <c r="K6" s="22">
        <f>J6-L6</f>
        <v>5</v>
      </c>
      <c r="L6" s="22">
        <v>1</v>
      </c>
      <c r="M6" s="21">
        <f>IFERROR(K6/J6,"")</f>
        <v>0.83333333333333337</v>
      </c>
      <c r="N6" s="16"/>
      <c r="O6" s="13">
        <f t="shared" ref="O6:O31" si="1">COUNTIF(D6,"&gt;=0")</f>
        <v>0</v>
      </c>
    </row>
    <row r="7" spans="1:19" x14ac:dyDescent="0.25">
      <c r="A7" s="9"/>
      <c r="B7" s="10" t="s">
        <v>31</v>
      </c>
      <c r="C7" s="11" t="s">
        <v>4</v>
      </c>
      <c r="D7" s="22">
        <v>0</v>
      </c>
      <c r="E7" s="22">
        <v>2</v>
      </c>
      <c r="F7" s="22">
        <v>3</v>
      </c>
      <c r="G7" s="21">
        <f t="shared" si="0"/>
        <v>0</v>
      </c>
      <c r="H7" s="22">
        <v>4</v>
      </c>
      <c r="I7" s="22">
        <v>0</v>
      </c>
      <c r="J7" s="48" t="str">
        <f>IFERROR(K7/#REF!,"")</f>
        <v/>
      </c>
      <c r="K7" s="48"/>
      <c r="L7" s="48"/>
      <c r="M7" s="48"/>
      <c r="N7" s="16"/>
      <c r="O7" s="13">
        <f t="shared" si="1"/>
        <v>1</v>
      </c>
    </row>
    <row r="8" spans="1:19" x14ac:dyDescent="0.25">
      <c r="A8" s="9"/>
      <c r="B8" s="10" t="s">
        <v>32</v>
      </c>
      <c r="C8" s="11" t="s">
        <v>4</v>
      </c>
      <c r="D8" s="22"/>
      <c r="E8" s="22"/>
      <c r="F8" s="22"/>
      <c r="G8" s="21" t="str">
        <f t="shared" si="0"/>
        <v/>
      </c>
      <c r="H8" s="22"/>
      <c r="I8" s="22"/>
      <c r="J8" s="48"/>
      <c r="K8" s="48"/>
      <c r="L8" s="48"/>
      <c r="M8" s="48"/>
      <c r="N8" s="16"/>
      <c r="O8" s="13">
        <f t="shared" si="1"/>
        <v>0</v>
      </c>
    </row>
    <row r="9" spans="1:19" x14ac:dyDescent="0.25">
      <c r="A9" s="9"/>
      <c r="B9" s="10" t="s">
        <v>33</v>
      </c>
      <c r="C9" s="11" t="s">
        <v>4</v>
      </c>
      <c r="D9" s="22">
        <v>1</v>
      </c>
      <c r="E9" s="22">
        <v>0</v>
      </c>
      <c r="F9" s="22">
        <v>4</v>
      </c>
      <c r="G9" s="21">
        <f t="shared" si="0"/>
        <v>0.25</v>
      </c>
      <c r="H9" s="22">
        <v>1</v>
      </c>
      <c r="I9" s="22">
        <v>0</v>
      </c>
      <c r="J9" s="48"/>
      <c r="K9" s="48"/>
      <c r="L9" s="48"/>
      <c r="M9" s="48"/>
      <c r="N9" s="16"/>
      <c r="O9" s="13">
        <f t="shared" si="1"/>
        <v>1</v>
      </c>
    </row>
    <row r="10" spans="1:19" x14ac:dyDescent="0.25">
      <c r="A10" s="9"/>
      <c r="B10" s="10" t="s">
        <v>34</v>
      </c>
      <c r="C10" s="11" t="s">
        <v>3</v>
      </c>
      <c r="D10" s="22"/>
      <c r="E10" s="22"/>
      <c r="F10" s="22"/>
      <c r="G10" s="21" t="str">
        <f t="shared" si="0"/>
        <v/>
      </c>
      <c r="H10" s="22"/>
      <c r="I10" s="22"/>
      <c r="J10" s="48"/>
      <c r="K10" s="48"/>
      <c r="L10" s="48"/>
      <c r="M10" s="48"/>
      <c r="N10" s="16"/>
      <c r="O10" s="13">
        <f t="shared" si="1"/>
        <v>0</v>
      </c>
    </row>
    <row r="11" spans="1:19" x14ac:dyDescent="0.25">
      <c r="A11" s="9"/>
      <c r="B11" s="10" t="s">
        <v>35</v>
      </c>
      <c r="C11" s="11" t="s">
        <v>3</v>
      </c>
      <c r="D11" s="22"/>
      <c r="E11" s="22"/>
      <c r="F11" s="22"/>
      <c r="G11" s="21" t="str">
        <f t="shared" si="0"/>
        <v/>
      </c>
      <c r="H11" s="22"/>
      <c r="I11" s="22"/>
      <c r="J11" s="48"/>
      <c r="K11" s="48"/>
      <c r="L11" s="48"/>
      <c r="M11" s="48"/>
      <c r="N11" s="16"/>
      <c r="O11" s="13">
        <f t="shared" si="1"/>
        <v>0</v>
      </c>
    </row>
    <row r="12" spans="1:19" x14ac:dyDescent="0.25">
      <c r="A12" s="9"/>
      <c r="B12" s="10" t="s">
        <v>36</v>
      </c>
      <c r="C12" s="11" t="s">
        <v>4</v>
      </c>
      <c r="D12" s="22">
        <v>0</v>
      </c>
      <c r="E12" s="22">
        <v>1</v>
      </c>
      <c r="F12" s="22">
        <v>3</v>
      </c>
      <c r="G12" s="21">
        <f t="shared" si="0"/>
        <v>0</v>
      </c>
      <c r="H12" s="22">
        <v>1</v>
      </c>
      <c r="I12" s="22">
        <v>0</v>
      </c>
      <c r="J12" s="48"/>
      <c r="K12" s="48"/>
      <c r="L12" s="48"/>
      <c r="M12" s="48"/>
      <c r="N12" s="16"/>
      <c r="O12" s="13">
        <f t="shared" si="1"/>
        <v>1</v>
      </c>
    </row>
    <row r="13" spans="1:19" x14ac:dyDescent="0.25">
      <c r="A13" s="9"/>
      <c r="B13" s="10" t="s">
        <v>37</v>
      </c>
      <c r="C13" s="11" t="s">
        <v>4</v>
      </c>
      <c r="D13" s="22">
        <v>0</v>
      </c>
      <c r="E13" s="22">
        <v>0</v>
      </c>
      <c r="F13" s="22">
        <v>0</v>
      </c>
      <c r="G13" s="21" t="str">
        <f t="shared" si="0"/>
        <v/>
      </c>
      <c r="H13" s="22">
        <v>-1</v>
      </c>
      <c r="I13" s="22">
        <v>0</v>
      </c>
      <c r="J13" s="48"/>
      <c r="K13" s="48"/>
      <c r="L13" s="48"/>
      <c r="M13" s="48"/>
      <c r="N13" s="16"/>
      <c r="O13" s="13">
        <f t="shared" si="1"/>
        <v>1</v>
      </c>
    </row>
    <row r="14" spans="1:19" x14ac:dyDescent="0.25">
      <c r="A14" s="9"/>
      <c r="B14" s="10" t="s">
        <v>38</v>
      </c>
      <c r="C14" s="11" t="s">
        <v>4</v>
      </c>
      <c r="D14" s="22"/>
      <c r="E14" s="22"/>
      <c r="F14" s="22"/>
      <c r="G14" s="21" t="str">
        <f t="shared" si="0"/>
        <v/>
      </c>
      <c r="H14" s="22"/>
      <c r="I14" s="22"/>
      <c r="J14" s="48"/>
      <c r="K14" s="48"/>
      <c r="L14" s="48"/>
      <c r="M14" s="48"/>
      <c r="N14" s="16"/>
      <c r="O14" s="13">
        <f t="shared" si="1"/>
        <v>0</v>
      </c>
    </row>
    <row r="15" spans="1:19" x14ac:dyDescent="0.25">
      <c r="A15" s="9"/>
      <c r="B15" s="10" t="s">
        <v>39</v>
      </c>
      <c r="C15" s="11" t="s">
        <v>3</v>
      </c>
      <c r="D15" s="22"/>
      <c r="E15" s="22"/>
      <c r="F15" s="22"/>
      <c r="G15" s="21" t="str">
        <f t="shared" si="0"/>
        <v/>
      </c>
      <c r="H15" s="22"/>
      <c r="I15" s="22"/>
      <c r="J15" s="48"/>
      <c r="K15" s="48"/>
      <c r="L15" s="48"/>
      <c r="M15" s="48"/>
      <c r="N15" s="16"/>
      <c r="O15" s="13">
        <f t="shared" si="1"/>
        <v>0</v>
      </c>
    </row>
    <row r="16" spans="1:19" x14ac:dyDescent="0.25">
      <c r="A16" s="9"/>
      <c r="B16" s="10" t="s">
        <v>40</v>
      </c>
      <c r="C16" s="11" t="s">
        <v>4</v>
      </c>
      <c r="D16" s="22">
        <v>0</v>
      </c>
      <c r="E16" s="22">
        <v>1</v>
      </c>
      <c r="F16" s="22">
        <v>2</v>
      </c>
      <c r="G16" s="21">
        <f t="shared" si="0"/>
        <v>0</v>
      </c>
      <c r="H16" s="22">
        <v>4</v>
      </c>
      <c r="I16" s="22">
        <v>0</v>
      </c>
      <c r="J16" s="48"/>
      <c r="K16" s="48"/>
      <c r="L16" s="48"/>
      <c r="M16" s="48"/>
      <c r="N16" s="16"/>
      <c r="O16" s="13">
        <f t="shared" si="1"/>
        <v>1</v>
      </c>
    </row>
    <row r="17" spans="1:15" x14ac:dyDescent="0.25">
      <c r="A17" s="9"/>
      <c r="B17" s="10" t="s">
        <v>41</v>
      </c>
      <c r="C17" s="11" t="s">
        <v>4</v>
      </c>
      <c r="D17" s="22">
        <v>4</v>
      </c>
      <c r="E17" s="22">
        <v>0</v>
      </c>
      <c r="F17" s="22">
        <v>12</v>
      </c>
      <c r="G17" s="21">
        <f t="shared" si="0"/>
        <v>0.33333333333333331</v>
      </c>
      <c r="H17" s="22">
        <v>4</v>
      </c>
      <c r="I17" s="22">
        <v>0</v>
      </c>
      <c r="J17" s="48"/>
      <c r="K17" s="48"/>
      <c r="L17" s="48"/>
      <c r="M17" s="48"/>
      <c r="N17" s="16"/>
      <c r="O17" s="13">
        <f t="shared" si="1"/>
        <v>1</v>
      </c>
    </row>
    <row r="18" spans="1:15" x14ac:dyDescent="0.25">
      <c r="A18" s="9"/>
      <c r="B18" s="10" t="s">
        <v>42</v>
      </c>
      <c r="C18" s="11" t="s">
        <v>4</v>
      </c>
      <c r="D18" s="22">
        <v>0</v>
      </c>
      <c r="E18" s="22">
        <v>0</v>
      </c>
      <c r="F18" s="22">
        <v>0</v>
      </c>
      <c r="G18" s="21" t="str">
        <f t="shared" si="0"/>
        <v/>
      </c>
      <c r="H18" s="22">
        <v>0</v>
      </c>
      <c r="I18" s="22">
        <v>0</v>
      </c>
      <c r="J18" s="48"/>
      <c r="K18" s="48"/>
      <c r="L18" s="48"/>
      <c r="M18" s="48"/>
      <c r="N18" s="16"/>
      <c r="O18" s="13">
        <f t="shared" si="1"/>
        <v>1</v>
      </c>
    </row>
    <row r="19" spans="1:15" x14ac:dyDescent="0.25">
      <c r="A19" s="9"/>
      <c r="B19" s="10" t="s">
        <v>43</v>
      </c>
      <c r="C19" s="11" t="s">
        <v>4</v>
      </c>
      <c r="D19" s="22"/>
      <c r="E19" s="22"/>
      <c r="F19" s="22"/>
      <c r="G19" s="21" t="str">
        <f t="shared" si="0"/>
        <v/>
      </c>
      <c r="H19" s="22"/>
      <c r="I19" s="22"/>
      <c r="J19" s="48"/>
      <c r="K19" s="48"/>
      <c r="L19" s="48"/>
      <c r="M19" s="48"/>
      <c r="N19" s="16"/>
      <c r="O19" s="13">
        <f t="shared" si="1"/>
        <v>0</v>
      </c>
    </row>
    <row r="20" spans="1:15" x14ac:dyDescent="0.25">
      <c r="A20" s="9"/>
      <c r="B20" s="10" t="s">
        <v>44</v>
      </c>
      <c r="C20" s="11" t="s">
        <v>3</v>
      </c>
      <c r="D20" s="22">
        <v>0</v>
      </c>
      <c r="E20" s="22">
        <v>0</v>
      </c>
      <c r="F20" s="22">
        <v>0</v>
      </c>
      <c r="G20" s="21" t="str">
        <f t="shared" si="0"/>
        <v/>
      </c>
      <c r="H20" s="22">
        <v>3</v>
      </c>
      <c r="I20" s="22">
        <v>0</v>
      </c>
      <c r="J20" s="48"/>
      <c r="K20" s="48"/>
      <c r="L20" s="48"/>
      <c r="M20" s="48"/>
      <c r="N20" s="16"/>
      <c r="O20" s="13">
        <f t="shared" si="1"/>
        <v>1</v>
      </c>
    </row>
    <row r="21" spans="1:15" x14ac:dyDescent="0.25">
      <c r="A21" s="9"/>
      <c r="B21" s="10" t="s">
        <v>45</v>
      </c>
      <c r="C21" s="11" t="s">
        <v>3</v>
      </c>
      <c r="D21" s="22">
        <v>0</v>
      </c>
      <c r="E21" s="22">
        <v>0</v>
      </c>
      <c r="F21" s="22">
        <v>0</v>
      </c>
      <c r="G21" s="21" t="str">
        <f t="shared" si="0"/>
        <v/>
      </c>
      <c r="H21" s="22">
        <v>2</v>
      </c>
      <c r="I21" s="22">
        <v>0</v>
      </c>
      <c r="J21" s="48"/>
      <c r="K21" s="48"/>
      <c r="L21" s="48"/>
      <c r="M21" s="48"/>
      <c r="N21" s="16"/>
      <c r="O21" s="13">
        <f t="shared" si="1"/>
        <v>1</v>
      </c>
    </row>
    <row r="22" spans="1:15" x14ac:dyDescent="0.25">
      <c r="A22" s="9"/>
      <c r="B22" s="10" t="s">
        <v>46</v>
      </c>
      <c r="C22" s="11" t="s">
        <v>4</v>
      </c>
      <c r="D22" s="22"/>
      <c r="E22" s="22"/>
      <c r="F22" s="22"/>
      <c r="G22" s="21" t="str">
        <f t="shared" si="0"/>
        <v/>
      </c>
      <c r="H22" s="22"/>
      <c r="I22" s="22"/>
      <c r="J22" s="48"/>
      <c r="K22" s="48"/>
      <c r="L22" s="48"/>
      <c r="M22" s="48"/>
      <c r="N22" s="16"/>
      <c r="O22" s="13">
        <f t="shared" si="1"/>
        <v>0</v>
      </c>
    </row>
    <row r="23" spans="1:15" x14ac:dyDescent="0.25">
      <c r="A23" s="9"/>
      <c r="B23" s="10" t="s">
        <v>47</v>
      </c>
      <c r="C23" s="11" t="s">
        <v>3</v>
      </c>
      <c r="D23" s="22">
        <v>0</v>
      </c>
      <c r="E23" s="22">
        <v>0</v>
      </c>
      <c r="F23" s="22">
        <v>1</v>
      </c>
      <c r="G23" s="21">
        <f t="shared" si="0"/>
        <v>0</v>
      </c>
      <c r="H23" s="22">
        <v>3</v>
      </c>
      <c r="I23" s="22">
        <v>0</v>
      </c>
      <c r="J23" s="48"/>
      <c r="K23" s="48"/>
      <c r="L23" s="48"/>
      <c r="M23" s="48"/>
      <c r="N23" s="16"/>
      <c r="O23" s="13">
        <f t="shared" si="1"/>
        <v>1</v>
      </c>
    </row>
    <row r="24" spans="1:15" x14ac:dyDescent="0.25">
      <c r="A24" s="9"/>
      <c r="B24" s="10" t="s">
        <v>50</v>
      </c>
      <c r="C24" s="11" t="s">
        <v>3</v>
      </c>
      <c r="D24" s="22">
        <v>0</v>
      </c>
      <c r="E24" s="22">
        <v>1</v>
      </c>
      <c r="F24" s="22">
        <v>0</v>
      </c>
      <c r="G24" s="21" t="str">
        <f t="shared" si="0"/>
        <v/>
      </c>
      <c r="H24" s="22">
        <v>2</v>
      </c>
      <c r="I24" s="22">
        <v>0</v>
      </c>
      <c r="J24" s="48"/>
      <c r="K24" s="48"/>
      <c r="L24" s="48"/>
      <c r="M24" s="48"/>
      <c r="N24" s="16"/>
      <c r="O24" s="13">
        <f t="shared" si="1"/>
        <v>1</v>
      </c>
    </row>
    <row r="25" spans="1:15" x14ac:dyDescent="0.25">
      <c r="A25" s="9"/>
      <c r="B25" s="10" t="s">
        <v>51</v>
      </c>
      <c r="C25" s="11" t="s">
        <v>4</v>
      </c>
      <c r="D25" s="22">
        <v>1</v>
      </c>
      <c r="E25" s="22">
        <v>1</v>
      </c>
      <c r="F25" s="22">
        <v>1</v>
      </c>
      <c r="G25" s="21">
        <f t="shared" si="0"/>
        <v>1</v>
      </c>
      <c r="H25" s="22">
        <v>2</v>
      </c>
      <c r="I25" s="22">
        <v>0</v>
      </c>
      <c r="J25" s="48"/>
      <c r="K25" s="48"/>
      <c r="L25" s="48"/>
      <c r="M25" s="48"/>
      <c r="N25" s="16"/>
      <c r="O25" s="13">
        <f t="shared" si="1"/>
        <v>1</v>
      </c>
    </row>
    <row r="26" spans="1:15" x14ac:dyDescent="0.25">
      <c r="A26" s="9"/>
      <c r="B26" s="16" t="s">
        <v>53</v>
      </c>
      <c r="C26" s="11" t="s">
        <v>3</v>
      </c>
      <c r="D26" s="22">
        <v>0</v>
      </c>
      <c r="E26" s="22">
        <v>0</v>
      </c>
      <c r="F26" s="22">
        <v>0</v>
      </c>
      <c r="G26" s="21" t="str">
        <f t="shared" si="0"/>
        <v/>
      </c>
      <c r="H26" s="22">
        <v>0</v>
      </c>
      <c r="I26" s="22">
        <v>0</v>
      </c>
      <c r="J26" s="48"/>
      <c r="K26" s="48"/>
      <c r="L26" s="48"/>
      <c r="M26" s="48"/>
      <c r="N26" s="16"/>
      <c r="O26" s="13">
        <f t="shared" si="1"/>
        <v>1</v>
      </c>
    </row>
    <row r="27" spans="1:15" x14ac:dyDescent="0.25">
      <c r="A27" s="9"/>
      <c r="B27" s="16" t="s">
        <v>9</v>
      </c>
      <c r="C27" s="11" t="s">
        <v>4</v>
      </c>
      <c r="D27" s="22"/>
      <c r="E27" s="22"/>
      <c r="F27" s="22"/>
      <c r="G27" s="21" t="str">
        <f t="shared" si="0"/>
        <v/>
      </c>
      <c r="H27" s="22"/>
      <c r="I27" s="22"/>
      <c r="J27" s="48"/>
      <c r="K27" s="48"/>
      <c r="L27" s="48"/>
      <c r="M27" s="48"/>
      <c r="N27" s="16"/>
      <c r="O27" s="13">
        <f t="shared" si="1"/>
        <v>0</v>
      </c>
    </row>
    <row r="28" spans="1:15" x14ac:dyDescent="0.25">
      <c r="A28" s="9"/>
      <c r="B28" s="16" t="s">
        <v>54</v>
      </c>
      <c r="C28" s="11" t="s">
        <v>4</v>
      </c>
      <c r="D28" s="22"/>
      <c r="E28" s="22"/>
      <c r="F28" s="22"/>
      <c r="G28" s="21" t="str">
        <f t="shared" si="0"/>
        <v/>
      </c>
      <c r="H28" s="22"/>
      <c r="I28" s="22"/>
      <c r="J28" s="48"/>
      <c r="K28" s="48"/>
      <c r="L28" s="48"/>
      <c r="M28" s="48"/>
      <c r="N28" s="16"/>
      <c r="O28" s="13">
        <f t="shared" si="1"/>
        <v>0</v>
      </c>
    </row>
    <row r="29" spans="1:15" x14ac:dyDescent="0.25">
      <c r="A29" s="9"/>
      <c r="B29" s="16" t="s">
        <v>5</v>
      </c>
      <c r="C29" s="11" t="s">
        <v>6</v>
      </c>
      <c r="D29" s="22"/>
      <c r="E29" s="22"/>
      <c r="F29" s="22"/>
      <c r="G29" s="21" t="str">
        <f t="shared" si="0"/>
        <v/>
      </c>
      <c r="H29" s="22"/>
      <c r="I29" s="22"/>
      <c r="J29" s="22"/>
      <c r="K29" s="22">
        <f>J29-L29</f>
        <v>0</v>
      </c>
      <c r="L29" s="22"/>
      <c r="M29" s="21" t="str">
        <f>IFERROR(K29/J29,"")</f>
        <v/>
      </c>
      <c r="N29" s="16"/>
      <c r="O29" s="13">
        <f t="shared" si="1"/>
        <v>0</v>
      </c>
    </row>
    <row r="30" spans="1:15" x14ac:dyDescent="0.25">
      <c r="A30" s="9"/>
      <c r="B30" s="16" t="s">
        <v>7</v>
      </c>
      <c r="C30" s="11" t="s">
        <v>4</v>
      </c>
      <c r="D30" s="22"/>
      <c r="E30" s="22"/>
      <c r="F30" s="22"/>
      <c r="G30" s="21" t="str">
        <f t="shared" si="0"/>
        <v/>
      </c>
      <c r="H30" s="22"/>
      <c r="I30" s="22"/>
      <c r="J30" s="51"/>
      <c r="K30" s="52"/>
      <c r="L30" s="52"/>
      <c r="M30" s="53"/>
      <c r="N30" s="16"/>
      <c r="O30" s="13">
        <f t="shared" si="1"/>
        <v>0</v>
      </c>
    </row>
    <row r="31" spans="1:15" x14ac:dyDescent="0.25">
      <c r="A31" s="9"/>
      <c r="B31" s="16" t="s">
        <v>11</v>
      </c>
      <c r="C31" s="11" t="s">
        <v>4</v>
      </c>
      <c r="D31" s="22"/>
      <c r="E31" s="22"/>
      <c r="F31" s="22"/>
      <c r="G31" s="21" t="str">
        <f t="shared" si="0"/>
        <v/>
      </c>
      <c r="H31" s="22"/>
      <c r="I31" s="22"/>
      <c r="J31" s="54"/>
      <c r="K31" s="55"/>
      <c r="L31" s="55"/>
      <c r="M31" s="56"/>
      <c r="N31" s="16"/>
      <c r="O31" s="13">
        <f t="shared" si="1"/>
        <v>0</v>
      </c>
    </row>
    <row r="32" spans="1:15" x14ac:dyDescent="0.25">
      <c r="A32" s="49" t="s">
        <v>48</v>
      </c>
      <c r="B32" s="49"/>
      <c r="C32" s="49"/>
      <c r="D32" s="9">
        <f>SUM(D6:D31)</f>
        <v>6</v>
      </c>
      <c r="E32" s="9">
        <f t="shared" ref="E32:I32" si="2">SUM(E6:E31)</f>
        <v>6</v>
      </c>
      <c r="F32" s="9">
        <f t="shared" si="2"/>
        <v>26</v>
      </c>
      <c r="G32" s="15">
        <f t="shared" si="0"/>
        <v>0.23076923076923078</v>
      </c>
      <c r="H32" s="9"/>
      <c r="I32" s="9">
        <f t="shared" si="2"/>
        <v>0</v>
      </c>
      <c r="J32" s="9">
        <f>SUM(J6:J29)</f>
        <v>6</v>
      </c>
      <c r="K32" s="9">
        <f>J32-L32</f>
        <v>5</v>
      </c>
      <c r="L32" s="9">
        <f>SUM(L6:L29)</f>
        <v>1</v>
      </c>
      <c r="M32" s="20">
        <f>IFERROR(K32/J32,"")</f>
        <v>0.83333333333333337</v>
      </c>
      <c r="N32" s="16"/>
    </row>
  </sheetData>
  <mergeCells count="9">
    <mergeCell ref="J30:M31"/>
    <mergeCell ref="A32:C32"/>
    <mergeCell ref="D1:N1"/>
    <mergeCell ref="D2:N2"/>
    <mergeCell ref="D3:F3"/>
    <mergeCell ref="G3:M3"/>
    <mergeCell ref="D4:F4"/>
    <mergeCell ref="G4:M4"/>
    <mergeCell ref="J7:M28"/>
  </mergeCells>
  <conditionalFormatting sqref="D6:D31">
    <cfRule type="top10" dxfId="106" priority="23" stopIfTrue="1" bottom="1" rank="1"/>
    <cfRule type="top10" dxfId="105" priority="24" stopIfTrue="1" rank="1"/>
  </conditionalFormatting>
  <conditionalFormatting sqref="E6:E31">
    <cfRule type="top10" dxfId="104" priority="21" bottom="1" rank="1"/>
    <cfRule type="top10" dxfId="103" priority="22" rank="1"/>
  </conditionalFormatting>
  <conditionalFormatting sqref="F6:F31">
    <cfRule type="top10" dxfId="102" priority="19" bottom="1" rank="1"/>
    <cfRule type="top10" dxfId="101" priority="20" rank="1"/>
  </conditionalFormatting>
  <conditionalFormatting sqref="G6:G32">
    <cfRule type="top10" dxfId="100" priority="17" stopIfTrue="1" bottom="1" rank="1"/>
    <cfRule type="top10" dxfId="99" priority="18" stopIfTrue="1" rank="1"/>
  </conditionalFormatting>
  <conditionalFormatting sqref="H6:H31">
    <cfRule type="top10" dxfId="98" priority="15" bottom="1" rank="1"/>
    <cfRule type="top10" dxfId="97" priority="16" rank="1"/>
  </conditionalFormatting>
  <conditionalFormatting sqref="I6:I31">
    <cfRule type="top10" dxfId="96" priority="7" bottom="1" rank="1"/>
    <cfRule type="top10" dxfId="95" priority="8" rank="1"/>
  </conditionalFormatting>
  <conditionalFormatting sqref="N3">
    <cfRule type="expression" dxfId="94" priority="1">
      <formula>$N$3&lt;$N$4</formula>
    </cfRule>
    <cfRule type="expression" dxfId="93" priority="2">
      <formula>$N$3=$N$4</formula>
    </cfRule>
    <cfRule type="expression" dxfId="92" priority="3">
      <formula>$N$3&gt;$N$4</formula>
    </cfRule>
  </conditionalFormatting>
  <conditionalFormatting sqref="N4">
    <cfRule type="expression" dxfId="91" priority="4">
      <formula>$N$4&lt;$N$3</formula>
    </cfRule>
    <cfRule type="expression" dxfId="90" priority="5">
      <formula>$N$4=$N$3</formula>
    </cfRule>
    <cfRule type="expression" dxfId="89" priority="6">
      <formula>$N$4&gt;$N$3</formula>
    </cfRule>
  </conditionalFormatting>
  <pageMargins left="0.31527777777777799" right="0.31527777777777799" top="0.35416666666666702" bottom="0.15763888888888899" header="0.51180555555555496" footer="0.51180555555555496"/>
  <pageSetup paperSize="9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2"/>
  <sheetViews>
    <sheetView zoomScaleNormal="100" workbookViewId="0">
      <selection activeCell="O1" sqref="A1:O32"/>
    </sheetView>
  </sheetViews>
  <sheetFormatPr defaultColWidth="9.28515625" defaultRowHeight="15" x14ac:dyDescent="0.25"/>
  <cols>
    <col min="1" max="1" width="7" style="1" customWidth="1"/>
    <col min="2" max="2" width="21.140625" style="1" customWidth="1"/>
    <col min="3" max="3" width="13.85546875" style="1" customWidth="1"/>
    <col min="4" max="6" width="7.28515625" style="1" customWidth="1"/>
    <col min="7" max="7" width="9.7109375" style="1" customWidth="1"/>
    <col min="8" max="9" width="7.28515625" style="1" customWidth="1"/>
    <col min="10" max="12" width="9.28515625" style="1"/>
    <col min="13" max="13" width="10.5703125" style="1" customWidth="1"/>
    <col min="14" max="1025" width="9.28515625" style="1"/>
  </cols>
  <sheetData>
    <row r="1" spans="1:15" ht="21.95" customHeight="1" x14ac:dyDescent="0.25">
      <c r="A1"/>
      <c r="B1"/>
      <c r="C1"/>
      <c r="D1" s="50" t="s">
        <v>14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3"/>
    </row>
    <row r="2" spans="1:15" ht="21.95" customHeight="1" x14ac:dyDescent="0.25">
      <c r="A2"/>
      <c r="B2"/>
      <c r="C2"/>
      <c r="D2" s="50" t="s">
        <v>58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15" ht="21.75" customHeight="1" x14ac:dyDescent="0.25">
      <c r="A3"/>
      <c r="B3"/>
      <c r="C3"/>
      <c r="D3" s="50" t="s">
        <v>15</v>
      </c>
      <c r="E3" s="50"/>
      <c r="F3" s="50"/>
      <c r="G3" s="50" t="s">
        <v>52</v>
      </c>
      <c r="H3" s="50"/>
      <c r="I3" s="50"/>
      <c r="J3" s="50"/>
      <c r="K3" s="50"/>
      <c r="L3" s="50"/>
      <c r="M3" s="50"/>
      <c r="N3" s="4">
        <f>L32</f>
        <v>3</v>
      </c>
      <c r="O3"/>
    </row>
    <row r="4" spans="1:15" ht="21.75" customHeight="1" x14ac:dyDescent="0.25">
      <c r="A4"/>
      <c r="B4"/>
      <c r="C4"/>
      <c r="D4" s="50" t="s">
        <v>17</v>
      </c>
      <c r="E4" s="50"/>
      <c r="F4" s="50"/>
      <c r="G4" s="50" t="s">
        <v>16</v>
      </c>
      <c r="H4" s="50"/>
      <c r="I4" s="50"/>
      <c r="J4" s="50"/>
      <c r="K4" s="50"/>
      <c r="L4" s="50"/>
      <c r="M4" s="50"/>
      <c r="N4" s="5">
        <f>D32</f>
        <v>4</v>
      </c>
      <c r="O4"/>
    </row>
    <row r="5" spans="1:15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/>
    </row>
    <row r="6" spans="1:15" ht="15" customHeight="1" x14ac:dyDescent="0.25">
      <c r="A6" s="9"/>
      <c r="B6" s="10" t="s">
        <v>30</v>
      </c>
      <c r="C6" s="11" t="s">
        <v>6</v>
      </c>
      <c r="D6" s="19"/>
      <c r="E6" s="19"/>
      <c r="F6" s="19"/>
      <c r="G6" s="18" t="str">
        <f t="shared" ref="G6:G32" si="0">IFERROR(D6/F6,"")</f>
        <v/>
      </c>
      <c r="H6" s="19"/>
      <c r="I6" s="19"/>
      <c r="J6" s="19">
        <v>9</v>
      </c>
      <c r="K6" s="19">
        <f>J6-L6</f>
        <v>6</v>
      </c>
      <c r="L6" s="19">
        <v>3</v>
      </c>
      <c r="M6" s="18">
        <f>IFERROR(K6/J6,"")</f>
        <v>0.66666666666666663</v>
      </c>
      <c r="N6" s="16"/>
      <c r="O6" s="13">
        <f t="shared" ref="O6:O31" si="1">COUNTIF(D6,"&gt;=0")</f>
        <v>0</v>
      </c>
    </row>
    <row r="7" spans="1:15" x14ac:dyDescent="0.25">
      <c r="A7" s="9"/>
      <c r="B7" s="10" t="s">
        <v>31</v>
      </c>
      <c r="C7" s="11" t="s">
        <v>4</v>
      </c>
      <c r="D7" s="19"/>
      <c r="E7" s="19"/>
      <c r="F7" s="19"/>
      <c r="G7" s="18" t="str">
        <f t="shared" si="0"/>
        <v/>
      </c>
      <c r="H7" s="19"/>
      <c r="I7" s="19"/>
      <c r="J7" s="48" t="str">
        <f>IFERROR(K7/#REF!,"")</f>
        <v/>
      </c>
      <c r="K7" s="48"/>
      <c r="L7" s="48"/>
      <c r="M7" s="48"/>
      <c r="N7" s="16"/>
      <c r="O7" s="13">
        <f t="shared" si="1"/>
        <v>0</v>
      </c>
    </row>
    <row r="8" spans="1:15" x14ac:dyDescent="0.25">
      <c r="A8" s="9"/>
      <c r="B8" s="10" t="s">
        <v>32</v>
      </c>
      <c r="C8" s="11" t="s">
        <v>4</v>
      </c>
      <c r="D8" s="19"/>
      <c r="E8" s="19"/>
      <c r="F8" s="19"/>
      <c r="G8" s="18" t="str">
        <f t="shared" si="0"/>
        <v/>
      </c>
      <c r="H8" s="19"/>
      <c r="I8" s="19"/>
      <c r="J8" s="48"/>
      <c r="K8" s="48"/>
      <c r="L8" s="48"/>
      <c r="M8" s="48"/>
      <c r="N8" s="16"/>
      <c r="O8" s="13">
        <f t="shared" si="1"/>
        <v>0</v>
      </c>
    </row>
    <row r="9" spans="1:15" x14ac:dyDescent="0.25">
      <c r="A9" s="9"/>
      <c r="B9" s="10" t="s">
        <v>33</v>
      </c>
      <c r="C9" s="11" t="s">
        <v>4</v>
      </c>
      <c r="D9" s="19">
        <v>0</v>
      </c>
      <c r="E9" s="19">
        <v>0</v>
      </c>
      <c r="F9" s="19">
        <v>2</v>
      </c>
      <c r="G9" s="18">
        <f t="shared" si="0"/>
        <v>0</v>
      </c>
      <c r="H9" s="19">
        <v>-1</v>
      </c>
      <c r="I9" s="19">
        <v>0</v>
      </c>
      <c r="J9" s="48"/>
      <c r="K9" s="48"/>
      <c r="L9" s="48"/>
      <c r="M9" s="48"/>
      <c r="N9" s="16"/>
      <c r="O9" s="13">
        <f t="shared" si="1"/>
        <v>1</v>
      </c>
    </row>
    <row r="10" spans="1:15" x14ac:dyDescent="0.25">
      <c r="A10" s="9"/>
      <c r="B10" s="10" t="s">
        <v>34</v>
      </c>
      <c r="C10" s="11" t="s">
        <v>3</v>
      </c>
      <c r="D10" s="19">
        <v>0</v>
      </c>
      <c r="E10" s="19">
        <v>0</v>
      </c>
      <c r="F10" s="19">
        <v>1</v>
      </c>
      <c r="G10" s="18">
        <f t="shared" si="0"/>
        <v>0</v>
      </c>
      <c r="H10" s="19">
        <v>-1</v>
      </c>
      <c r="I10" s="19">
        <v>0</v>
      </c>
      <c r="J10" s="48"/>
      <c r="K10" s="48"/>
      <c r="L10" s="48"/>
      <c r="M10" s="48"/>
      <c r="N10" s="16"/>
      <c r="O10" s="13">
        <f t="shared" si="1"/>
        <v>1</v>
      </c>
    </row>
    <row r="11" spans="1:15" x14ac:dyDescent="0.25">
      <c r="A11" s="9"/>
      <c r="B11" s="10" t="s">
        <v>35</v>
      </c>
      <c r="C11" s="11" t="s">
        <v>3</v>
      </c>
      <c r="D11" s="19">
        <v>0</v>
      </c>
      <c r="E11" s="19">
        <v>0</v>
      </c>
      <c r="F11" s="19">
        <v>1</v>
      </c>
      <c r="G11" s="18">
        <f t="shared" si="0"/>
        <v>0</v>
      </c>
      <c r="H11" s="19">
        <v>-1</v>
      </c>
      <c r="I11" s="19">
        <v>0</v>
      </c>
      <c r="J11" s="48"/>
      <c r="K11" s="48"/>
      <c r="L11" s="48"/>
      <c r="M11" s="48"/>
      <c r="N11" s="16"/>
      <c r="O11" s="13">
        <f t="shared" si="1"/>
        <v>1</v>
      </c>
    </row>
    <row r="12" spans="1:15" x14ac:dyDescent="0.25">
      <c r="A12" s="9"/>
      <c r="B12" s="10" t="s">
        <v>36</v>
      </c>
      <c r="C12" s="11" t="s">
        <v>4</v>
      </c>
      <c r="D12" s="19">
        <v>0</v>
      </c>
      <c r="E12" s="19">
        <v>0</v>
      </c>
      <c r="F12" s="19">
        <v>2</v>
      </c>
      <c r="G12" s="18">
        <f t="shared" si="0"/>
        <v>0</v>
      </c>
      <c r="H12" s="19">
        <v>2</v>
      </c>
      <c r="I12" s="19">
        <v>0</v>
      </c>
      <c r="J12" s="48"/>
      <c r="K12" s="48"/>
      <c r="L12" s="48"/>
      <c r="M12" s="48"/>
      <c r="N12" s="16"/>
      <c r="O12" s="13">
        <f t="shared" si="1"/>
        <v>1</v>
      </c>
    </row>
    <row r="13" spans="1:15" x14ac:dyDescent="0.25">
      <c r="A13" s="9"/>
      <c r="B13" s="10" t="s">
        <v>37</v>
      </c>
      <c r="C13" s="11" t="s">
        <v>4</v>
      </c>
      <c r="D13" s="19"/>
      <c r="E13" s="19"/>
      <c r="F13" s="19"/>
      <c r="G13" s="18" t="str">
        <f t="shared" si="0"/>
        <v/>
      </c>
      <c r="H13" s="19"/>
      <c r="I13" s="19"/>
      <c r="J13" s="48"/>
      <c r="K13" s="48"/>
      <c r="L13" s="48"/>
      <c r="M13" s="48"/>
      <c r="N13" s="16"/>
      <c r="O13" s="13">
        <f t="shared" si="1"/>
        <v>0</v>
      </c>
    </row>
    <row r="14" spans="1:15" x14ac:dyDescent="0.25">
      <c r="A14" s="9"/>
      <c r="B14" s="10" t="s">
        <v>38</v>
      </c>
      <c r="C14" s="11" t="s">
        <v>4</v>
      </c>
      <c r="D14" s="19"/>
      <c r="E14" s="19"/>
      <c r="F14" s="19"/>
      <c r="G14" s="18" t="str">
        <f t="shared" si="0"/>
        <v/>
      </c>
      <c r="H14" s="19"/>
      <c r="I14" s="19"/>
      <c r="J14" s="48"/>
      <c r="K14" s="48"/>
      <c r="L14" s="48"/>
      <c r="M14" s="48"/>
      <c r="N14" s="16"/>
      <c r="O14" s="13">
        <f t="shared" si="1"/>
        <v>0</v>
      </c>
    </row>
    <row r="15" spans="1:15" x14ac:dyDescent="0.25">
      <c r="A15" s="9"/>
      <c r="B15" s="10" t="s">
        <v>39</v>
      </c>
      <c r="C15" s="11" t="s">
        <v>3</v>
      </c>
      <c r="D15" s="19"/>
      <c r="E15" s="19"/>
      <c r="F15" s="19"/>
      <c r="G15" s="18" t="str">
        <f t="shared" si="0"/>
        <v/>
      </c>
      <c r="H15" s="19"/>
      <c r="I15" s="19"/>
      <c r="J15" s="48"/>
      <c r="K15" s="48"/>
      <c r="L15" s="48"/>
      <c r="M15" s="48"/>
      <c r="N15" s="16"/>
      <c r="O15" s="13">
        <f t="shared" si="1"/>
        <v>0</v>
      </c>
    </row>
    <row r="16" spans="1:15" x14ac:dyDescent="0.25">
      <c r="A16" s="9"/>
      <c r="B16" s="10" t="s">
        <v>40</v>
      </c>
      <c r="C16" s="11" t="s">
        <v>4</v>
      </c>
      <c r="D16" s="19">
        <v>1</v>
      </c>
      <c r="E16" s="19">
        <v>1</v>
      </c>
      <c r="F16" s="19">
        <v>2</v>
      </c>
      <c r="G16" s="18">
        <f t="shared" si="0"/>
        <v>0.5</v>
      </c>
      <c r="H16" s="19">
        <v>2</v>
      </c>
      <c r="I16" s="19">
        <v>2</v>
      </c>
      <c r="J16" s="48"/>
      <c r="K16" s="48"/>
      <c r="L16" s="48"/>
      <c r="M16" s="48"/>
      <c r="N16" s="16"/>
      <c r="O16" s="13">
        <f t="shared" si="1"/>
        <v>1</v>
      </c>
    </row>
    <row r="17" spans="1:15" x14ac:dyDescent="0.25">
      <c r="A17" s="9"/>
      <c r="B17" s="10" t="s">
        <v>41</v>
      </c>
      <c r="C17" s="11" t="s">
        <v>4</v>
      </c>
      <c r="D17" s="19">
        <v>2</v>
      </c>
      <c r="E17" s="19">
        <v>1</v>
      </c>
      <c r="F17" s="19">
        <v>9</v>
      </c>
      <c r="G17" s="18">
        <f t="shared" si="0"/>
        <v>0.22222222222222221</v>
      </c>
      <c r="H17" s="19">
        <v>2</v>
      </c>
      <c r="I17" s="19">
        <v>0</v>
      </c>
      <c r="J17" s="48"/>
      <c r="K17" s="48"/>
      <c r="L17" s="48"/>
      <c r="M17" s="48"/>
      <c r="N17" s="16"/>
      <c r="O17" s="13">
        <f t="shared" si="1"/>
        <v>1</v>
      </c>
    </row>
    <row r="18" spans="1:15" x14ac:dyDescent="0.25">
      <c r="A18" s="9"/>
      <c r="B18" s="10" t="s">
        <v>42</v>
      </c>
      <c r="C18" s="11" t="s">
        <v>4</v>
      </c>
      <c r="D18" s="19">
        <v>0</v>
      </c>
      <c r="E18" s="19">
        <v>0</v>
      </c>
      <c r="F18" s="19">
        <v>2</v>
      </c>
      <c r="G18" s="18">
        <f t="shared" si="0"/>
        <v>0</v>
      </c>
      <c r="H18" s="19">
        <v>-1</v>
      </c>
      <c r="I18" s="19">
        <v>0</v>
      </c>
      <c r="J18" s="48"/>
      <c r="K18" s="48"/>
      <c r="L18" s="48"/>
      <c r="M18" s="48"/>
      <c r="N18" s="16"/>
      <c r="O18" s="13">
        <f t="shared" si="1"/>
        <v>1</v>
      </c>
    </row>
    <row r="19" spans="1:15" x14ac:dyDescent="0.25">
      <c r="A19" s="9"/>
      <c r="B19" s="10" t="s">
        <v>43</v>
      </c>
      <c r="C19" s="11" t="s">
        <v>4</v>
      </c>
      <c r="D19" s="19"/>
      <c r="E19" s="19"/>
      <c r="F19" s="19"/>
      <c r="G19" s="18" t="str">
        <f t="shared" si="0"/>
        <v/>
      </c>
      <c r="H19" s="19"/>
      <c r="I19" s="19"/>
      <c r="J19" s="48"/>
      <c r="K19" s="48"/>
      <c r="L19" s="48"/>
      <c r="M19" s="48"/>
      <c r="N19" s="16"/>
      <c r="O19" s="13">
        <f t="shared" si="1"/>
        <v>0</v>
      </c>
    </row>
    <row r="20" spans="1:15" x14ac:dyDescent="0.25">
      <c r="A20" s="9"/>
      <c r="B20" s="10" t="s">
        <v>44</v>
      </c>
      <c r="C20" s="11" t="s">
        <v>3</v>
      </c>
      <c r="D20" s="19">
        <v>1</v>
      </c>
      <c r="E20" s="19">
        <v>0</v>
      </c>
      <c r="F20" s="19">
        <v>1</v>
      </c>
      <c r="G20" s="18">
        <f t="shared" si="0"/>
        <v>1</v>
      </c>
      <c r="H20" s="19">
        <v>2</v>
      </c>
      <c r="I20" s="19">
        <v>2</v>
      </c>
      <c r="J20" s="48"/>
      <c r="K20" s="48"/>
      <c r="L20" s="48"/>
      <c r="M20" s="48"/>
      <c r="N20" s="16"/>
      <c r="O20" s="13">
        <f t="shared" si="1"/>
        <v>1</v>
      </c>
    </row>
    <row r="21" spans="1:15" x14ac:dyDescent="0.25">
      <c r="A21" s="9"/>
      <c r="B21" s="10" t="s">
        <v>45</v>
      </c>
      <c r="C21" s="11" t="s">
        <v>3</v>
      </c>
      <c r="D21" s="19">
        <v>0</v>
      </c>
      <c r="E21" s="19">
        <v>0</v>
      </c>
      <c r="F21" s="19">
        <v>0</v>
      </c>
      <c r="G21" s="18" t="str">
        <f t="shared" si="0"/>
        <v/>
      </c>
      <c r="H21" s="19">
        <v>0</v>
      </c>
      <c r="I21" s="19">
        <v>0</v>
      </c>
      <c r="J21" s="48"/>
      <c r="K21" s="48"/>
      <c r="L21" s="48"/>
      <c r="M21" s="48"/>
      <c r="N21" s="16"/>
      <c r="O21" s="13">
        <f t="shared" si="1"/>
        <v>1</v>
      </c>
    </row>
    <row r="22" spans="1:15" x14ac:dyDescent="0.25">
      <c r="A22" s="9"/>
      <c r="B22" s="10" t="s">
        <v>46</v>
      </c>
      <c r="C22" s="11" t="s">
        <v>4</v>
      </c>
      <c r="D22" s="19"/>
      <c r="E22" s="19"/>
      <c r="F22" s="19"/>
      <c r="G22" s="18" t="str">
        <f t="shared" si="0"/>
        <v/>
      </c>
      <c r="H22" s="19"/>
      <c r="I22" s="19"/>
      <c r="J22" s="48"/>
      <c r="K22" s="48"/>
      <c r="L22" s="48"/>
      <c r="M22" s="48"/>
      <c r="N22" s="16"/>
      <c r="O22" s="13">
        <f t="shared" si="1"/>
        <v>0</v>
      </c>
    </row>
    <row r="23" spans="1:15" x14ac:dyDescent="0.25">
      <c r="A23" s="9"/>
      <c r="B23" s="10" t="s">
        <v>47</v>
      </c>
      <c r="C23" s="11" t="s">
        <v>3</v>
      </c>
      <c r="D23" s="19">
        <v>0</v>
      </c>
      <c r="E23" s="19">
        <v>0</v>
      </c>
      <c r="F23" s="19">
        <v>1</v>
      </c>
      <c r="G23" s="18">
        <f t="shared" si="0"/>
        <v>0</v>
      </c>
      <c r="H23" s="19">
        <v>2</v>
      </c>
      <c r="I23" s="19">
        <v>0</v>
      </c>
      <c r="J23" s="48"/>
      <c r="K23" s="48"/>
      <c r="L23" s="48"/>
      <c r="M23" s="48"/>
      <c r="N23" s="16"/>
      <c r="O23" s="13">
        <f t="shared" si="1"/>
        <v>1</v>
      </c>
    </row>
    <row r="24" spans="1:15" x14ac:dyDescent="0.25">
      <c r="A24" s="9"/>
      <c r="B24" s="10" t="s">
        <v>50</v>
      </c>
      <c r="C24" s="11" t="s">
        <v>3</v>
      </c>
      <c r="D24" s="19"/>
      <c r="E24" s="19"/>
      <c r="F24" s="19"/>
      <c r="G24" s="18" t="str">
        <f t="shared" si="0"/>
        <v/>
      </c>
      <c r="H24" s="19"/>
      <c r="I24" s="19"/>
      <c r="J24" s="48"/>
      <c r="K24" s="48"/>
      <c r="L24" s="48"/>
      <c r="M24" s="48"/>
      <c r="N24" s="16"/>
      <c r="O24" s="13">
        <f t="shared" si="1"/>
        <v>0</v>
      </c>
    </row>
    <row r="25" spans="1:15" x14ac:dyDescent="0.25">
      <c r="A25" s="9"/>
      <c r="B25" s="10" t="s">
        <v>51</v>
      </c>
      <c r="C25" s="11" t="s">
        <v>4</v>
      </c>
      <c r="D25" s="19">
        <v>0</v>
      </c>
      <c r="E25" s="19">
        <v>0</v>
      </c>
      <c r="F25" s="19">
        <v>0</v>
      </c>
      <c r="G25" s="18" t="str">
        <f t="shared" si="0"/>
        <v/>
      </c>
      <c r="H25" s="19">
        <v>-1</v>
      </c>
      <c r="I25" s="19">
        <v>0</v>
      </c>
      <c r="J25" s="48"/>
      <c r="K25" s="48"/>
      <c r="L25" s="48"/>
      <c r="M25" s="48"/>
      <c r="N25" s="16"/>
      <c r="O25" s="13">
        <f t="shared" si="1"/>
        <v>1</v>
      </c>
    </row>
    <row r="26" spans="1:15" x14ac:dyDescent="0.25">
      <c r="A26" s="9"/>
      <c r="B26" s="16" t="s">
        <v>53</v>
      </c>
      <c r="C26" s="11" t="s">
        <v>3</v>
      </c>
      <c r="D26" s="19">
        <v>0</v>
      </c>
      <c r="E26" s="19">
        <v>0</v>
      </c>
      <c r="F26" s="19">
        <v>0</v>
      </c>
      <c r="G26" s="18" t="str">
        <f t="shared" si="0"/>
        <v/>
      </c>
      <c r="H26" s="19">
        <v>0</v>
      </c>
      <c r="I26" s="19">
        <v>0</v>
      </c>
      <c r="J26" s="48"/>
      <c r="K26" s="48"/>
      <c r="L26" s="48"/>
      <c r="M26" s="48"/>
      <c r="N26" s="16"/>
      <c r="O26" s="13">
        <f t="shared" si="1"/>
        <v>1</v>
      </c>
    </row>
    <row r="27" spans="1:15" x14ac:dyDescent="0.25">
      <c r="A27" s="9"/>
      <c r="B27" s="16" t="s">
        <v>9</v>
      </c>
      <c r="C27" s="11" t="s">
        <v>4</v>
      </c>
      <c r="D27" s="19"/>
      <c r="E27" s="19"/>
      <c r="F27" s="19"/>
      <c r="G27" s="18" t="str">
        <f t="shared" si="0"/>
        <v/>
      </c>
      <c r="H27" s="19"/>
      <c r="I27" s="19"/>
      <c r="J27" s="48"/>
      <c r="K27" s="48"/>
      <c r="L27" s="48"/>
      <c r="M27" s="48"/>
      <c r="N27" s="16"/>
      <c r="O27" s="13">
        <f t="shared" si="1"/>
        <v>0</v>
      </c>
    </row>
    <row r="28" spans="1:15" x14ac:dyDescent="0.25">
      <c r="A28" s="9"/>
      <c r="B28" s="16" t="s">
        <v>54</v>
      </c>
      <c r="C28" s="11" t="s">
        <v>4</v>
      </c>
      <c r="D28" s="19"/>
      <c r="E28" s="19"/>
      <c r="F28" s="19"/>
      <c r="G28" s="18" t="str">
        <f t="shared" si="0"/>
        <v/>
      </c>
      <c r="H28" s="19"/>
      <c r="I28" s="19"/>
      <c r="J28" s="48"/>
      <c r="K28" s="48"/>
      <c r="L28" s="48"/>
      <c r="M28" s="48"/>
      <c r="N28" s="16"/>
      <c r="O28" s="13">
        <f t="shared" si="1"/>
        <v>0</v>
      </c>
    </row>
    <row r="29" spans="1:15" x14ac:dyDescent="0.25">
      <c r="A29" s="9"/>
      <c r="B29" s="16" t="s">
        <v>5</v>
      </c>
      <c r="C29" s="11" t="s">
        <v>6</v>
      </c>
      <c r="D29" s="19"/>
      <c r="E29" s="19"/>
      <c r="F29" s="19"/>
      <c r="G29" s="18" t="str">
        <f t="shared" si="0"/>
        <v/>
      </c>
      <c r="H29" s="19"/>
      <c r="I29" s="19"/>
      <c r="J29" s="19"/>
      <c r="K29" s="19">
        <f>J29-L29</f>
        <v>0</v>
      </c>
      <c r="L29" s="19"/>
      <c r="M29" s="18" t="str">
        <f>IFERROR(K29/J29,"")</f>
        <v/>
      </c>
      <c r="N29" s="16"/>
      <c r="O29" s="13">
        <f t="shared" si="1"/>
        <v>0</v>
      </c>
    </row>
    <row r="30" spans="1:15" x14ac:dyDescent="0.25">
      <c r="A30" s="9"/>
      <c r="B30" s="16" t="s">
        <v>7</v>
      </c>
      <c r="C30" s="11" t="s">
        <v>4</v>
      </c>
      <c r="D30" s="19">
        <v>0</v>
      </c>
      <c r="E30" s="19">
        <v>0</v>
      </c>
      <c r="F30" s="19">
        <v>0</v>
      </c>
      <c r="G30" s="18" t="str">
        <f t="shared" si="0"/>
        <v/>
      </c>
      <c r="H30" s="19">
        <v>0</v>
      </c>
      <c r="I30" s="19">
        <v>0</v>
      </c>
      <c r="J30" s="51"/>
      <c r="K30" s="52"/>
      <c r="L30" s="52"/>
      <c r="M30" s="53"/>
      <c r="N30" s="16"/>
      <c r="O30" s="13">
        <f t="shared" si="1"/>
        <v>1</v>
      </c>
    </row>
    <row r="31" spans="1:15" x14ac:dyDescent="0.25">
      <c r="A31" s="9"/>
      <c r="B31" s="16" t="s">
        <v>11</v>
      </c>
      <c r="C31" s="11" t="s">
        <v>4</v>
      </c>
      <c r="D31" s="19">
        <v>0</v>
      </c>
      <c r="E31" s="19">
        <v>0</v>
      </c>
      <c r="F31" s="19">
        <v>0</v>
      </c>
      <c r="G31" s="18" t="str">
        <f t="shared" si="0"/>
        <v/>
      </c>
      <c r="H31" s="19">
        <v>0</v>
      </c>
      <c r="I31" s="19">
        <v>0</v>
      </c>
      <c r="J31" s="54"/>
      <c r="K31" s="55"/>
      <c r="L31" s="55"/>
      <c r="M31" s="56"/>
      <c r="N31" s="16"/>
      <c r="O31" s="13">
        <f t="shared" si="1"/>
        <v>1</v>
      </c>
    </row>
    <row r="32" spans="1:15" x14ac:dyDescent="0.25">
      <c r="A32" s="49" t="s">
        <v>48</v>
      </c>
      <c r="B32" s="49"/>
      <c r="C32" s="49"/>
      <c r="D32" s="9">
        <f>SUM(D6:D31)</f>
        <v>4</v>
      </c>
      <c r="E32" s="9">
        <f t="shared" ref="E32:I32" si="2">SUM(E6:E31)</f>
        <v>2</v>
      </c>
      <c r="F32" s="9">
        <f t="shared" si="2"/>
        <v>21</v>
      </c>
      <c r="G32" s="15">
        <f t="shared" si="0"/>
        <v>0.19047619047619047</v>
      </c>
      <c r="H32" s="9"/>
      <c r="I32" s="9">
        <f t="shared" si="2"/>
        <v>4</v>
      </c>
      <c r="J32" s="9">
        <f>SUM(J6:J29)</f>
        <v>9</v>
      </c>
      <c r="K32" s="9">
        <f>J32-L32</f>
        <v>6</v>
      </c>
      <c r="L32" s="9">
        <f>SUM(L6:L29)</f>
        <v>3</v>
      </c>
      <c r="M32" s="20">
        <f>IFERROR(K32/J32,"")</f>
        <v>0.66666666666666663</v>
      </c>
      <c r="N32" s="16"/>
    </row>
  </sheetData>
  <mergeCells count="9">
    <mergeCell ref="A32:C32"/>
    <mergeCell ref="J30:M31"/>
    <mergeCell ref="D1:N1"/>
    <mergeCell ref="G3:M3"/>
    <mergeCell ref="D3:F3"/>
    <mergeCell ref="D2:N2"/>
    <mergeCell ref="D4:F4"/>
    <mergeCell ref="G4:M4"/>
    <mergeCell ref="J7:M28"/>
  </mergeCells>
  <conditionalFormatting sqref="D6:D31">
    <cfRule type="top10" dxfId="88" priority="23" stopIfTrue="1" bottom="1" rank="1"/>
    <cfRule type="top10" dxfId="87" priority="24" stopIfTrue="1" rank="1"/>
  </conditionalFormatting>
  <conditionalFormatting sqref="E6:E31">
    <cfRule type="top10" dxfId="86" priority="21" bottom="1" rank="1"/>
    <cfRule type="top10" dxfId="85" priority="22" rank="1"/>
  </conditionalFormatting>
  <conditionalFormatting sqref="F6:F31">
    <cfRule type="top10" dxfId="84" priority="19" bottom="1" rank="1"/>
    <cfRule type="top10" dxfId="83" priority="20" rank="1"/>
  </conditionalFormatting>
  <conditionalFormatting sqref="G6:G32">
    <cfRule type="top10" dxfId="82" priority="17" stopIfTrue="1" bottom="1" rank="1"/>
    <cfRule type="top10" dxfId="81" priority="18" stopIfTrue="1" rank="1"/>
  </conditionalFormatting>
  <conditionalFormatting sqref="H6:H31">
    <cfRule type="top10" dxfId="80" priority="15" bottom="1" rank="1"/>
    <cfRule type="top10" dxfId="79" priority="16" rank="1"/>
  </conditionalFormatting>
  <conditionalFormatting sqref="N3">
    <cfRule type="expression" dxfId="78" priority="3">
      <formula>$N$3&lt;$N$4</formula>
    </cfRule>
    <cfRule type="expression" dxfId="77" priority="4">
      <formula>$N$3=$N$4</formula>
    </cfRule>
    <cfRule type="expression" dxfId="76" priority="5">
      <formula>$N$3&gt;$N$4</formula>
    </cfRule>
  </conditionalFormatting>
  <conditionalFormatting sqref="N4">
    <cfRule type="expression" dxfId="75" priority="6">
      <formula>$N$4&lt;$N$3</formula>
    </cfRule>
    <cfRule type="expression" dxfId="74" priority="7">
      <formula>$N$4=$N$3</formula>
    </cfRule>
    <cfRule type="expression" dxfId="73" priority="8">
      <formula>$N$4&gt;$N$3</formula>
    </cfRule>
  </conditionalFormatting>
  <conditionalFormatting sqref="I6:I31">
    <cfRule type="top10" dxfId="72" priority="1" bottom="1" rank="1"/>
    <cfRule type="top10" dxfId="71" priority="2" rank="1"/>
  </conditionalFormatting>
  <pageMargins left="0.31527777777777799" right="0.31527777777777799" top="0.35416666666666702" bottom="0.15763888888888899" header="0.51180555555555496" footer="0.51180555555555496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1"/>
  <sheetViews>
    <sheetView zoomScale="85" zoomScaleNormal="85" workbookViewId="0">
      <pane ySplit="5" topLeftCell="A15" activePane="bottomLeft" state="frozen"/>
      <selection pane="bottomLeft" activeCell="C3" sqref="A1:O41"/>
    </sheetView>
  </sheetViews>
  <sheetFormatPr defaultRowHeight="15" x14ac:dyDescent="0.25"/>
  <cols>
    <col min="1" max="1" width="7.42578125" style="1"/>
    <col min="2" max="2" width="21.140625" style="1"/>
    <col min="3" max="3" width="14" style="1"/>
    <col min="4" max="12" width="9.42578125" style="1" bestFit="1" customWidth="1"/>
    <col min="13" max="13" width="11.85546875" style="1" bestFit="1" customWidth="1"/>
    <col min="14" max="14" width="9.28515625" style="1"/>
    <col min="15" max="15" width="5.85546875" style="1" bestFit="1" customWidth="1"/>
    <col min="16" max="41" width="4.5703125" style="1"/>
    <col min="42" max="1025" width="9.140625" style="1"/>
  </cols>
  <sheetData>
    <row r="1" spans="1:19" ht="21.95" customHeight="1" x14ac:dyDescent="0.25">
      <c r="A1"/>
      <c r="B1"/>
      <c r="C1"/>
      <c r="D1" s="57" t="s">
        <v>63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3"/>
      <c r="P1" s="3"/>
      <c r="Q1" s="3"/>
      <c r="R1" s="3"/>
      <c r="S1" s="3"/>
    </row>
    <row r="2" spans="1:19" ht="21.95" customHeight="1" x14ac:dyDescent="0.25">
      <c r="A2"/>
      <c r="B2"/>
      <c r="C2"/>
      <c r="D2" s="50" t="s">
        <v>62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19" ht="21.95" customHeight="1" x14ac:dyDescent="0.25">
      <c r="A3"/>
      <c r="B3"/>
      <c r="C3"/>
      <c r="D3" s="50" t="s">
        <v>15</v>
      </c>
      <c r="E3" s="50"/>
      <c r="F3" s="50"/>
      <c r="G3" s="50" t="s">
        <v>16</v>
      </c>
      <c r="H3" s="50"/>
      <c r="I3" s="50"/>
      <c r="J3" s="50"/>
      <c r="K3" s="50"/>
      <c r="L3" s="50"/>
      <c r="M3" s="50"/>
      <c r="N3" s="4">
        <f>D41</f>
        <v>6</v>
      </c>
      <c r="O3"/>
    </row>
    <row r="4" spans="1:19" ht="21.95" customHeight="1" x14ac:dyDescent="0.25">
      <c r="A4"/>
      <c r="B4"/>
      <c r="C4"/>
      <c r="D4" s="50" t="s">
        <v>17</v>
      </c>
      <c r="E4" s="50"/>
      <c r="F4" s="50"/>
      <c r="G4" s="50" t="s">
        <v>52</v>
      </c>
      <c r="H4" s="50"/>
      <c r="I4" s="50"/>
      <c r="J4" s="50"/>
      <c r="K4" s="50"/>
      <c r="L4" s="50"/>
      <c r="M4" s="50"/>
      <c r="N4" s="5">
        <f>L41</f>
        <v>5</v>
      </c>
      <c r="O4"/>
    </row>
    <row r="5" spans="1:19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/>
    </row>
    <row r="6" spans="1:19" x14ac:dyDescent="0.25">
      <c r="A6" s="9">
        <v>44</v>
      </c>
      <c r="B6" s="10" t="s">
        <v>30</v>
      </c>
      <c r="C6" s="11" t="s">
        <v>6</v>
      </c>
      <c r="D6" s="27">
        <v>0</v>
      </c>
      <c r="E6" s="27"/>
      <c r="F6" s="27"/>
      <c r="G6" s="30" t="str">
        <f t="shared" ref="G6:G41" si="0">IFERROR(D6/F6,"")</f>
        <v/>
      </c>
      <c r="H6" s="27"/>
      <c r="I6" s="27"/>
      <c r="J6" s="27">
        <v>19</v>
      </c>
      <c r="K6" s="32">
        <f>IF(J6&lt;&gt;"",J6-L6,"")</f>
        <v>14</v>
      </c>
      <c r="L6" s="27">
        <v>5</v>
      </c>
      <c r="M6" s="26">
        <f>IFERROR(K6/J6,"")</f>
        <v>0.73684210526315785</v>
      </c>
      <c r="N6" s="16"/>
      <c r="O6" s="31">
        <f>IF(D6&lt;&gt;"",COUNTIF(D6,"&gt;=0"),"")</f>
        <v>1</v>
      </c>
    </row>
    <row r="7" spans="1:19" x14ac:dyDescent="0.25">
      <c r="A7" s="9">
        <v>19</v>
      </c>
      <c r="B7" s="10" t="s">
        <v>31</v>
      </c>
      <c r="C7" s="11" t="s">
        <v>4</v>
      </c>
      <c r="D7" s="27">
        <v>1</v>
      </c>
      <c r="E7" s="27">
        <v>0</v>
      </c>
      <c r="F7" s="27">
        <v>8</v>
      </c>
      <c r="G7" s="30">
        <f t="shared" si="0"/>
        <v>0.125</v>
      </c>
      <c r="H7" s="27">
        <v>0</v>
      </c>
      <c r="I7" s="27">
        <v>0</v>
      </c>
      <c r="J7" s="48" t="str">
        <f>IFERROR(K7/#REF!,"")</f>
        <v/>
      </c>
      <c r="K7" s="48"/>
      <c r="L7" s="48"/>
      <c r="M7" s="48"/>
      <c r="N7" s="16"/>
      <c r="O7" s="31">
        <f>IF(D7&lt;&gt;"",COUNTIF(D7,"&gt;=0"),"")</f>
        <v>1</v>
      </c>
    </row>
    <row r="8" spans="1:19" x14ac:dyDescent="0.25">
      <c r="A8" s="9"/>
      <c r="B8" s="10" t="s">
        <v>32</v>
      </c>
      <c r="C8" s="11" t="s">
        <v>4</v>
      </c>
      <c r="D8" s="27"/>
      <c r="E8" s="27"/>
      <c r="F8" s="27"/>
      <c r="G8" s="30" t="str">
        <f t="shared" si="0"/>
        <v/>
      </c>
      <c r="H8" s="27"/>
      <c r="I8" s="27"/>
      <c r="J8" s="48"/>
      <c r="K8" s="48"/>
      <c r="L8" s="48"/>
      <c r="M8" s="48"/>
      <c r="N8" s="16"/>
      <c r="O8" s="31" t="str">
        <f t="shared" ref="O8:O41" si="1">IF(D8&lt;&gt;"",COUNTIF(D8,"&gt;=0"),"")</f>
        <v/>
      </c>
    </row>
    <row r="9" spans="1:19" x14ac:dyDescent="0.25">
      <c r="A9" s="9">
        <v>13</v>
      </c>
      <c r="B9" s="10" t="s">
        <v>33</v>
      </c>
      <c r="C9" s="11" t="s">
        <v>4</v>
      </c>
      <c r="D9" s="27"/>
      <c r="E9" s="27"/>
      <c r="F9" s="27"/>
      <c r="G9" s="30" t="str">
        <f t="shared" si="0"/>
        <v/>
      </c>
      <c r="H9" s="27"/>
      <c r="I9" s="27"/>
      <c r="J9" s="48"/>
      <c r="K9" s="48"/>
      <c r="L9" s="48"/>
      <c r="M9" s="48"/>
      <c r="N9" s="16"/>
      <c r="O9" s="31" t="str">
        <f t="shared" si="1"/>
        <v/>
      </c>
    </row>
    <row r="10" spans="1:19" x14ac:dyDescent="0.25">
      <c r="A10" s="9">
        <v>37</v>
      </c>
      <c r="B10" s="10" t="s">
        <v>34</v>
      </c>
      <c r="C10" s="11" t="s">
        <v>3</v>
      </c>
      <c r="D10" s="27">
        <v>0</v>
      </c>
      <c r="E10" s="27">
        <v>0</v>
      </c>
      <c r="F10" s="27">
        <v>1</v>
      </c>
      <c r="G10" s="30">
        <f t="shared" si="0"/>
        <v>0</v>
      </c>
      <c r="H10" s="27">
        <v>0</v>
      </c>
      <c r="I10" s="27">
        <v>0</v>
      </c>
      <c r="J10" s="48"/>
      <c r="K10" s="48"/>
      <c r="L10" s="48"/>
      <c r="M10" s="48"/>
      <c r="N10" s="16"/>
      <c r="O10" s="31">
        <f t="shared" si="1"/>
        <v>1</v>
      </c>
    </row>
    <row r="11" spans="1:19" x14ac:dyDescent="0.25">
      <c r="A11" s="9">
        <v>36</v>
      </c>
      <c r="B11" s="10" t="s">
        <v>35</v>
      </c>
      <c r="C11" s="11" t="s">
        <v>3</v>
      </c>
      <c r="D11" s="27">
        <v>1</v>
      </c>
      <c r="E11" s="27">
        <v>0</v>
      </c>
      <c r="F11" s="27">
        <v>2</v>
      </c>
      <c r="G11" s="30">
        <f t="shared" si="0"/>
        <v>0.5</v>
      </c>
      <c r="H11" s="27">
        <v>1</v>
      </c>
      <c r="I11" s="27">
        <v>0</v>
      </c>
      <c r="J11" s="48"/>
      <c r="K11" s="48"/>
      <c r="L11" s="48"/>
      <c r="M11" s="48"/>
      <c r="N11" s="16"/>
      <c r="O11" s="31">
        <f t="shared" si="1"/>
        <v>1</v>
      </c>
    </row>
    <row r="12" spans="1:19" x14ac:dyDescent="0.25">
      <c r="A12" s="9"/>
      <c r="B12" s="10" t="s">
        <v>36</v>
      </c>
      <c r="C12" s="11" t="s">
        <v>4</v>
      </c>
      <c r="D12" s="27"/>
      <c r="E12" s="27"/>
      <c r="F12" s="27"/>
      <c r="G12" s="30" t="str">
        <f t="shared" si="0"/>
        <v/>
      </c>
      <c r="H12" s="27"/>
      <c r="I12" s="27"/>
      <c r="J12" s="48"/>
      <c r="K12" s="48"/>
      <c r="L12" s="48"/>
      <c r="M12" s="48"/>
      <c r="N12" s="16"/>
      <c r="O12" s="31" t="str">
        <f t="shared" si="1"/>
        <v/>
      </c>
    </row>
    <row r="13" spans="1:19" x14ac:dyDescent="0.25">
      <c r="A13" s="9">
        <v>26</v>
      </c>
      <c r="B13" s="10" t="s">
        <v>37</v>
      </c>
      <c r="C13" s="11" t="s">
        <v>4</v>
      </c>
      <c r="D13" s="27"/>
      <c r="E13" s="27"/>
      <c r="F13" s="27"/>
      <c r="G13" s="30" t="str">
        <f t="shared" si="0"/>
        <v/>
      </c>
      <c r="H13" s="27"/>
      <c r="I13" s="27"/>
      <c r="J13" s="48"/>
      <c r="K13" s="48"/>
      <c r="L13" s="48"/>
      <c r="M13" s="48"/>
      <c r="N13" s="16"/>
      <c r="O13" s="31" t="str">
        <f t="shared" si="1"/>
        <v/>
      </c>
    </row>
    <row r="14" spans="1:19" x14ac:dyDescent="0.25">
      <c r="A14" s="9">
        <v>14</v>
      </c>
      <c r="B14" s="10" t="s">
        <v>38</v>
      </c>
      <c r="C14" s="11" t="s">
        <v>4</v>
      </c>
      <c r="D14" s="27"/>
      <c r="E14" s="27"/>
      <c r="F14" s="27"/>
      <c r="G14" s="30" t="str">
        <f t="shared" si="0"/>
        <v/>
      </c>
      <c r="H14" s="27"/>
      <c r="I14" s="27"/>
      <c r="J14" s="48"/>
      <c r="K14" s="48"/>
      <c r="L14" s="48"/>
      <c r="M14" s="48"/>
      <c r="N14" s="16"/>
      <c r="O14" s="31" t="str">
        <f t="shared" si="1"/>
        <v/>
      </c>
    </row>
    <row r="15" spans="1:19" x14ac:dyDescent="0.25">
      <c r="A15" s="9"/>
      <c r="B15" s="10" t="s">
        <v>39</v>
      </c>
      <c r="C15" s="11" t="s">
        <v>3</v>
      </c>
      <c r="D15" s="27"/>
      <c r="E15" s="27"/>
      <c r="F15" s="27"/>
      <c r="G15" s="30" t="str">
        <f t="shared" si="0"/>
        <v/>
      </c>
      <c r="H15" s="27"/>
      <c r="I15" s="27"/>
      <c r="J15" s="48"/>
      <c r="K15" s="48"/>
      <c r="L15" s="48"/>
      <c r="M15" s="48"/>
      <c r="N15" s="16"/>
      <c r="O15" s="31" t="str">
        <f t="shared" si="1"/>
        <v/>
      </c>
    </row>
    <row r="16" spans="1:19" x14ac:dyDescent="0.25">
      <c r="A16" s="9">
        <v>56</v>
      </c>
      <c r="B16" s="10" t="s">
        <v>40</v>
      </c>
      <c r="C16" s="11" t="s">
        <v>4</v>
      </c>
      <c r="D16" s="27">
        <v>0</v>
      </c>
      <c r="E16" s="27">
        <v>0</v>
      </c>
      <c r="F16" s="27">
        <v>5</v>
      </c>
      <c r="G16" s="30">
        <f t="shared" si="0"/>
        <v>0</v>
      </c>
      <c r="H16" s="27">
        <v>0</v>
      </c>
      <c r="I16" s="27">
        <v>0</v>
      </c>
      <c r="J16" s="48"/>
      <c r="K16" s="48"/>
      <c r="L16" s="48"/>
      <c r="M16" s="48"/>
      <c r="N16" s="16"/>
      <c r="O16" s="31">
        <f t="shared" si="1"/>
        <v>1</v>
      </c>
    </row>
    <row r="17" spans="1:15" x14ac:dyDescent="0.25">
      <c r="A17" s="9">
        <v>34</v>
      </c>
      <c r="B17" s="10" t="s">
        <v>41</v>
      </c>
      <c r="C17" s="11" t="s">
        <v>4</v>
      </c>
      <c r="D17" s="27">
        <v>0</v>
      </c>
      <c r="E17" s="27">
        <v>1</v>
      </c>
      <c r="F17" s="27">
        <v>5</v>
      </c>
      <c r="G17" s="30">
        <f t="shared" si="0"/>
        <v>0</v>
      </c>
      <c r="H17" s="27">
        <v>1</v>
      </c>
      <c r="I17" s="27">
        <v>0</v>
      </c>
      <c r="J17" s="48"/>
      <c r="K17" s="48"/>
      <c r="L17" s="48"/>
      <c r="M17" s="48"/>
      <c r="N17" s="16"/>
      <c r="O17" s="31">
        <f t="shared" si="1"/>
        <v>1</v>
      </c>
    </row>
    <row r="18" spans="1:15" x14ac:dyDescent="0.25">
      <c r="A18" s="9">
        <v>47</v>
      </c>
      <c r="B18" s="10" t="s">
        <v>42</v>
      </c>
      <c r="C18" s="11" t="s">
        <v>4</v>
      </c>
      <c r="D18" s="27">
        <v>2</v>
      </c>
      <c r="E18" s="27">
        <v>0</v>
      </c>
      <c r="F18" s="27">
        <v>6</v>
      </c>
      <c r="G18" s="30">
        <f t="shared" si="0"/>
        <v>0.33333333333333331</v>
      </c>
      <c r="H18" s="27">
        <v>1</v>
      </c>
      <c r="I18" s="27">
        <v>0</v>
      </c>
      <c r="J18" s="48"/>
      <c r="K18" s="48"/>
      <c r="L18" s="48"/>
      <c r="M18" s="48"/>
      <c r="N18" s="16"/>
      <c r="O18" s="31">
        <f t="shared" si="1"/>
        <v>1</v>
      </c>
    </row>
    <row r="19" spans="1:15" x14ac:dyDescent="0.25">
      <c r="A19" s="9">
        <v>71</v>
      </c>
      <c r="B19" s="10" t="s">
        <v>43</v>
      </c>
      <c r="C19" s="11" t="s">
        <v>4</v>
      </c>
      <c r="D19" s="27">
        <v>2</v>
      </c>
      <c r="E19" s="27">
        <v>0</v>
      </c>
      <c r="F19" s="27">
        <v>7</v>
      </c>
      <c r="G19" s="30">
        <f t="shared" si="0"/>
        <v>0.2857142857142857</v>
      </c>
      <c r="H19" s="27">
        <v>0</v>
      </c>
      <c r="I19" s="27">
        <v>0</v>
      </c>
      <c r="J19" s="48"/>
      <c r="K19" s="48"/>
      <c r="L19" s="48"/>
      <c r="M19" s="48"/>
      <c r="N19" s="16"/>
      <c r="O19" s="31">
        <f t="shared" si="1"/>
        <v>1</v>
      </c>
    </row>
    <row r="20" spans="1:15" x14ac:dyDescent="0.25">
      <c r="A20" s="9">
        <v>49</v>
      </c>
      <c r="B20" s="10" t="s">
        <v>44</v>
      </c>
      <c r="C20" s="11" t="s">
        <v>3</v>
      </c>
      <c r="D20" s="27">
        <v>0</v>
      </c>
      <c r="E20" s="27">
        <v>0</v>
      </c>
      <c r="F20" s="27">
        <v>0</v>
      </c>
      <c r="G20" s="30" t="str">
        <f t="shared" si="0"/>
        <v/>
      </c>
      <c r="H20" s="27">
        <v>1</v>
      </c>
      <c r="I20" s="27">
        <v>2</v>
      </c>
      <c r="J20" s="48"/>
      <c r="K20" s="48"/>
      <c r="L20" s="48"/>
      <c r="M20" s="48"/>
      <c r="N20" s="16"/>
      <c r="O20" s="31">
        <f t="shared" si="1"/>
        <v>1</v>
      </c>
    </row>
    <row r="21" spans="1:15" x14ac:dyDescent="0.25">
      <c r="A21" s="9">
        <v>74</v>
      </c>
      <c r="B21" s="10" t="s">
        <v>45</v>
      </c>
      <c r="C21" s="11" t="s">
        <v>3</v>
      </c>
      <c r="D21" s="27">
        <v>0</v>
      </c>
      <c r="E21" s="27">
        <v>0</v>
      </c>
      <c r="F21" s="27">
        <v>0</v>
      </c>
      <c r="G21" s="30" t="str">
        <f t="shared" si="0"/>
        <v/>
      </c>
      <c r="H21" s="27">
        <v>-2</v>
      </c>
      <c r="I21" s="27"/>
      <c r="J21" s="48"/>
      <c r="K21" s="48"/>
      <c r="L21" s="48"/>
      <c r="M21" s="48"/>
      <c r="N21" s="16"/>
      <c r="O21" s="31">
        <f t="shared" si="1"/>
        <v>1</v>
      </c>
    </row>
    <row r="22" spans="1:15" x14ac:dyDescent="0.25">
      <c r="A22" s="9"/>
      <c r="B22" s="10" t="s">
        <v>46</v>
      </c>
      <c r="C22" s="11" t="s">
        <v>4</v>
      </c>
      <c r="D22" s="27"/>
      <c r="E22" s="27"/>
      <c r="F22" s="27"/>
      <c r="G22" s="30" t="str">
        <f t="shared" si="0"/>
        <v/>
      </c>
      <c r="H22" s="27"/>
      <c r="I22" s="27"/>
      <c r="J22" s="48"/>
      <c r="K22" s="48"/>
      <c r="L22" s="48"/>
      <c r="M22" s="48"/>
      <c r="N22" s="16"/>
      <c r="O22" s="31" t="str">
        <f t="shared" si="1"/>
        <v/>
      </c>
    </row>
    <row r="23" spans="1:15" x14ac:dyDescent="0.25">
      <c r="A23" s="9">
        <v>87</v>
      </c>
      <c r="B23" s="10" t="s">
        <v>47</v>
      </c>
      <c r="C23" s="11" t="s">
        <v>3</v>
      </c>
      <c r="D23" s="27">
        <v>0</v>
      </c>
      <c r="E23" s="27">
        <v>0</v>
      </c>
      <c r="F23" s="27">
        <v>2</v>
      </c>
      <c r="G23" s="30">
        <f t="shared" si="0"/>
        <v>0</v>
      </c>
      <c r="H23" s="27">
        <v>1</v>
      </c>
      <c r="I23" s="27">
        <v>0</v>
      </c>
      <c r="J23" s="48"/>
      <c r="K23" s="48"/>
      <c r="L23" s="48"/>
      <c r="M23" s="48"/>
      <c r="N23" s="16"/>
      <c r="O23" s="31">
        <f t="shared" si="1"/>
        <v>1</v>
      </c>
    </row>
    <row r="24" spans="1:15" x14ac:dyDescent="0.25">
      <c r="A24" s="9"/>
      <c r="B24" s="10" t="s">
        <v>50</v>
      </c>
      <c r="C24" s="11" t="s">
        <v>3</v>
      </c>
      <c r="D24" s="27"/>
      <c r="E24" s="27"/>
      <c r="F24" s="27"/>
      <c r="G24" s="30" t="str">
        <f t="shared" si="0"/>
        <v/>
      </c>
      <c r="H24" s="27"/>
      <c r="I24" s="27"/>
      <c r="J24" s="48"/>
      <c r="K24" s="48"/>
      <c r="L24" s="48"/>
      <c r="M24" s="48"/>
      <c r="N24" s="16"/>
      <c r="O24" s="31" t="str">
        <f t="shared" si="1"/>
        <v/>
      </c>
    </row>
    <row r="25" spans="1:15" x14ac:dyDescent="0.25">
      <c r="A25" s="9">
        <v>55</v>
      </c>
      <c r="B25" s="10" t="s">
        <v>51</v>
      </c>
      <c r="C25" s="11" t="s">
        <v>4</v>
      </c>
      <c r="D25" s="27">
        <v>0</v>
      </c>
      <c r="E25" s="27">
        <v>0</v>
      </c>
      <c r="F25" s="27">
        <v>2</v>
      </c>
      <c r="G25" s="30">
        <f t="shared" si="0"/>
        <v>0</v>
      </c>
      <c r="H25" s="27">
        <v>0</v>
      </c>
      <c r="I25" s="27">
        <v>0</v>
      </c>
      <c r="J25" s="48"/>
      <c r="K25" s="48"/>
      <c r="L25" s="48"/>
      <c r="M25" s="48"/>
      <c r="N25" s="16"/>
      <c r="O25" s="31">
        <f t="shared" si="1"/>
        <v>1</v>
      </c>
    </row>
    <row r="26" spans="1:15" x14ac:dyDescent="0.25">
      <c r="A26" s="9">
        <v>21</v>
      </c>
      <c r="B26" s="16" t="s">
        <v>53</v>
      </c>
      <c r="C26" s="11" t="s">
        <v>3</v>
      </c>
      <c r="D26" s="27">
        <v>0</v>
      </c>
      <c r="E26" s="27">
        <v>0</v>
      </c>
      <c r="F26" s="27">
        <v>0</v>
      </c>
      <c r="G26" s="30" t="str">
        <f t="shared" si="0"/>
        <v/>
      </c>
      <c r="H26" s="27">
        <v>-3</v>
      </c>
      <c r="I26" s="27">
        <v>0</v>
      </c>
      <c r="J26" s="48"/>
      <c r="K26" s="48"/>
      <c r="L26" s="48"/>
      <c r="M26" s="48"/>
      <c r="N26" s="16"/>
      <c r="O26" s="31">
        <f t="shared" si="1"/>
        <v>1</v>
      </c>
    </row>
    <row r="27" spans="1:15" x14ac:dyDescent="0.25">
      <c r="A27" s="9">
        <v>32</v>
      </c>
      <c r="B27" s="16" t="s">
        <v>9</v>
      </c>
      <c r="C27" s="11" t="s">
        <v>4</v>
      </c>
      <c r="D27" s="27"/>
      <c r="E27" s="27"/>
      <c r="F27" s="27"/>
      <c r="G27" s="30" t="str">
        <f t="shared" si="0"/>
        <v/>
      </c>
      <c r="H27" s="27"/>
      <c r="I27" s="27"/>
      <c r="J27" s="48"/>
      <c r="K27" s="48"/>
      <c r="L27" s="48"/>
      <c r="M27" s="48"/>
      <c r="N27" s="16"/>
      <c r="O27" s="31" t="str">
        <f t="shared" si="1"/>
        <v/>
      </c>
    </row>
    <row r="28" spans="1:15" x14ac:dyDescent="0.25">
      <c r="A28" s="9">
        <v>8</v>
      </c>
      <c r="B28" s="16" t="s">
        <v>54</v>
      </c>
      <c r="C28" s="11" t="s">
        <v>4</v>
      </c>
      <c r="D28" s="27"/>
      <c r="E28" s="27"/>
      <c r="F28" s="27"/>
      <c r="G28" s="30" t="str">
        <f t="shared" si="0"/>
        <v/>
      </c>
      <c r="H28" s="27"/>
      <c r="I28" s="27"/>
      <c r="J28" s="48"/>
      <c r="K28" s="48"/>
      <c r="L28" s="48"/>
      <c r="M28" s="48"/>
      <c r="N28" s="16"/>
      <c r="O28" s="31" t="str">
        <f t="shared" si="1"/>
        <v/>
      </c>
    </row>
    <row r="29" spans="1:15" x14ac:dyDescent="0.25">
      <c r="A29" s="9">
        <v>20</v>
      </c>
      <c r="B29" s="16" t="s">
        <v>5</v>
      </c>
      <c r="C29" s="11" t="s">
        <v>6</v>
      </c>
      <c r="D29" s="27"/>
      <c r="E29" s="27"/>
      <c r="F29" s="27"/>
      <c r="G29" s="30" t="str">
        <f t="shared" si="0"/>
        <v/>
      </c>
      <c r="H29" s="27"/>
      <c r="I29" s="27"/>
      <c r="J29" s="27"/>
      <c r="K29" s="27">
        <f>J29-L29</f>
        <v>0</v>
      </c>
      <c r="L29" s="27"/>
      <c r="M29" s="26" t="str">
        <f>IFERROR(K29/J29,"")</f>
        <v/>
      </c>
      <c r="N29" s="16"/>
      <c r="O29" s="31" t="str">
        <f t="shared" si="1"/>
        <v/>
      </c>
    </row>
    <row r="30" spans="1:15" x14ac:dyDescent="0.25">
      <c r="A30" s="9"/>
      <c r="B30" s="16" t="s">
        <v>7</v>
      </c>
      <c r="C30" s="11" t="s">
        <v>4</v>
      </c>
      <c r="D30" s="27"/>
      <c r="E30" s="27"/>
      <c r="F30" s="27"/>
      <c r="G30" s="30" t="str">
        <f t="shared" si="0"/>
        <v/>
      </c>
      <c r="H30" s="27"/>
      <c r="I30" s="27"/>
      <c r="J30" s="51"/>
      <c r="K30" s="52"/>
      <c r="L30" s="52"/>
      <c r="M30" s="53"/>
      <c r="N30" s="16"/>
      <c r="O30" s="31" t="str">
        <f t="shared" si="1"/>
        <v/>
      </c>
    </row>
    <row r="31" spans="1:15" x14ac:dyDescent="0.25">
      <c r="A31" s="9"/>
      <c r="B31" s="16" t="s">
        <v>11</v>
      </c>
      <c r="C31" s="11" t="s">
        <v>4</v>
      </c>
      <c r="D31" s="27"/>
      <c r="E31" s="27"/>
      <c r="F31" s="27"/>
      <c r="G31" s="30" t="str">
        <f t="shared" si="0"/>
        <v/>
      </c>
      <c r="H31" s="27"/>
      <c r="I31" s="27"/>
      <c r="J31" s="58"/>
      <c r="K31" s="59"/>
      <c r="L31" s="59"/>
      <c r="M31" s="60"/>
      <c r="N31" s="16"/>
      <c r="O31" s="31" t="str">
        <f t="shared" si="1"/>
        <v/>
      </c>
    </row>
    <row r="32" spans="1:15" x14ac:dyDescent="0.25">
      <c r="A32" s="9"/>
      <c r="B32" s="16" t="s">
        <v>64</v>
      </c>
      <c r="C32" s="11" t="s">
        <v>4</v>
      </c>
      <c r="D32" s="27">
        <v>0</v>
      </c>
      <c r="E32" s="27">
        <v>0</v>
      </c>
      <c r="F32" s="27">
        <v>0</v>
      </c>
      <c r="G32" s="30"/>
      <c r="H32" s="27">
        <v>0</v>
      </c>
      <c r="I32" s="27">
        <v>0</v>
      </c>
      <c r="J32" s="58"/>
      <c r="K32" s="59"/>
      <c r="L32" s="59"/>
      <c r="M32" s="60"/>
      <c r="N32" s="16"/>
      <c r="O32" s="31">
        <f t="shared" si="1"/>
        <v>1</v>
      </c>
    </row>
    <row r="33" spans="1:15" x14ac:dyDescent="0.25">
      <c r="A33" s="9">
        <v>3</v>
      </c>
      <c r="B33" s="16" t="s">
        <v>12</v>
      </c>
      <c r="C33" s="11" t="s">
        <v>4</v>
      </c>
      <c r="D33" s="29"/>
      <c r="E33" s="29"/>
      <c r="F33" s="29"/>
      <c r="G33" s="30"/>
      <c r="H33" s="29"/>
      <c r="I33" s="29"/>
      <c r="J33" s="58"/>
      <c r="K33" s="59"/>
      <c r="L33" s="59"/>
      <c r="M33" s="60"/>
      <c r="N33" s="16"/>
      <c r="O33" s="31" t="str">
        <f t="shared" si="1"/>
        <v/>
      </c>
    </row>
    <row r="34" spans="1:15" x14ac:dyDescent="0.25">
      <c r="A34" s="9">
        <v>9</v>
      </c>
      <c r="B34" s="16" t="s">
        <v>65</v>
      </c>
      <c r="C34" s="11" t="s">
        <v>3</v>
      </c>
      <c r="D34" s="29"/>
      <c r="E34" s="29"/>
      <c r="F34" s="29"/>
      <c r="G34" s="30"/>
      <c r="H34" s="29"/>
      <c r="I34" s="29"/>
      <c r="J34" s="58"/>
      <c r="K34" s="59"/>
      <c r="L34" s="59"/>
      <c r="M34" s="60"/>
      <c r="N34" s="16"/>
      <c r="O34" s="31" t="str">
        <f t="shared" si="1"/>
        <v/>
      </c>
    </row>
    <row r="35" spans="1:15" x14ac:dyDescent="0.25">
      <c r="A35" s="9">
        <v>16</v>
      </c>
      <c r="B35" s="16" t="s">
        <v>13</v>
      </c>
      <c r="C35" s="11" t="s">
        <v>3</v>
      </c>
      <c r="D35" s="29"/>
      <c r="E35" s="29"/>
      <c r="F35" s="29"/>
      <c r="G35" s="30"/>
      <c r="H35" s="29"/>
      <c r="I35" s="29"/>
      <c r="J35" s="58"/>
      <c r="K35" s="59"/>
      <c r="L35" s="59"/>
      <c r="M35" s="60"/>
      <c r="N35" s="16"/>
      <c r="O35" s="31" t="str">
        <f t="shared" si="1"/>
        <v/>
      </c>
    </row>
    <row r="36" spans="1:15" x14ac:dyDescent="0.25">
      <c r="A36" s="9"/>
      <c r="B36" s="16"/>
      <c r="C36" s="11"/>
      <c r="D36" s="29"/>
      <c r="E36" s="29"/>
      <c r="F36" s="29"/>
      <c r="G36" s="30"/>
      <c r="H36" s="29"/>
      <c r="I36" s="29"/>
      <c r="J36" s="58"/>
      <c r="K36" s="59"/>
      <c r="L36" s="59"/>
      <c r="M36" s="60"/>
      <c r="N36" s="16"/>
      <c r="O36" s="31" t="str">
        <f t="shared" si="1"/>
        <v/>
      </c>
    </row>
    <row r="37" spans="1:15" x14ac:dyDescent="0.25">
      <c r="A37" s="9"/>
      <c r="B37" s="16"/>
      <c r="C37" s="11"/>
      <c r="D37" s="29"/>
      <c r="E37" s="29"/>
      <c r="F37" s="29"/>
      <c r="G37" s="30"/>
      <c r="H37" s="29"/>
      <c r="I37" s="29"/>
      <c r="J37" s="58"/>
      <c r="K37" s="59"/>
      <c r="L37" s="59"/>
      <c r="M37" s="60"/>
      <c r="N37" s="16"/>
      <c r="O37" s="31" t="str">
        <f t="shared" si="1"/>
        <v/>
      </c>
    </row>
    <row r="38" spans="1:15" x14ac:dyDescent="0.25">
      <c r="A38" s="9"/>
      <c r="B38" s="16"/>
      <c r="C38" s="11"/>
      <c r="D38" s="29"/>
      <c r="E38" s="29"/>
      <c r="F38" s="29"/>
      <c r="G38" s="30"/>
      <c r="H38" s="29"/>
      <c r="I38" s="29"/>
      <c r="J38" s="58"/>
      <c r="K38" s="59"/>
      <c r="L38" s="59"/>
      <c r="M38" s="60"/>
      <c r="N38" s="16"/>
      <c r="O38" s="31" t="str">
        <f t="shared" si="1"/>
        <v/>
      </c>
    </row>
    <row r="39" spans="1:15" x14ac:dyDescent="0.25">
      <c r="A39" s="9"/>
      <c r="B39" s="16"/>
      <c r="C39" s="11"/>
      <c r="D39" s="29"/>
      <c r="E39" s="29"/>
      <c r="F39" s="29"/>
      <c r="G39" s="30"/>
      <c r="H39" s="29"/>
      <c r="I39" s="29"/>
      <c r="J39" s="58"/>
      <c r="K39" s="59"/>
      <c r="L39" s="59"/>
      <c r="M39" s="60"/>
      <c r="N39" s="16"/>
      <c r="O39" s="31" t="str">
        <f t="shared" si="1"/>
        <v/>
      </c>
    </row>
    <row r="40" spans="1:15" x14ac:dyDescent="0.25">
      <c r="A40" s="9"/>
      <c r="B40" s="16"/>
      <c r="C40" s="11"/>
      <c r="D40" s="29"/>
      <c r="E40" s="29"/>
      <c r="F40" s="29"/>
      <c r="G40" s="30"/>
      <c r="H40" s="29"/>
      <c r="I40" s="29"/>
      <c r="J40" s="54"/>
      <c r="K40" s="55"/>
      <c r="L40" s="55"/>
      <c r="M40" s="56"/>
      <c r="N40" s="16"/>
      <c r="O40" s="31" t="str">
        <f t="shared" si="1"/>
        <v/>
      </c>
    </row>
    <row r="41" spans="1:15" x14ac:dyDescent="0.25">
      <c r="A41" s="49" t="s">
        <v>48</v>
      </c>
      <c r="B41" s="49"/>
      <c r="C41" s="49"/>
      <c r="D41" s="9">
        <f>SUM(D6:D40)</f>
        <v>6</v>
      </c>
      <c r="E41" s="9">
        <f>SUM(E6:E40)</f>
        <v>1</v>
      </c>
      <c r="F41" s="9">
        <f>SUM(F6:F40)</f>
        <v>38</v>
      </c>
      <c r="G41" s="15">
        <f t="shared" si="0"/>
        <v>0.15789473684210525</v>
      </c>
      <c r="H41" s="9"/>
      <c r="I41" s="9">
        <f>SUM(I6:I40)</f>
        <v>2</v>
      </c>
      <c r="J41" s="9">
        <f>SUM(J6:J29)</f>
        <v>19</v>
      </c>
      <c r="K41" s="9">
        <f>J41-L41</f>
        <v>14</v>
      </c>
      <c r="L41" s="9">
        <f>SUM(L6:L29)</f>
        <v>5</v>
      </c>
      <c r="M41" s="20">
        <f>IFERROR(K41/J41,"")</f>
        <v>0.73684210526315785</v>
      </c>
      <c r="N41" s="16"/>
      <c r="O41" s="31">
        <f t="shared" si="1"/>
        <v>1</v>
      </c>
    </row>
  </sheetData>
  <autoFilter ref="N5:O41"/>
  <mergeCells count="9">
    <mergeCell ref="A41:C41"/>
    <mergeCell ref="D1:N1"/>
    <mergeCell ref="D2:N2"/>
    <mergeCell ref="D3:F3"/>
    <mergeCell ref="G3:M3"/>
    <mergeCell ref="D4:F4"/>
    <mergeCell ref="G4:M4"/>
    <mergeCell ref="J7:M28"/>
    <mergeCell ref="J30:M40"/>
  </mergeCells>
  <conditionalFormatting sqref="D6:D40">
    <cfRule type="top10" dxfId="70" priority="17" stopIfTrue="1" bottom="1" rank="1"/>
    <cfRule type="top10" dxfId="69" priority="18" stopIfTrue="1" rank="1"/>
  </conditionalFormatting>
  <conditionalFormatting sqref="E6:E40">
    <cfRule type="top10" dxfId="68" priority="15" bottom="1" rank="1"/>
    <cfRule type="top10" dxfId="67" priority="16" rank="1"/>
  </conditionalFormatting>
  <conditionalFormatting sqref="F6:F40">
    <cfRule type="top10" dxfId="66" priority="13" bottom="1" rank="1"/>
    <cfRule type="top10" dxfId="65" priority="14" rank="1"/>
  </conditionalFormatting>
  <conditionalFormatting sqref="G6:G41">
    <cfRule type="top10" dxfId="64" priority="11" stopIfTrue="1" bottom="1" rank="1"/>
    <cfRule type="top10" dxfId="63" priority="12" stopIfTrue="1" rank="1"/>
  </conditionalFormatting>
  <conditionalFormatting sqref="H6:H40">
    <cfRule type="top10" dxfId="62" priority="9" bottom="1" rank="1"/>
    <cfRule type="top10" dxfId="61" priority="10" rank="1"/>
  </conditionalFormatting>
  <conditionalFormatting sqref="N3">
    <cfRule type="expression" dxfId="60" priority="3">
      <formula>$N$3&lt;$N$4</formula>
    </cfRule>
    <cfRule type="expression" dxfId="59" priority="4">
      <formula>$N$3=$N$4</formula>
    </cfRule>
    <cfRule type="expression" dxfId="58" priority="5">
      <formula>$N$3&gt;$N$4</formula>
    </cfRule>
  </conditionalFormatting>
  <conditionalFormatting sqref="N4">
    <cfRule type="expression" dxfId="57" priority="6">
      <formula>$N$4&lt;$N$3</formula>
    </cfRule>
    <cfRule type="expression" dxfId="56" priority="7">
      <formula>$N$4=$N$3</formula>
    </cfRule>
    <cfRule type="expression" dxfId="55" priority="8">
      <formula>$N$4&gt;$N$3</formula>
    </cfRule>
  </conditionalFormatting>
  <conditionalFormatting sqref="I6:I40">
    <cfRule type="top10" dxfId="54" priority="1" bottom="1" rank="1"/>
    <cfRule type="top10" dxfId="53" priority="2" rank="1"/>
  </conditionalFormatting>
  <printOptions horizontalCentered="1" verticalCentered="1"/>
  <pageMargins left="0.31496062992125984" right="0.31496062992125984" top="0.35433070866141736" bottom="0.15748031496062992" header="0.51181102362204722" footer="0.51181102362204722"/>
  <pageSetup paperSize="9" scale="94" firstPageNumber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1"/>
  <sheetViews>
    <sheetView topLeftCell="A32" zoomScaleNormal="100" workbookViewId="0">
      <selection activeCell="O1" sqref="A1:O41"/>
    </sheetView>
  </sheetViews>
  <sheetFormatPr defaultRowHeight="15" x14ac:dyDescent="0.25"/>
  <cols>
    <col min="1" max="1" width="7.42578125" style="35"/>
    <col min="2" max="2" width="21.140625" style="35"/>
    <col min="3" max="3" width="14" style="35"/>
    <col min="4" max="12" width="9.28515625" style="35"/>
    <col min="13" max="13" width="10.42578125" style="35" customWidth="1"/>
    <col min="14" max="14" width="9.28515625" style="35"/>
    <col min="15" max="15" width="5.7109375" style="35"/>
    <col min="16" max="41" width="4.5703125" style="35"/>
    <col min="42" max="1025" width="9.140625" style="35"/>
    <col min="1026" max="16384" width="9.140625" style="34"/>
  </cols>
  <sheetData>
    <row r="1" spans="1:19" ht="21.95" customHeight="1" x14ac:dyDescent="0.25">
      <c r="A1"/>
      <c r="B1"/>
      <c r="C1"/>
      <c r="D1" s="57" t="s">
        <v>63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3"/>
      <c r="P1" s="33"/>
      <c r="Q1" s="33"/>
      <c r="R1" s="33"/>
      <c r="S1" s="33"/>
    </row>
    <row r="2" spans="1:19" ht="21.95" customHeight="1" x14ac:dyDescent="0.25">
      <c r="A2"/>
      <c r="B2"/>
      <c r="C2"/>
      <c r="D2" s="50" t="s">
        <v>66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19" ht="21.95" customHeight="1" x14ac:dyDescent="0.25">
      <c r="A3"/>
      <c r="B3"/>
      <c r="C3"/>
      <c r="D3" s="50" t="s">
        <v>15</v>
      </c>
      <c r="E3" s="50"/>
      <c r="F3" s="50"/>
      <c r="G3" s="50" t="s">
        <v>16</v>
      </c>
      <c r="H3" s="50"/>
      <c r="I3" s="50"/>
      <c r="J3" s="50"/>
      <c r="K3" s="50"/>
      <c r="L3" s="50"/>
      <c r="M3" s="50"/>
      <c r="N3" s="4">
        <f>D41</f>
        <v>2</v>
      </c>
      <c r="O3"/>
    </row>
    <row r="4" spans="1:19" ht="21.95" customHeight="1" x14ac:dyDescent="0.25">
      <c r="A4"/>
      <c r="B4"/>
      <c r="C4"/>
      <c r="D4" s="50" t="s">
        <v>17</v>
      </c>
      <c r="E4" s="50"/>
      <c r="F4" s="50"/>
      <c r="G4" s="50" t="s">
        <v>18</v>
      </c>
      <c r="H4" s="50"/>
      <c r="I4" s="50"/>
      <c r="J4" s="50"/>
      <c r="K4" s="50"/>
      <c r="L4" s="50"/>
      <c r="M4" s="50"/>
      <c r="N4" s="5">
        <f>L41</f>
        <v>5</v>
      </c>
      <c r="O4"/>
    </row>
    <row r="5" spans="1:19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/>
    </row>
    <row r="6" spans="1:19" x14ac:dyDescent="0.25">
      <c r="A6" s="9">
        <v>44</v>
      </c>
      <c r="B6" s="10" t="s">
        <v>30</v>
      </c>
      <c r="C6" s="11" t="s">
        <v>6</v>
      </c>
      <c r="D6" s="29">
        <v>0</v>
      </c>
      <c r="E6" s="29"/>
      <c r="F6" s="29"/>
      <c r="G6" s="30" t="str">
        <f t="shared" ref="G6:G41" si="0">IFERROR(D6/F6,"")</f>
        <v/>
      </c>
      <c r="H6" s="29"/>
      <c r="I6" s="29"/>
      <c r="J6" s="29">
        <v>0</v>
      </c>
      <c r="K6" s="32">
        <f>IF(J6&lt;&gt;"",J6-L6,"")</f>
        <v>0</v>
      </c>
      <c r="L6" s="29">
        <v>0</v>
      </c>
      <c r="M6" s="28" t="str">
        <f>IFERROR(K6/J6,"")</f>
        <v/>
      </c>
      <c r="N6" s="16"/>
      <c r="O6" s="31">
        <f>IF(D6&lt;&gt;"",COUNTIF(D6,"&gt;=0"),"")</f>
        <v>1</v>
      </c>
    </row>
    <row r="7" spans="1:19" x14ac:dyDescent="0.25">
      <c r="A7" s="9">
        <v>19</v>
      </c>
      <c r="B7" s="10" t="s">
        <v>31</v>
      </c>
      <c r="C7" s="11" t="s">
        <v>4</v>
      </c>
      <c r="D7" s="29">
        <v>1</v>
      </c>
      <c r="E7" s="29">
        <v>0</v>
      </c>
      <c r="F7" s="29">
        <v>3</v>
      </c>
      <c r="G7" s="30">
        <f t="shared" si="0"/>
        <v>0.33333333333333331</v>
      </c>
      <c r="H7" s="29">
        <v>0</v>
      </c>
      <c r="I7" s="29">
        <v>0</v>
      </c>
      <c r="J7" s="48" t="str">
        <f>IFERROR(K7/#REF!,"")</f>
        <v/>
      </c>
      <c r="K7" s="48"/>
      <c r="L7" s="48"/>
      <c r="M7" s="48"/>
      <c r="N7" s="16"/>
      <c r="O7" s="31">
        <f>IF(D7&lt;&gt;"",COUNTIF(D7,"&gt;=0"),"")</f>
        <v>1</v>
      </c>
    </row>
    <row r="8" spans="1:19" x14ac:dyDescent="0.25">
      <c r="A8" s="9"/>
      <c r="B8" s="10" t="s">
        <v>32</v>
      </c>
      <c r="C8" s="11" t="s">
        <v>4</v>
      </c>
      <c r="D8" s="29"/>
      <c r="E8" s="29"/>
      <c r="F8" s="29"/>
      <c r="G8" s="30" t="str">
        <f t="shared" si="0"/>
        <v/>
      </c>
      <c r="H8" s="29"/>
      <c r="I8" s="29"/>
      <c r="J8" s="48"/>
      <c r="K8" s="48"/>
      <c r="L8" s="48"/>
      <c r="M8" s="48"/>
      <c r="N8" s="16"/>
      <c r="O8" s="31" t="str">
        <f t="shared" ref="O8:O41" si="1">IF(D8&lt;&gt;"",COUNTIF(D8,"&gt;=0"),"")</f>
        <v/>
      </c>
    </row>
    <row r="9" spans="1:19" x14ac:dyDescent="0.25">
      <c r="A9" s="9">
        <v>13</v>
      </c>
      <c r="B9" s="10" t="s">
        <v>33</v>
      </c>
      <c r="C9" s="11" t="s">
        <v>4</v>
      </c>
      <c r="D9" s="29">
        <v>0</v>
      </c>
      <c r="E9" s="29">
        <v>0</v>
      </c>
      <c r="F9" s="29">
        <v>0</v>
      </c>
      <c r="G9" s="30" t="str">
        <f t="shared" si="0"/>
        <v/>
      </c>
      <c r="H9" s="29">
        <v>0</v>
      </c>
      <c r="I9" s="29">
        <v>0</v>
      </c>
      <c r="J9" s="48"/>
      <c r="K9" s="48"/>
      <c r="L9" s="48"/>
      <c r="M9" s="48"/>
      <c r="N9" s="16"/>
      <c r="O9" s="31">
        <f t="shared" si="1"/>
        <v>1</v>
      </c>
    </row>
    <row r="10" spans="1:19" x14ac:dyDescent="0.25">
      <c r="A10" s="9">
        <v>37</v>
      </c>
      <c r="B10" s="10" t="s">
        <v>34</v>
      </c>
      <c r="C10" s="11" t="s">
        <v>3</v>
      </c>
      <c r="D10" s="29">
        <v>0</v>
      </c>
      <c r="E10" s="29">
        <v>0</v>
      </c>
      <c r="F10" s="29">
        <v>1</v>
      </c>
      <c r="G10" s="30">
        <f t="shared" si="0"/>
        <v>0</v>
      </c>
      <c r="H10" s="29">
        <v>0</v>
      </c>
      <c r="I10" s="29">
        <v>0</v>
      </c>
      <c r="J10" s="48"/>
      <c r="K10" s="48"/>
      <c r="L10" s="48"/>
      <c r="M10" s="48"/>
      <c r="N10" s="16"/>
      <c r="O10" s="31">
        <f t="shared" si="1"/>
        <v>1</v>
      </c>
    </row>
    <row r="11" spans="1:19" x14ac:dyDescent="0.25">
      <c r="A11" s="9">
        <v>36</v>
      </c>
      <c r="B11" s="10" t="s">
        <v>35</v>
      </c>
      <c r="C11" s="11" t="s">
        <v>3</v>
      </c>
      <c r="D11" s="29">
        <v>0</v>
      </c>
      <c r="E11" s="29">
        <v>0</v>
      </c>
      <c r="F11" s="29">
        <v>0</v>
      </c>
      <c r="G11" s="30" t="str">
        <f t="shared" si="0"/>
        <v/>
      </c>
      <c r="H11" s="29">
        <v>-1</v>
      </c>
      <c r="I11" s="29">
        <v>0</v>
      </c>
      <c r="J11" s="48"/>
      <c r="K11" s="48"/>
      <c r="L11" s="48"/>
      <c r="M11" s="48"/>
      <c r="N11" s="16"/>
      <c r="O11" s="31">
        <f t="shared" si="1"/>
        <v>1</v>
      </c>
    </row>
    <row r="12" spans="1:19" x14ac:dyDescent="0.25">
      <c r="A12" s="9"/>
      <c r="B12" s="10" t="s">
        <v>36</v>
      </c>
      <c r="C12" s="11" t="s">
        <v>4</v>
      </c>
      <c r="D12" s="29"/>
      <c r="E12" s="29"/>
      <c r="F12" s="29"/>
      <c r="G12" s="30" t="str">
        <f t="shared" si="0"/>
        <v/>
      </c>
      <c r="H12" s="29"/>
      <c r="I12" s="29"/>
      <c r="J12" s="48"/>
      <c r="K12" s="48"/>
      <c r="L12" s="48"/>
      <c r="M12" s="48"/>
      <c r="N12" s="16"/>
      <c r="O12" s="31" t="str">
        <f t="shared" si="1"/>
        <v/>
      </c>
    </row>
    <row r="13" spans="1:19" x14ac:dyDescent="0.25">
      <c r="A13" s="9">
        <v>26</v>
      </c>
      <c r="B13" s="10" t="s">
        <v>37</v>
      </c>
      <c r="C13" s="11" t="s">
        <v>4</v>
      </c>
      <c r="D13" s="29"/>
      <c r="E13" s="29"/>
      <c r="F13" s="29"/>
      <c r="G13" s="30" t="str">
        <f t="shared" si="0"/>
        <v/>
      </c>
      <c r="H13" s="29"/>
      <c r="I13" s="29"/>
      <c r="J13" s="48"/>
      <c r="K13" s="48"/>
      <c r="L13" s="48"/>
      <c r="M13" s="48"/>
      <c r="N13" s="16"/>
      <c r="O13" s="31" t="str">
        <f t="shared" si="1"/>
        <v/>
      </c>
    </row>
    <row r="14" spans="1:19" x14ac:dyDescent="0.25">
      <c r="A14" s="9">
        <v>14</v>
      </c>
      <c r="B14" s="10" t="s">
        <v>38</v>
      </c>
      <c r="C14" s="11" t="s">
        <v>4</v>
      </c>
      <c r="D14" s="29"/>
      <c r="E14" s="29"/>
      <c r="F14" s="29"/>
      <c r="G14" s="30" t="str">
        <f t="shared" si="0"/>
        <v/>
      </c>
      <c r="H14" s="29"/>
      <c r="I14" s="29"/>
      <c r="J14" s="48"/>
      <c r="K14" s="48"/>
      <c r="L14" s="48"/>
      <c r="M14" s="48"/>
      <c r="N14" s="16"/>
      <c r="O14" s="31" t="str">
        <f t="shared" si="1"/>
        <v/>
      </c>
    </row>
    <row r="15" spans="1:19" x14ac:dyDescent="0.25">
      <c r="A15" s="9"/>
      <c r="B15" s="10" t="s">
        <v>39</v>
      </c>
      <c r="C15" s="11" t="s">
        <v>3</v>
      </c>
      <c r="D15" s="29"/>
      <c r="E15" s="29"/>
      <c r="F15" s="29"/>
      <c r="G15" s="30" t="str">
        <f t="shared" si="0"/>
        <v/>
      </c>
      <c r="H15" s="29"/>
      <c r="I15" s="29"/>
      <c r="J15" s="48"/>
      <c r="K15" s="48"/>
      <c r="L15" s="48"/>
      <c r="M15" s="48"/>
      <c r="N15" s="16"/>
      <c r="O15" s="31" t="str">
        <f t="shared" si="1"/>
        <v/>
      </c>
    </row>
    <row r="16" spans="1:19" x14ac:dyDescent="0.25">
      <c r="A16" s="9">
        <v>56</v>
      </c>
      <c r="B16" s="10" t="s">
        <v>40</v>
      </c>
      <c r="C16" s="11" t="s">
        <v>4</v>
      </c>
      <c r="D16" s="29">
        <v>0</v>
      </c>
      <c r="E16" s="29">
        <v>0</v>
      </c>
      <c r="F16" s="29">
        <v>2</v>
      </c>
      <c r="G16" s="30">
        <f t="shared" si="0"/>
        <v>0</v>
      </c>
      <c r="H16" s="29">
        <v>0</v>
      </c>
      <c r="I16" s="29">
        <v>0</v>
      </c>
      <c r="J16" s="48"/>
      <c r="K16" s="48"/>
      <c r="L16" s="48"/>
      <c r="M16" s="48"/>
      <c r="N16" s="16"/>
      <c r="O16" s="31">
        <f t="shared" si="1"/>
        <v>1</v>
      </c>
    </row>
    <row r="17" spans="1:15" x14ac:dyDescent="0.25">
      <c r="A17" s="9">
        <v>34</v>
      </c>
      <c r="B17" s="10" t="s">
        <v>41</v>
      </c>
      <c r="C17" s="11" t="s">
        <v>4</v>
      </c>
      <c r="D17" s="29">
        <v>1</v>
      </c>
      <c r="E17" s="29">
        <v>0</v>
      </c>
      <c r="F17" s="29">
        <v>3</v>
      </c>
      <c r="G17" s="30">
        <f t="shared" si="0"/>
        <v>0.33333333333333331</v>
      </c>
      <c r="H17" s="29">
        <v>-2</v>
      </c>
      <c r="I17" s="29">
        <v>2</v>
      </c>
      <c r="J17" s="48"/>
      <c r="K17" s="48"/>
      <c r="L17" s="48"/>
      <c r="M17" s="48"/>
      <c r="N17" s="16"/>
      <c r="O17" s="31">
        <f t="shared" si="1"/>
        <v>1</v>
      </c>
    </row>
    <row r="18" spans="1:15" x14ac:dyDescent="0.25">
      <c r="A18" s="9">
        <v>47</v>
      </c>
      <c r="B18" s="10" t="s">
        <v>42</v>
      </c>
      <c r="C18" s="11" t="s">
        <v>4</v>
      </c>
      <c r="D18" s="29">
        <v>0</v>
      </c>
      <c r="E18" s="29">
        <v>1</v>
      </c>
      <c r="F18" s="29">
        <v>1</v>
      </c>
      <c r="G18" s="30">
        <f t="shared" si="0"/>
        <v>0</v>
      </c>
      <c r="H18" s="29">
        <v>-2</v>
      </c>
      <c r="I18" s="29">
        <v>0</v>
      </c>
      <c r="J18" s="48"/>
      <c r="K18" s="48"/>
      <c r="L18" s="48"/>
      <c r="M18" s="48"/>
      <c r="N18" s="16"/>
      <c r="O18" s="31">
        <f t="shared" si="1"/>
        <v>1</v>
      </c>
    </row>
    <row r="19" spans="1:15" x14ac:dyDescent="0.25">
      <c r="A19" s="9">
        <v>71</v>
      </c>
      <c r="B19" s="10" t="s">
        <v>43</v>
      </c>
      <c r="C19" s="11" t="s">
        <v>4</v>
      </c>
      <c r="D19" s="29">
        <v>0</v>
      </c>
      <c r="E19" s="29">
        <v>0</v>
      </c>
      <c r="F19" s="29">
        <v>2</v>
      </c>
      <c r="G19" s="30">
        <f t="shared" si="0"/>
        <v>0</v>
      </c>
      <c r="H19" s="29">
        <v>-1</v>
      </c>
      <c r="I19" s="29">
        <v>0</v>
      </c>
      <c r="J19" s="48"/>
      <c r="K19" s="48"/>
      <c r="L19" s="48"/>
      <c r="M19" s="48"/>
      <c r="N19" s="16"/>
      <c r="O19" s="31">
        <f t="shared" si="1"/>
        <v>1</v>
      </c>
    </row>
    <row r="20" spans="1:15" x14ac:dyDescent="0.25">
      <c r="A20" s="9">
        <v>49</v>
      </c>
      <c r="B20" s="10" t="s">
        <v>44</v>
      </c>
      <c r="C20" s="11" t="s">
        <v>3</v>
      </c>
      <c r="D20" s="29">
        <v>0</v>
      </c>
      <c r="E20" s="29">
        <v>0</v>
      </c>
      <c r="F20" s="29">
        <v>0</v>
      </c>
      <c r="G20" s="30" t="str">
        <f t="shared" si="0"/>
        <v/>
      </c>
      <c r="H20" s="29">
        <v>-2</v>
      </c>
      <c r="I20" s="29">
        <v>0</v>
      </c>
      <c r="J20" s="48"/>
      <c r="K20" s="48"/>
      <c r="L20" s="48"/>
      <c r="M20" s="48"/>
      <c r="N20" s="16"/>
      <c r="O20" s="31">
        <f t="shared" si="1"/>
        <v>1</v>
      </c>
    </row>
    <row r="21" spans="1:15" x14ac:dyDescent="0.25">
      <c r="A21" s="9">
        <v>74</v>
      </c>
      <c r="B21" s="10" t="s">
        <v>45</v>
      </c>
      <c r="C21" s="11" t="s">
        <v>3</v>
      </c>
      <c r="D21" s="29"/>
      <c r="E21" s="29"/>
      <c r="F21" s="29"/>
      <c r="G21" s="30" t="str">
        <f t="shared" si="0"/>
        <v/>
      </c>
      <c r="H21" s="29"/>
      <c r="I21" s="29"/>
      <c r="J21" s="48"/>
      <c r="K21" s="48"/>
      <c r="L21" s="48"/>
      <c r="M21" s="48"/>
      <c r="N21" s="16"/>
      <c r="O21" s="31" t="str">
        <f t="shared" si="1"/>
        <v/>
      </c>
    </row>
    <row r="22" spans="1:15" x14ac:dyDescent="0.25">
      <c r="A22" s="9"/>
      <c r="B22" s="10" t="s">
        <v>46</v>
      </c>
      <c r="C22" s="11" t="s">
        <v>4</v>
      </c>
      <c r="D22" s="29"/>
      <c r="E22" s="29"/>
      <c r="F22" s="29"/>
      <c r="G22" s="30" t="str">
        <f t="shared" si="0"/>
        <v/>
      </c>
      <c r="H22" s="29"/>
      <c r="I22" s="29"/>
      <c r="J22" s="48"/>
      <c r="K22" s="48"/>
      <c r="L22" s="48"/>
      <c r="M22" s="48"/>
      <c r="N22" s="16"/>
      <c r="O22" s="31" t="str">
        <f t="shared" si="1"/>
        <v/>
      </c>
    </row>
    <row r="23" spans="1:15" x14ac:dyDescent="0.25">
      <c r="A23" s="9">
        <v>87</v>
      </c>
      <c r="B23" s="10" t="s">
        <v>47</v>
      </c>
      <c r="C23" s="11" t="s">
        <v>3</v>
      </c>
      <c r="D23" s="29">
        <v>0</v>
      </c>
      <c r="E23" s="29">
        <v>1</v>
      </c>
      <c r="F23" s="29">
        <v>1</v>
      </c>
      <c r="G23" s="30">
        <f t="shared" si="0"/>
        <v>0</v>
      </c>
      <c r="H23" s="29">
        <v>-2</v>
      </c>
      <c r="I23" s="29">
        <v>2</v>
      </c>
      <c r="J23" s="48"/>
      <c r="K23" s="48"/>
      <c r="L23" s="48"/>
      <c r="M23" s="48"/>
      <c r="N23" s="16"/>
      <c r="O23" s="31">
        <f t="shared" si="1"/>
        <v>1</v>
      </c>
    </row>
    <row r="24" spans="1:15" x14ac:dyDescent="0.25">
      <c r="A24" s="9"/>
      <c r="B24" s="10" t="s">
        <v>50</v>
      </c>
      <c r="C24" s="11" t="s">
        <v>3</v>
      </c>
      <c r="D24" s="29"/>
      <c r="E24" s="29"/>
      <c r="F24" s="29"/>
      <c r="G24" s="30" t="str">
        <f t="shared" si="0"/>
        <v/>
      </c>
      <c r="H24" s="29"/>
      <c r="I24" s="29"/>
      <c r="J24" s="48"/>
      <c r="K24" s="48"/>
      <c r="L24" s="48"/>
      <c r="M24" s="48"/>
      <c r="N24" s="16"/>
      <c r="O24" s="31" t="str">
        <f t="shared" si="1"/>
        <v/>
      </c>
    </row>
    <row r="25" spans="1:15" x14ac:dyDescent="0.25">
      <c r="A25" s="9">
        <v>55</v>
      </c>
      <c r="B25" s="10" t="s">
        <v>51</v>
      </c>
      <c r="C25" s="11" t="s">
        <v>4</v>
      </c>
      <c r="D25" s="29"/>
      <c r="E25" s="29"/>
      <c r="F25" s="29"/>
      <c r="G25" s="30" t="str">
        <f t="shared" si="0"/>
        <v/>
      </c>
      <c r="H25" s="29"/>
      <c r="I25" s="29"/>
      <c r="J25" s="48"/>
      <c r="K25" s="48"/>
      <c r="L25" s="48"/>
      <c r="M25" s="48"/>
      <c r="N25" s="16"/>
      <c r="O25" s="31" t="str">
        <f t="shared" si="1"/>
        <v/>
      </c>
    </row>
    <row r="26" spans="1:15" x14ac:dyDescent="0.25">
      <c r="A26" s="9">
        <v>21</v>
      </c>
      <c r="B26" s="16" t="s">
        <v>53</v>
      </c>
      <c r="C26" s="11" t="s">
        <v>3</v>
      </c>
      <c r="D26" s="29"/>
      <c r="E26" s="29"/>
      <c r="F26" s="29"/>
      <c r="G26" s="30" t="str">
        <f t="shared" si="0"/>
        <v/>
      </c>
      <c r="H26" s="29"/>
      <c r="I26" s="29"/>
      <c r="J26" s="48"/>
      <c r="K26" s="48"/>
      <c r="L26" s="48"/>
      <c r="M26" s="48"/>
      <c r="N26" s="16"/>
      <c r="O26" s="31" t="str">
        <f t="shared" si="1"/>
        <v/>
      </c>
    </row>
    <row r="27" spans="1:15" x14ac:dyDescent="0.25">
      <c r="A27" s="9">
        <v>32</v>
      </c>
      <c r="B27" s="16" t="s">
        <v>9</v>
      </c>
      <c r="C27" s="11" t="s">
        <v>4</v>
      </c>
      <c r="D27" s="29">
        <v>0</v>
      </c>
      <c r="E27" s="29">
        <v>0</v>
      </c>
      <c r="F27" s="29">
        <v>5</v>
      </c>
      <c r="G27" s="30">
        <f t="shared" si="0"/>
        <v>0</v>
      </c>
      <c r="H27" s="29">
        <v>-1</v>
      </c>
      <c r="I27" s="29">
        <v>2</v>
      </c>
      <c r="J27" s="48"/>
      <c r="K27" s="48"/>
      <c r="L27" s="48"/>
      <c r="M27" s="48"/>
      <c r="N27" s="16"/>
      <c r="O27" s="31">
        <f t="shared" si="1"/>
        <v>1</v>
      </c>
    </row>
    <row r="28" spans="1:15" x14ac:dyDescent="0.25">
      <c r="A28" s="9">
        <v>8</v>
      </c>
      <c r="B28" s="16" t="s">
        <v>54</v>
      </c>
      <c r="C28" s="11" t="s">
        <v>4</v>
      </c>
      <c r="D28" s="29">
        <v>0</v>
      </c>
      <c r="E28" s="29">
        <v>0</v>
      </c>
      <c r="F28" s="29">
        <v>3</v>
      </c>
      <c r="G28" s="30">
        <f t="shared" si="0"/>
        <v>0</v>
      </c>
      <c r="H28" s="29">
        <v>0</v>
      </c>
      <c r="I28" s="29">
        <v>0</v>
      </c>
      <c r="J28" s="48"/>
      <c r="K28" s="48"/>
      <c r="L28" s="48"/>
      <c r="M28" s="48"/>
      <c r="N28" s="16"/>
      <c r="O28" s="31">
        <f t="shared" si="1"/>
        <v>1</v>
      </c>
    </row>
    <row r="29" spans="1:15" x14ac:dyDescent="0.25">
      <c r="A29" s="9">
        <v>20</v>
      </c>
      <c r="B29" s="16" t="s">
        <v>5</v>
      </c>
      <c r="C29" s="11" t="s">
        <v>6</v>
      </c>
      <c r="D29" s="29">
        <v>0</v>
      </c>
      <c r="E29" s="29"/>
      <c r="F29" s="29"/>
      <c r="G29" s="30" t="str">
        <f t="shared" si="0"/>
        <v/>
      </c>
      <c r="H29" s="29"/>
      <c r="I29" s="29"/>
      <c r="J29" s="29">
        <v>34</v>
      </c>
      <c r="K29" s="29">
        <f>J29-L29</f>
        <v>29</v>
      </c>
      <c r="L29" s="29">
        <v>5</v>
      </c>
      <c r="M29" s="28">
        <f>IFERROR(K29/J29,"")</f>
        <v>0.8529411764705882</v>
      </c>
      <c r="N29" s="16"/>
      <c r="O29" s="31">
        <f t="shared" si="1"/>
        <v>1</v>
      </c>
    </row>
    <row r="30" spans="1:15" x14ac:dyDescent="0.25">
      <c r="A30" s="9"/>
      <c r="B30" s="16" t="s">
        <v>7</v>
      </c>
      <c r="C30" s="11" t="s">
        <v>4</v>
      </c>
      <c r="D30" s="29"/>
      <c r="E30" s="29"/>
      <c r="F30" s="29"/>
      <c r="G30" s="30" t="str">
        <f t="shared" si="0"/>
        <v/>
      </c>
      <c r="H30" s="29"/>
      <c r="I30" s="29"/>
      <c r="J30" s="51"/>
      <c r="K30" s="52"/>
      <c r="L30" s="52"/>
      <c r="M30" s="53"/>
      <c r="N30" s="16"/>
      <c r="O30" s="31" t="str">
        <f t="shared" si="1"/>
        <v/>
      </c>
    </row>
    <row r="31" spans="1:15" x14ac:dyDescent="0.25">
      <c r="A31" s="9"/>
      <c r="B31" s="16" t="s">
        <v>11</v>
      </c>
      <c r="C31" s="11" t="s">
        <v>4</v>
      </c>
      <c r="D31" s="29"/>
      <c r="E31" s="29"/>
      <c r="F31" s="29"/>
      <c r="G31" s="30" t="str">
        <f t="shared" si="0"/>
        <v/>
      </c>
      <c r="H31" s="29"/>
      <c r="I31" s="29"/>
      <c r="J31" s="58"/>
      <c r="K31" s="59"/>
      <c r="L31" s="59"/>
      <c r="M31" s="60"/>
      <c r="N31" s="16"/>
      <c r="O31" s="31" t="str">
        <f t="shared" si="1"/>
        <v/>
      </c>
    </row>
    <row r="32" spans="1:15" x14ac:dyDescent="0.25">
      <c r="A32" s="9"/>
      <c r="B32" s="16" t="s">
        <v>64</v>
      </c>
      <c r="C32" s="11" t="s">
        <v>4</v>
      </c>
      <c r="D32" s="29"/>
      <c r="E32" s="29"/>
      <c r="F32" s="29"/>
      <c r="G32" s="30" t="str">
        <f t="shared" si="0"/>
        <v/>
      </c>
      <c r="H32" s="29"/>
      <c r="I32" s="29"/>
      <c r="J32" s="58"/>
      <c r="K32" s="59"/>
      <c r="L32" s="59"/>
      <c r="M32" s="60"/>
      <c r="N32" s="16"/>
      <c r="O32" s="31" t="str">
        <f t="shared" si="1"/>
        <v/>
      </c>
    </row>
    <row r="33" spans="1:15" x14ac:dyDescent="0.25">
      <c r="A33" s="9">
        <v>3</v>
      </c>
      <c r="B33" s="16" t="s">
        <v>12</v>
      </c>
      <c r="C33" s="11" t="s">
        <v>4</v>
      </c>
      <c r="D33" s="29">
        <v>0</v>
      </c>
      <c r="E33" s="29">
        <v>0</v>
      </c>
      <c r="F33" s="29">
        <v>1</v>
      </c>
      <c r="G33" s="30">
        <f t="shared" si="0"/>
        <v>0</v>
      </c>
      <c r="H33" s="29">
        <v>-1</v>
      </c>
      <c r="I33" s="29">
        <v>0</v>
      </c>
      <c r="J33" s="58"/>
      <c r="K33" s="59"/>
      <c r="L33" s="59"/>
      <c r="M33" s="60"/>
      <c r="N33" s="16"/>
      <c r="O33" s="31">
        <f t="shared" si="1"/>
        <v>1</v>
      </c>
    </row>
    <row r="34" spans="1:15" x14ac:dyDescent="0.25">
      <c r="A34" s="9">
        <v>9</v>
      </c>
      <c r="B34" s="16" t="s">
        <v>65</v>
      </c>
      <c r="C34" s="11" t="s">
        <v>3</v>
      </c>
      <c r="D34" s="29">
        <v>0</v>
      </c>
      <c r="E34" s="29">
        <v>0</v>
      </c>
      <c r="F34" s="29">
        <v>0</v>
      </c>
      <c r="G34" s="30" t="str">
        <f t="shared" si="0"/>
        <v/>
      </c>
      <c r="H34" s="29">
        <v>0</v>
      </c>
      <c r="I34" s="29">
        <v>2</v>
      </c>
      <c r="J34" s="58"/>
      <c r="K34" s="59"/>
      <c r="L34" s="59"/>
      <c r="M34" s="60"/>
      <c r="N34" s="16"/>
      <c r="O34" s="31">
        <f t="shared" si="1"/>
        <v>1</v>
      </c>
    </row>
    <row r="35" spans="1:15" x14ac:dyDescent="0.25">
      <c r="A35" s="9">
        <v>16</v>
      </c>
      <c r="B35" s="16" t="s">
        <v>13</v>
      </c>
      <c r="C35" s="11" t="s">
        <v>3</v>
      </c>
      <c r="D35" s="29">
        <v>0</v>
      </c>
      <c r="E35" s="29">
        <v>0</v>
      </c>
      <c r="F35" s="29">
        <v>0</v>
      </c>
      <c r="G35" s="30" t="str">
        <f t="shared" si="0"/>
        <v/>
      </c>
      <c r="H35" s="29">
        <v>0</v>
      </c>
      <c r="I35" s="29">
        <v>0</v>
      </c>
      <c r="J35" s="58"/>
      <c r="K35" s="59"/>
      <c r="L35" s="59"/>
      <c r="M35" s="60"/>
      <c r="N35" s="16"/>
      <c r="O35" s="31">
        <f t="shared" si="1"/>
        <v>1</v>
      </c>
    </row>
    <row r="36" spans="1:15" x14ac:dyDescent="0.25">
      <c r="A36" s="9"/>
      <c r="B36" s="16"/>
      <c r="C36" s="11"/>
      <c r="D36" s="29"/>
      <c r="E36" s="29"/>
      <c r="F36" s="29"/>
      <c r="G36" s="30" t="str">
        <f t="shared" si="0"/>
        <v/>
      </c>
      <c r="H36" s="29"/>
      <c r="I36" s="29"/>
      <c r="J36" s="58"/>
      <c r="K36" s="59"/>
      <c r="L36" s="59"/>
      <c r="M36" s="60"/>
      <c r="N36" s="16"/>
      <c r="O36" s="31" t="str">
        <f t="shared" si="1"/>
        <v/>
      </c>
    </row>
    <row r="37" spans="1:15" x14ac:dyDescent="0.25">
      <c r="A37" s="9"/>
      <c r="B37" s="16"/>
      <c r="C37" s="11"/>
      <c r="D37" s="29"/>
      <c r="E37" s="29"/>
      <c r="F37" s="29"/>
      <c r="G37" s="30" t="str">
        <f t="shared" si="0"/>
        <v/>
      </c>
      <c r="H37" s="29"/>
      <c r="I37" s="29"/>
      <c r="J37" s="58"/>
      <c r="K37" s="59"/>
      <c r="L37" s="59"/>
      <c r="M37" s="60"/>
      <c r="N37" s="16"/>
      <c r="O37" s="31" t="str">
        <f t="shared" si="1"/>
        <v/>
      </c>
    </row>
    <row r="38" spans="1:15" x14ac:dyDescent="0.25">
      <c r="A38" s="9"/>
      <c r="B38" s="16"/>
      <c r="C38" s="11"/>
      <c r="D38" s="29"/>
      <c r="E38" s="29"/>
      <c r="F38" s="29"/>
      <c r="G38" s="30" t="str">
        <f t="shared" si="0"/>
        <v/>
      </c>
      <c r="H38" s="29"/>
      <c r="I38" s="29"/>
      <c r="J38" s="58"/>
      <c r="K38" s="59"/>
      <c r="L38" s="59"/>
      <c r="M38" s="60"/>
      <c r="N38" s="16"/>
      <c r="O38" s="31" t="str">
        <f t="shared" si="1"/>
        <v/>
      </c>
    </row>
    <row r="39" spans="1:15" x14ac:dyDescent="0.25">
      <c r="A39" s="9"/>
      <c r="B39" s="16"/>
      <c r="C39" s="11"/>
      <c r="D39" s="29"/>
      <c r="E39" s="29"/>
      <c r="F39" s="29"/>
      <c r="G39" s="30" t="str">
        <f t="shared" si="0"/>
        <v/>
      </c>
      <c r="H39" s="29"/>
      <c r="I39" s="29"/>
      <c r="J39" s="58"/>
      <c r="K39" s="59"/>
      <c r="L39" s="59"/>
      <c r="M39" s="60"/>
      <c r="N39" s="16"/>
      <c r="O39" s="31" t="str">
        <f t="shared" si="1"/>
        <v/>
      </c>
    </row>
    <row r="40" spans="1:15" x14ac:dyDescent="0.25">
      <c r="A40" s="9"/>
      <c r="B40" s="16"/>
      <c r="C40" s="11"/>
      <c r="D40" s="29"/>
      <c r="E40" s="29"/>
      <c r="F40" s="29"/>
      <c r="G40" s="30" t="str">
        <f t="shared" si="0"/>
        <v/>
      </c>
      <c r="H40" s="29"/>
      <c r="I40" s="29"/>
      <c r="J40" s="54"/>
      <c r="K40" s="55"/>
      <c r="L40" s="55"/>
      <c r="M40" s="56"/>
      <c r="N40" s="16"/>
      <c r="O40" s="31" t="str">
        <f t="shared" si="1"/>
        <v/>
      </c>
    </row>
    <row r="41" spans="1:15" x14ac:dyDescent="0.25">
      <c r="A41" s="49" t="s">
        <v>48</v>
      </c>
      <c r="B41" s="49"/>
      <c r="C41" s="49"/>
      <c r="D41" s="9">
        <f>SUM(D6:D40)</f>
        <v>2</v>
      </c>
      <c r="E41" s="9">
        <f>SUM(E6:E40)</f>
        <v>2</v>
      </c>
      <c r="F41" s="9">
        <f>SUM(F6:F40)</f>
        <v>22</v>
      </c>
      <c r="G41" s="15">
        <f t="shared" si="0"/>
        <v>9.0909090909090912E-2</v>
      </c>
      <c r="H41" s="9"/>
      <c r="I41" s="9">
        <f>SUM(I6:I40)</f>
        <v>8</v>
      </c>
      <c r="J41" s="9">
        <f>SUM(J6:J29)</f>
        <v>34</v>
      </c>
      <c r="K41" s="9">
        <f>J41-L41</f>
        <v>29</v>
      </c>
      <c r="L41" s="9">
        <f>SUM(L6:L29)</f>
        <v>5</v>
      </c>
      <c r="M41" s="20">
        <f>IFERROR(K41/J41,"")</f>
        <v>0.8529411764705882</v>
      </c>
      <c r="N41" s="16"/>
      <c r="O41" s="31">
        <f t="shared" si="1"/>
        <v>1</v>
      </c>
    </row>
  </sheetData>
  <autoFilter ref="N5:O41"/>
  <mergeCells count="9">
    <mergeCell ref="J30:M40"/>
    <mergeCell ref="A41:C41"/>
    <mergeCell ref="D1:N1"/>
    <mergeCell ref="D2:N2"/>
    <mergeCell ref="D3:F3"/>
    <mergeCell ref="G3:M3"/>
    <mergeCell ref="D4:F4"/>
    <mergeCell ref="G4:M4"/>
    <mergeCell ref="J7:M28"/>
  </mergeCells>
  <conditionalFormatting sqref="I6:I40">
    <cfRule type="top10" dxfId="52" priority="1" bottom="1" rank="1"/>
    <cfRule type="top10" dxfId="51" priority="2" rank="1"/>
  </conditionalFormatting>
  <conditionalFormatting sqref="D6:D40">
    <cfRule type="top10" dxfId="50" priority="17" stopIfTrue="1" bottom="1" rank="1"/>
    <cfRule type="top10" dxfId="49" priority="18" stopIfTrue="1" rank="1"/>
  </conditionalFormatting>
  <conditionalFormatting sqref="E6:E40">
    <cfRule type="top10" dxfId="48" priority="15" bottom="1" rank="1"/>
    <cfRule type="top10" dxfId="47" priority="16" rank="1"/>
  </conditionalFormatting>
  <conditionalFormatting sqref="F6:F40">
    <cfRule type="top10" dxfId="46" priority="13" bottom="1" rank="1"/>
    <cfRule type="top10" dxfId="45" priority="14" rank="1"/>
  </conditionalFormatting>
  <conditionalFormatting sqref="G6:G41">
    <cfRule type="top10" dxfId="44" priority="11" stopIfTrue="1" bottom="1" rank="1"/>
    <cfRule type="top10" dxfId="43" priority="12" stopIfTrue="1" rank="1"/>
  </conditionalFormatting>
  <conditionalFormatting sqref="H6:H40">
    <cfRule type="top10" dxfId="42" priority="9" bottom="1" rank="1"/>
    <cfRule type="top10" dxfId="41" priority="10" rank="1"/>
  </conditionalFormatting>
  <conditionalFormatting sqref="N3">
    <cfRule type="expression" dxfId="40" priority="3">
      <formula>$N$3&lt;$N$4</formula>
    </cfRule>
    <cfRule type="expression" dxfId="39" priority="4">
      <formula>$N$3=$N$4</formula>
    </cfRule>
    <cfRule type="expression" dxfId="38" priority="5">
      <formula>$N$3&gt;$N$4</formula>
    </cfRule>
  </conditionalFormatting>
  <conditionalFormatting sqref="N4">
    <cfRule type="expression" dxfId="37" priority="6">
      <formula>$N$4&lt;$N$3</formula>
    </cfRule>
    <cfRule type="expression" dxfId="36" priority="7">
      <formula>$N$4=$N$3</formula>
    </cfRule>
    <cfRule type="expression" dxfId="35" priority="8">
      <formula>$N$4&gt;$N$3</formula>
    </cfRule>
  </conditionalFormatting>
  <pageMargins left="0.31527777777777799" right="0.31527777777777799" top="0.35416666666666702" bottom="0.15763888888888899" header="0.51180555555555496" footer="0.51180555555555496"/>
  <pageSetup paperSize="9" firstPageNumber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K41"/>
  <sheetViews>
    <sheetView topLeftCell="A4" zoomScaleNormal="100" workbookViewId="0">
      <selection activeCell="E18" sqref="E18"/>
    </sheetView>
  </sheetViews>
  <sheetFormatPr defaultRowHeight="15" x14ac:dyDescent="0.25"/>
  <cols>
    <col min="1" max="1" width="7.5703125" style="1" bestFit="1" customWidth="1"/>
    <col min="2" max="2" width="21.140625" style="1"/>
    <col min="3" max="3" width="14" style="1"/>
    <col min="4" max="12" width="9.42578125" style="1" bestFit="1" customWidth="1"/>
    <col min="13" max="13" width="10.5703125" style="1" bestFit="1" customWidth="1"/>
    <col min="14" max="14" width="8" style="1" customWidth="1"/>
    <col min="15" max="15" width="5.85546875" style="1" bestFit="1" customWidth="1"/>
    <col min="16" max="41" width="4.5703125" style="1"/>
    <col min="42" max="1025" width="9.140625" style="1"/>
  </cols>
  <sheetData>
    <row r="1" spans="1:33" ht="21.95" customHeight="1" x14ac:dyDescent="0.25">
      <c r="A1"/>
      <c r="B1"/>
      <c r="C1"/>
      <c r="D1" s="57" t="s">
        <v>63</v>
      </c>
      <c r="E1" s="57"/>
      <c r="F1" s="57"/>
      <c r="G1" s="57"/>
      <c r="H1" s="57"/>
      <c r="I1" s="57"/>
      <c r="J1" s="57"/>
      <c r="K1" s="57"/>
      <c r="L1" s="57"/>
      <c r="M1" s="57"/>
      <c r="N1" s="57"/>
      <c r="O1" s="3"/>
      <c r="P1" s="3"/>
      <c r="Q1" s="3"/>
      <c r="R1" s="3"/>
      <c r="S1" s="3"/>
    </row>
    <row r="2" spans="1:33" ht="21.95" customHeight="1" x14ac:dyDescent="0.25">
      <c r="A2"/>
      <c r="B2"/>
      <c r="C2"/>
      <c r="D2" s="50" t="s">
        <v>67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/>
    </row>
    <row r="3" spans="1:33" ht="21.95" customHeight="1" x14ac:dyDescent="0.25">
      <c r="A3"/>
      <c r="B3"/>
      <c r="C3"/>
      <c r="D3" s="50" t="s">
        <v>15</v>
      </c>
      <c r="E3" s="50"/>
      <c r="F3" s="50"/>
      <c r="G3" s="50" t="s">
        <v>18</v>
      </c>
      <c r="H3" s="50"/>
      <c r="I3" s="50"/>
      <c r="J3" s="50"/>
      <c r="K3" s="50"/>
      <c r="L3" s="50"/>
      <c r="M3" s="50"/>
      <c r="N3" s="4">
        <f>L41</f>
        <v>2</v>
      </c>
      <c r="O3"/>
    </row>
    <row r="4" spans="1:33" ht="21.95" customHeight="1" x14ac:dyDescent="0.25">
      <c r="A4"/>
      <c r="B4"/>
      <c r="C4"/>
      <c r="D4" s="50" t="s">
        <v>17</v>
      </c>
      <c r="E4" s="50"/>
      <c r="F4" s="50"/>
      <c r="G4" s="50" t="s">
        <v>16</v>
      </c>
      <c r="H4" s="50"/>
      <c r="I4" s="50"/>
      <c r="J4" s="50"/>
      <c r="K4" s="50"/>
      <c r="L4" s="50"/>
      <c r="M4" s="50"/>
      <c r="N4" s="5">
        <f>D41</f>
        <v>3</v>
      </c>
      <c r="O4"/>
      <c r="S4" s="33"/>
      <c r="T4" s="33"/>
      <c r="U4" s="33"/>
      <c r="V4" s="33"/>
      <c r="W4" s="33"/>
      <c r="X4" s="33"/>
      <c r="Y4" s="33"/>
      <c r="Z4" s="35"/>
      <c r="AA4" s="35"/>
      <c r="AB4" s="35"/>
      <c r="AC4" s="35"/>
      <c r="AD4" s="35"/>
      <c r="AE4" s="35"/>
      <c r="AF4" s="35"/>
      <c r="AG4" s="35"/>
    </row>
    <row r="5" spans="1:33" x14ac:dyDescent="0.25">
      <c r="A5" s="6" t="s">
        <v>0</v>
      </c>
      <c r="B5" s="6" t="s">
        <v>1</v>
      </c>
      <c r="C5" s="6" t="s">
        <v>2</v>
      </c>
      <c r="D5" s="7" t="s">
        <v>19</v>
      </c>
      <c r="E5" s="7" t="s">
        <v>20</v>
      </c>
      <c r="F5" s="7" t="s">
        <v>21</v>
      </c>
      <c r="G5" s="7" t="s">
        <v>22</v>
      </c>
      <c r="H5" s="8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/>
      <c r="O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 x14ac:dyDescent="0.25">
      <c r="A6" s="9">
        <v>44</v>
      </c>
      <c r="B6" s="10" t="s">
        <v>30</v>
      </c>
      <c r="C6" s="11" t="s">
        <v>6</v>
      </c>
      <c r="D6" s="37">
        <v>0</v>
      </c>
      <c r="E6" s="37"/>
      <c r="F6" s="37"/>
      <c r="G6" s="30" t="str">
        <f t="shared" ref="G6:G41" si="0">IFERROR(D6/F6,"")</f>
        <v/>
      </c>
      <c r="H6" s="37"/>
      <c r="I6" s="37"/>
      <c r="J6" s="37">
        <v>16</v>
      </c>
      <c r="K6" s="38">
        <f>IF(J6&lt;&gt;"",J6-L6,"")</f>
        <v>16</v>
      </c>
      <c r="L6" s="37">
        <v>0</v>
      </c>
      <c r="M6" s="36">
        <f>IFERROR(K6/J6,"")</f>
        <v>1</v>
      </c>
      <c r="N6" s="16"/>
      <c r="O6" s="31">
        <f>IF(D6&lt;&gt;"",COUNTIF(D6,"&gt;=0"),"")</f>
        <v>1</v>
      </c>
    </row>
    <row r="7" spans="1:33" x14ac:dyDescent="0.25">
      <c r="A7" s="9">
        <v>19</v>
      </c>
      <c r="B7" s="10" t="s">
        <v>31</v>
      </c>
      <c r="C7" s="11" t="s">
        <v>4</v>
      </c>
      <c r="D7" s="37">
        <v>1</v>
      </c>
      <c r="E7" s="37">
        <v>0</v>
      </c>
      <c r="F7" s="37">
        <v>2</v>
      </c>
      <c r="G7" s="30">
        <f t="shared" si="0"/>
        <v>0.5</v>
      </c>
      <c r="H7" s="37">
        <v>1</v>
      </c>
      <c r="I7" s="37">
        <v>0</v>
      </c>
      <c r="J7" s="48" t="str">
        <f>IFERROR(K7/#REF!,"")</f>
        <v/>
      </c>
      <c r="K7" s="48"/>
      <c r="L7" s="48"/>
      <c r="M7" s="48"/>
      <c r="N7" s="16"/>
      <c r="O7" s="31">
        <f>IF(D7&lt;&gt;"",COUNTIF(D7,"&gt;=0"),"")</f>
        <v>1</v>
      </c>
    </row>
    <row r="8" spans="1:33" hidden="1" x14ac:dyDescent="0.25">
      <c r="A8" s="9"/>
      <c r="B8" s="10" t="s">
        <v>32</v>
      </c>
      <c r="C8" s="11" t="s">
        <v>4</v>
      </c>
      <c r="D8" s="37"/>
      <c r="E8" s="37"/>
      <c r="F8" s="37"/>
      <c r="G8" s="30" t="str">
        <f t="shared" si="0"/>
        <v/>
      </c>
      <c r="H8" s="37"/>
      <c r="I8" s="37"/>
      <c r="J8" s="48"/>
      <c r="K8" s="48"/>
      <c r="L8" s="48"/>
      <c r="M8" s="48"/>
      <c r="N8" s="16"/>
      <c r="O8" s="31" t="str">
        <f t="shared" ref="O8:O41" si="1">IF(D8&lt;&gt;"",COUNTIF(D8,"&gt;=0"),"")</f>
        <v/>
      </c>
    </row>
    <row r="9" spans="1:33" hidden="1" x14ac:dyDescent="0.25">
      <c r="A9" s="9">
        <v>13</v>
      </c>
      <c r="B9" s="10" t="s">
        <v>33</v>
      </c>
      <c r="C9" s="11" t="s">
        <v>4</v>
      </c>
      <c r="D9" s="37"/>
      <c r="E9" s="37"/>
      <c r="F9" s="37"/>
      <c r="G9" s="30" t="str">
        <f t="shared" si="0"/>
        <v/>
      </c>
      <c r="H9" s="37"/>
      <c r="I9" s="37"/>
      <c r="J9" s="48"/>
      <c r="K9" s="48"/>
      <c r="L9" s="48"/>
      <c r="M9" s="48"/>
      <c r="N9" s="16"/>
      <c r="O9" s="31" t="str">
        <f t="shared" si="1"/>
        <v/>
      </c>
    </row>
    <row r="10" spans="1:33" x14ac:dyDescent="0.25">
      <c r="A10" s="9">
        <v>37</v>
      </c>
      <c r="B10" s="10" t="s">
        <v>34</v>
      </c>
      <c r="C10" s="11" t="s">
        <v>3</v>
      </c>
      <c r="D10" s="37">
        <v>0</v>
      </c>
      <c r="E10" s="37">
        <v>0</v>
      </c>
      <c r="F10" s="37">
        <v>0</v>
      </c>
      <c r="G10" s="30" t="str">
        <f t="shared" si="0"/>
        <v/>
      </c>
      <c r="H10" s="37">
        <v>1</v>
      </c>
      <c r="I10" s="37">
        <v>0</v>
      </c>
      <c r="J10" s="48"/>
      <c r="K10" s="48"/>
      <c r="L10" s="48"/>
      <c r="M10" s="48"/>
      <c r="N10" s="16"/>
      <c r="O10" s="31">
        <f t="shared" si="1"/>
        <v>1</v>
      </c>
    </row>
    <row r="11" spans="1:33" x14ac:dyDescent="0.25">
      <c r="A11" s="9">
        <v>36</v>
      </c>
      <c r="B11" s="10" t="s">
        <v>35</v>
      </c>
      <c r="C11" s="11" t="s">
        <v>3</v>
      </c>
      <c r="D11" s="37">
        <v>0</v>
      </c>
      <c r="E11" s="37">
        <v>0</v>
      </c>
      <c r="F11" s="37">
        <v>0</v>
      </c>
      <c r="G11" s="30" t="str">
        <f t="shared" si="0"/>
        <v/>
      </c>
      <c r="H11" s="37">
        <v>1</v>
      </c>
      <c r="I11" s="37">
        <v>0</v>
      </c>
      <c r="J11" s="48"/>
      <c r="K11" s="48"/>
      <c r="L11" s="48"/>
      <c r="M11" s="48"/>
      <c r="N11" s="16"/>
      <c r="O11" s="31">
        <f t="shared" si="1"/>
        <v>1</v>
      </c>
    </row>
    <row r="12" spans="1:33" hidden="1" x14ac:dyDescent="0.25">
      <c r="A12" s="9"/>
      <c r="B12" s="10" t="s">
        <v>36</v>
      </c>
      <c r="C12" s="11" t="s">
        <v>4</v>
      </c>
      <c r="D12" s="37"/>
      <c r="E12" s="37"/>
      <c r="F12" s="37"/>
      <c r="G12" s="30" t="str">
        <f t="shared" si="0"/>
        <v/>
      </c>
      <c r="H12" s="37"/>
      <c r="I12" s="37"/>
      <c r="J12" s="48"/>
      <c r="K12" s="48"/>
      <c r="L12" s="48"/>
      <c r="M12" s="48"/>
      <c r="N12" s="16"/>
      <c r="O12" s="31" t="str">
        <f t="shared" si="1"/>
        <v/>
      </c>
    </row>
    <row r="13" spans="1:33" hidden="1" x14ac:dyDescent="0.25">
      <c r="A13" s="9">
        <v>26</v>
      </c>
      <c r="B13" s="10" t="s">
        <v>37</v>
      </c>
      <c r="C13" s="11" t="s">
        <v>4</v>
      </c>
      <c r="D13" s="37"/>
      <c r="E13" s="37"/>
      <c r="F13" s="37"/>
      <c r="G13" s="30" t="str">
        <f t="shared" si="0"/>
        <v/>
      </c>
      <c r="H13" s="37"/>
      <c r="I13" s="37"/>
      <c r="J13" s="48"/>
      <c r="K13" s="48"/>
      <c r="L13" s="48"/>
      <c r="M13" s="48"/>
      <c r="N13" s="16"/>
      <c r="O13" s="31" t="str">
        <f t="shared" si="1"/>
        <v/>
      </c>
    </row>
    <row r="14" spans="1:33" hidden="1" x14ac:dyDescent="0.25">
      <c r="A14" s="9">
        <v>14</v>
      </c>
      <c r="B14" s="10" t="s">
        <v>38</v>
      </c>
      <c r="C14" s="11" t="s">
        <v>4</v>
      </c>
      <c r="D14" s="37"/>
      <c r="E14" s="37"/>
      <c r="F14" s="37"/>
      <c r="G14" s="30" t="str">
        <f t="shared" si="0"/>
        <v/>
      </c>
      <c r="H14" s="37"/>
      <c r="I14" s="37"/>
      <c r="J14" s="48"/>
      <c r="K14" s="48"/>
      <c r="L14" s="48"/>
      <c r="M14" s="48"/>
      <c r="N14" s="16"/>
      <c r="O14" s="31" t="str">
        <f t="shared" si="1"/>
        <v/>
      </c>
    </row>
    <row r="15" spans="1:33" hidden="1" x14ac:dyDescent="0.25">
      <c r="A15" s="9"/>
      <c r="B15" s="10" t="s">
        <v>39</v>
      </c>
      <c r="C15" s="11" t="s">
        <v>3</v>
      </c>
      <c r="D15" s="37"/>
      <c r="E15" s="37"/>
      <c r="F15" s="37"/>
      <c r="G15" s="30" t="str">
        <f t="shared" si="0"/>
        <v/>
      </c>
      <c r="H15" s="37"/>
      <c r="I15" s="37"/>
      <c r="J15" s="48"/>
      <c r="K15" s="48"/>
      <c r="L15" s="48"/>
      <c r="M15" s="48"/>
      <c r="N15" s="16"/>
      <c r="O15" s="31" t="str">
        <f t="shared" si="1"/>
        <v/>
      </c>
    </row>
    <row r="16" spans="1:33" x14ac:dyDescent="0.25">
      <c r="A16" s="9">
        <v>56</v>
      </c>
      <c r="B16" s="10" t="s">
        <v>40</v>
      </c>
      <c r="C16" s="11" t="s">
        <v>4</v>
      </c>
      <c r="D16" s="37">
        <v>1</v>
      </c>
      <c r="E16" s="37">
        <v>0</v>
      </c>
      <c r="F16" s="37">
        <v>1</v>
      </c>
      <c r="G16" s="30">
        <f t="shared" si="0"/>
        <v>1</v>
      </c>
      <c r="H16" s="37">
        <v>1</v>
      </c>
      <c r="I16" s="37">
        <v>0</v>
      </c>
      <c r="J16" s="48"/>
      <c r="K16" s="48"/>
      <c r="L16" s="48"/>
      <c r="M16" s="48"/>
      <c r="N16" s="16"/>
      <c r="O16" s="31">
        <f t="shared" si="1"/>
        <v>1</v>
      </c>
    </row>
    <row r="17" spans="1:15" x14ac:dyDescent="0.25">
      <c r="A17" s="9">
        <v>34</v>
      </c>
      <c r="B17" s="10" t="s">
        <v>41</v>
      </c>
      <c r="C17" s="11" t="s">
        <v>4</v>
      </c>
      <c r="D17" s="37">
        <v>0</v>
      </c>
      <c r="E17" s="37">
        <v>1</v>
      </c>
      <c r="F17" s="37">
        <v>0</v>
      </c>
      <c r="G17" s="30" t="str">
        <f t="shared" si="0"/>
        <v/>
      </c>
      <c r="H17" s="37">
        <v>1</v>
      </c>
      <c r="I17" s="37">
        <v>0</v>
      </c>
      <c r="J17" s="48"/>
      <c r="K17" s="48"/>
      <c r="L17" s="48"/>
      <c r="M17" s="48"/>
      <c r="N17" s="16"/>
      <c r="O17" s="31">
        <f t="shared" si="1"/>
        <v>1</v>
      </c>
    </row>
    <row r="18" spans="1:15" x14ac:dyDescent="0.25">
      <c r="A18" s="9">
        <v>47</v>
      </c>
      <c r="B18" s="10" t="s">
        <v>42</v>
      </c>
      <c r="C18" s="11" t="s">
        <v>4</v>
      </c>
      <c r="D18" s="37">
        <v>0</v>
      </c>
      <c r="E18" s="37">
        <v>0</v>
      </c>
      <c r="F18" s="37">
        <v>1</v>
      </c>
      <c r="G18" s="30">
        <f t="shared" si="0"/>
        <v>0</v>
      </c>
      <c r="H18" s="37">
        <v>0</v>
      </c>
      <c r="I18" s="37">
        <v>0</v>
      </c>
      <c r="J18" s="48"/>
      <c r="K18" s="48"/>
      <c r="L18" s="48"/>
      <c r="M18" s="48"/>
      <c r="N18" s="16"/>
      <c r="O18" s="31">
        <f t="shared" si="1"/>
        <v>1</v>
      </c>
    </row>
    <row r="19" spans="1:15" hidden="1" x14ac:dyDescent="0.25">
      <c r="A19" s="9">
        <v>71</v>
      </c>
      <c r="B19" s="10" t="s">
        <v>43</v>
      </c>
      <c r="C19" s="11" t="s">
        <v>4</v>
      </c>
      <c r="D19" s="37"/>
      <c r="E19" s="37"/>
      <c r="F19" s="37"/>
      <c r="G19" s="30" t="str">
        <f t="shared" si="0"/>
        <v/>
      </c>
      <c r="H19" s="37"/>
      <c r="I19" s="37"/>
      <c r="J19" s="48"/>
      <c r="K19" s="48"/>
      <c r="L19" s="48"/>
      <c r="M19" s="48"/>
      <c r="N19" s="16"/>
      <c r="O19" s="31" t="str">
        <f t="shared" si="1"/>
        <v/>
      </c>
    </row>
    <row r="20" spans="1:15" x14ac:dyDescent="0.25">
      <c r="A20" s="9">
        <v>49</v>
      </c>
      <c r="B20" s="10" t="s">
        <v>44</v>
      </c>
      <c r="C20" s="11" t="s">
        <v>3</v>
      </c>
      <c r="D20" s="37">
        <v>0</v>
      </c>
      <c r="E20" s="37">
        <v>0</v>
      </c>
      <c r="F20" s="37">
        <v>0</v>
      </c>
      <c r="G20" s="30" t="str">
        <f t="shared" si="0"/>
        <v/>
      </c>
      <c r="H20" s="37">
        <v>0</v>
      </c>
      <c r="I20" s="37">
        <v>0</v>
      </c>
      <c r="J20" s="48"/>
      <c r="K20" s="48"/>
      <c r="L20" s="48"/>
      <c r="M20" s="48"/>
      <c r="N20" s="16"/>
      <c r="O20" s="31">
        <f t="shared" si="1"/>
        <v>1</v>
      </c>
    </row>
    <row r="21" spans="1:15" x14ac:dyDescent="0.25">
      <c r="A21" s="9">
        <v>74</v>
      </c>
      <c r="B21" s="10" t="s">
        <v>45</v>
      </c>
      <c r="C21" s="11" t="s">
        <v>3</v>
      </c>
      <c r="D21" s="37">
        <v>0</v>
      </c>
      <c r="E21" s="37">
        <v>0</v>
      </c>
      <c r="F21" s="37">
        <v>0</v>
      </c>
      <c r="G21" s="30" t="str">
        <f t="shared" si="0"/>
        <v/>
      </c>
      <c r="H21" s="37">
        <v>0</v>
      </c>
      <c r="I21" s="37">
        <v>0</v>
      </c>
      <c r="J21" s="48"/>
      <c r="K21" s="48"/>
      <c r="L21" s="48"/>
      <c r="M21" s="48"/>
      <c r="N21" s="16"/>
      <c r="O21" s="31">
        <f t="shared" si="1"/>
        <v>1</v>
      </c>
    </row>
    <row r="22" spans="1:15" hidden="1" x14ac:dyDescent="0.25">
      <c r="A22" s="9"/>
      <c r="B22" s="10" t="s">
        <v>46</v>
      </c>
      <c r="C22" s="11" t="s">
        <v>4</v>
      </c>
      <c r="D22" s="37"/>
      <c r="E22" s="37"/>
      <c r="F22" s="37"/>
      <c r="G22" s="30" t="str">
        <f t="shared" si="0"/>
        <v/>
      </c>
      <c r="H22" s="37"/>
      <c r="I22" s="37"/>
      <c r="J22" s="48"/>
      <c r="K22" s="48"/>
      <c r="L22" s="48"/>
      <c r="M22" s="48"/>
      <c r="N22" s="16"/>
      <c r="O22" s="31" t="str">
        <f t="shared" si="1"/>
        <v/>
      </c>
    </row>
    <row r="23" spans="1:15" x14ac:dyDescent="0.25">
      <c r="A23" s="9">
        <v>87</v>
      </c>
      <c r="B23" s="10" t="s">
        <v>47</v>
      </c>
      <c r="C23" s="11" t="s">
        <v>3</v>
      </c>
      <c r="D23" s="37">
        <v>0</v>
      </c>
      <c r="E23" s="37">
        <v>0</v>
      </c>
      <c r="F23" s="37">
        <v>0</v>
      </c>
      <c r="G23" s="30" t="str">
        <f t="shared" si="0"/>
        <v/>
      </c>
      <c r="H23" s="37">
        <v>-1</v>
      </c>
      <c r="I23" s="37">
        <v>0</v>
      </c>
      <c r="J23" s="48"/>
      <c r="K23" s="48"/>
      <c r="L23" s="48"/>
      <c r="M23" s="48"/>
      <c r="N23" s="16"/>
      <c r="O23" s="31">
        <f t="shared" si="1"/>
        <v>1</v>
      </c>
    </row>
    <row r="24" spans="1:15" hidden="1" x14ac:dyDescent="0.25">
      <c r="A24" s="9"/>
      <c r="B24" s="10" t="s">
        <v>50</v>
      </c>
      <c r="C24" s="11" t="s">
        <v>3</v>
      </c>
      <c r="D24" s="37"/>
      <c r="E24" s="37"/>
      <c r="F24" s="37"/>
      <c r="G24" s="30" t="str">
        <f t="shared" si="0"/>
        <v/>
      </c>
      <c r="H24" s="37"/>
      <c r="I24" s="37"/>
      <c r="J24" s="48"/>
      <c r="K24" s="48"/>
      <c r="L24" s="48"/>
      <c r="M24" s="48"/>
      <c r="N24" s="16"/>
      <c r="O24" s="31" t="str">
        <f t="shared" si="1"/>
        <v/>
      </c>
    </row>
    <row r="25" spans="1:15" hidden="1" x14ac:dyDescent="0.25">
      <c r="A25" s="9">
        <v>55</v>
      </c>
      <c r="B25" s="10" t="s">
        <v>51</v>
      </c>
      <c r="C25" s="11" t="s">
        <v>4</v>
      </c>
      <c r="D25" s="37"/>
      <c r="E25" s="37"/>
      <c r="F25" s="37"/>
      <c r="G25" s="30" t="str">
        <f t="shared" si="0"/>
        <v/>
      </c>
      <c r="H25" s="37"/>
      <c r="I25" s="37"/>
      <c r="J25" s="48"/>
      <c r="K25" s="48"/>
      <c r="L25" s="48"/>
      <c r="M25" s="48"/>
      <c r="N25" s="16"/>
      <c r="O25" s="31" t="str">
        <f t="shared" si="1"/>
        <v/>
      </c>
    </row>
    <row r="26" spans="1:15" hidden="1" x14ac:dyDescent="0.25">
      <c r="A26" s="9">
        <v>21</v>
      </c>
      <c r="B26" s="16" t="s">
        <v>53</v>
      </c>
      <c r="C26" s="11" t="s">
        <v>3</v>
      </c>
      <c r="D26" s="37"/>
      <c r="E26" s="37"/>
      <c r="F26" s="37"/>
      <c r="G26" s="30" t="str">
        <f t="shared" si="0"/>
        <v/>
      </c>
      <c r="H26" s="37"/>
      <c r="I26" s="37"/>
      <c r="J26" s="48"/>
      <c r="K26" s="48"/>
      <c r="L26" s="48"/>
      <c r="M26" s="48"/>
      <c r="N26" s="16"/>
      <c r="O26" s="31" t="str">
        <f t="shared" si="1"/>
        <v/>
      </c>
    </row>
    <row r="27" spans="1:15" x14ac:dyDescent="0.25">
      <c r="A27" s="9">
        <v>32</v>
      </c>
      <c r="B27" s="16" t="s">
        <v>9</v>
      </c>
      <c r="C27" s="11" t="s">
        <v>4</v>
      </c>
      <c r="D27" s="37">
        <v>1</v>
      </c>
      <c r="E27" s="37">
        <v>0</v>
      </c>
      <c r="F27" s="37">
        <v>6</v>
      </c>
      <c r="G27" s="30">
        <f t="shared" si="0"/>
        <v>0.16666666666666666</v>
      </c>
      <c r="H27" s="37">
        <v>0</v>
      </c>
      <c r="I27" s="37">
        <v>0</v>
      </c>
      <c r="J27" s="48"/>
      <c r="K27" s="48"/>
      <c r="L27" s="48"/>
      <c r="M27" s="48"/>
      <c r="N27" s="16"/>
      <c r="O27" s="31">
        <f t="shared" si="1"/>
        <v>1</v>
      </c>
    </row>
    <row r="28" spans="1:15" x14ac:dyDescent="0.25">
      <c r="A28" s="9">
        <v>8</v>
      </c>
      <c r="B28" s="16" t="s">
        <v>54</v>
      </c>
      <c r="C28" s="11" t="s">
        <v>4</v>
      </c>
      <c r="D28" s="37">
        <v>0</v>
      </c>
      <c r="E28" s="37">
        <v>1</v>
      </c>
      <c r="F28" s="37">
        <v>2</v>
      </c>
      <c r="G28" s="30">
        <f t="shared" si="0"/>
        <v>0</v>
      </c>
      <c r="H28" s="37">
        <v>0</v>
      </c>
      <c r="I28" s="37">
        <v>0</v>
      </c>
      <c r="J28" s="48"/>
      <c r="K28" s="48"/>
      <c r="L28" s="48"/>
      <c r="M28" s="48"/>
      <c r="N28" s="16"/>
      <c r="O28" s="31">
        <f t="shared" si="1"/>
        <v>1</v>
      </c>
    </row>
    <row r="29" spans="1:15" x14ac:dyDescent="0.25">
      <c r="A29" s="9">
        <v>20</v>
      </c>
      <c r="B29" s="16" t="s">
        <v>5</v>
      </c>
      <c r="C29" s="11" t="s">
        <v>6</v>
      </c>
      <c r="D29" s="37">
        <v>0</v>
      </c>
      <c r="E29" s="37"/>
      <c r="F29" s="37"/>
      <c r="G29" s="30" t="str">
        <f t="shared" si="0"/>
        <v/>
      </c>
      <c r="H29" s="37"/>
      <c r="I29" s="37"/>
      <c r="J29" s="37">
        <v>8</v>
      </c>
      <c r="K29" s="37">
        <f>J29-L29</f>
        <v>6</v>
      </c>
      <c r="L29" s="37">
        <v>2</v>
      </c>
      <c r="M29" s="36">
        <f>IFERROR(K29/J29,"")</f>
        <v>0.75</v>
      </c>
      <c r="N29" s="16"/>
      <c r="O29" s="31">
        <f t="shared" si="1"/>
        <v>1</v>
      </c>
    </row>
    <row r="30" spans="1:15" hidden="1" x14ac:dyDescent="0.25">
      <c r="A30" s="9"/>
      <c r="B30" s="16" t="s">
        <v>7</v>
      </c>
      <c r="C30" s="11" t="s">
        <v>4</v>
      </c>
      <c r="D30" s="37"/>
      <c r="E30" s="37"/>
      <c r="F30" s="37"/>
      <c r="G30" s="30" t="str">
        <f t="shared" si="0"/>
        <v/>
      </c>
      <c r="H30" s="37"/>
      <c r="I30" s="37"/>
      <c r="J30" s="51"/>
      <c r="K30" s="52"/>
      <c r="L30" s="52"/>
      <c r="M30" s="53"/>
      <c r="N30" s="16"/>
      <c r="O30" s="31" t="str">
        <f t="shared" si="1"/>
        <v/>
      </c>
    </row>
    <row r="31" spans="1:15" hidden="1" x14ac:dyDescent="0.25">
      <c r="A31" s="9"/>
      <c r="B31" s="16" t="s">
        <v>11</v>
      </c>
      <c r="C31" s="11" t="s">
        <v>4</v>
      </c>
      <c r="D31" s="37"/>
      <c r="E31" s="37"/>
      <c r="F31" s="37"/>
      <c r="G31" s="30" t="str">
        <f t="shared" si="0"/>
        <v/>
      </c>
      <c r="H31" s="37"/>
      <c r="I31" s="37"/>
      <c r="J31" s="58"/>
      <c r="K31" s="59"/>
      <c r="L31" s="59"/>
      <c r="M31" s="60"/>
      <c r="N31" s="16"/>
      <c r="O31" s="31" t="str">
        <f t="shared" si="1"/>
        <v/>
      </c>
    </row>
    <row r="32" spans="1:15" hidden="1" x14ac:dyDescent="0.25">
      <c r="A32" s="9"/>
      <c r="B32" s="16" t="s">
        <v>64</v>
      </c>
      <c r="C32" s="11" t="s">
        <v>4</v>
      </c>
      <c r="D32" s="37"/>
      <c r="E32" s="37"/>
      <c r="F32" s="37"/>
      <c r="G32" s="30" t="str">
        <f t="shared" si="0"/>
        <v/>
      </c>
      <c r="H32" s="37"/>
      <c r="I32" s="37"/>
      <c r="J32" s="58"/>
      <c r="K32" s="59"/>
      <c r="L32" s="59"/>
      <c r="M32" s="60"/>
      <c r="N32" s="16"/>
      <c r="O32" s="31" t="str">
        <f t="shared" si="1"/>
        <v/>
      </c>
    </row>
    <row r="33" spans="1:15" x14ac:dyDescent="0.25">
      <c r="A33" s="9">
        <v>3</v>
      </c>
      <c r="B33" s="16" t="s">
        <v>12</v>
      </c>
      <c r="C33" s="11" t="s">
        <v>4</v>
      </c>
      <c r="D33" s="37">
        <v>0</v>
      </c>
      <c r="E33" s="37">
        <v>0</v>
      </c>
      <c r="F33" s="37">
        <v>1</v>
      </c>
      <c r="G33" s="30">
        <f t="shared" si="0"/>
        <v>0</v>
      </c>
      <c r="H33" s="37">
        <v>0</v>
      </c>
      <c r="I33" s="37">
        <v>0</v>
      </c>
      <c r="J33" s="58"/>
      <c r="K33" s="59"/>
      <c r="L33" s="59"/>
      <c r="M33" s="60"/>
      <c r="N33" s="16"/>
      <c r="O33" s="31">
        <f t="shared" si="1"/>
        <v>1</v>
      </c>
    </row>
    <row r="34" spans="1:15" x14ac:dyDescent="0.25">
      <c r="A34" s="9">
        <v>9</v>
      </c>
      <c r="B34" s="16" t="s">
        <v>65</v>
      </c>
      <c r="C34" s="11" t="s">
        <v>3</v>
      </c>
      <c r="D34" s="37">
        <v>0</v>
      </c>
      <c r="E34" s="37">
        <v>0</v>
      </c>
      <c r="F34" s="37">
        <v>0</v>
      </c>
      <c r="G34" s="30" t="str">
        <f t="shared" si="0"/>
        <v/>
      </c>
      <c r="H34" s="37">
        <v>-1</v>
      </c>
      <c r="I34" s="37">
        <v>0</v>
      </c>
      <c r="J34" s="58"/>
      <c r="K34" s="59"/>
      <c r="L34" s="59"/>
      <c r="M34" s="60"/>
      <c r="N34" s="16"/>
      <c r="O34" s="31">
        <f t="shared" si="1"/>
        <v>1</v>
      </c>
    </row>
    <row r="35" spans="1:15" x14ac:dyDescent="0.25">
      <c r="A35" s="9">
        <v>16</v>
      </c>
      <c r="B35" s="16" t="s">
        <v>13</v>
      </c>
      <c r="C35" s="11" t="s">
        <v>3</v>
      </c>
      <c r="D35" s="37">
        <v>0</v>
      </c>
      <c r="E35" s="37">
        <v>0</v>
      </c>
      <c r="F35" s="37">
        <v>0</v>
      </c>
      <c r="G35" s="30" t="str">
        <f t="shared" si="0"/>
        <v/>
      </c>
      <c r="H35" s="37">
        <v>1</v>
      </c>
      <c r="I35" s="37">
        <v>0</v>
      </c>
      <c r="J35" s="58"/>
      <c r="K35" s="59"/>
      <c r="L35" s="59"/>
      <c r="M35" s="60"/>
      <c r="N35" s="16"/>
      <c r="O35" s="31">
        <f t="shared" si="1"/>
        <v>1</v>
      </c>
    </row>
    <row r="36" spans="1:15" x14ac:dyDescent="0.25">
      <c r="A36" s="9">
        <v>17</v>
      </c>
      <c r="B36" s="16" t="s">
        <v>8</v>
      </c>
      <c r="C36" s="11" t="s">
        <v>4</v>
      </c>
      <c r="D36" s="37">
        <v>0</v>
      </c>
      <c r="E36" s="37">
        <v>0</v>
      </c>
      <c r="F36" s="37">
        <v>0</v>
      </c>
      <c r="G36" s="30" t="str">
        <f t="shared" si="0"/>
        <v/>
      </c>
      <c r="H36" s="37">
        <v>0</v>
      </c>
      <c r="I36" s="37">
        <v>0</v>
      </c>
      <c r="J36" s="58"/>
      <c r="K36" s="59"/>
      <c r="L36" s="59"/>
      <c r="M36" s="60"/>
      <c r="N36" s="16"/>
      <c r="O36" s="31">
        <f t="shared" si="1"/>
        <v>1</v>
      </c>
    </row>
    <row r="37" spans="1:15" x14ac:dyDescent="0.25">
      <c r="A37" s="9">
        <v>99</v>
      </c>
      <c r="B37" s="16" t="s">
        <v>10</v>
      </c>
      <c r="C37" s="11" t="s">
        <v>4</v>
      </c>
      <c r="D37" s="37">
        <v>0</v>
      </c>
      <c r="E37" s="37">
        <v>0</v>
      </c>
      <c r="F37" s="37">
        <v>1</v>
      </c>
      <c r="G37" s="30">
        <f t="shared" si="0"/>
        <v>0</v>
      </c>
      <c r="H37" s="37">
        <v>0</v>
      </c>
      <c r="I37" s="37">
        <v>0</v>
      </c>
      <c r="J37" s="58"/>
      <c r="K37" s="59"/>
      <c r="L37" s="59"/>
      <c r="M37" s="60"/>
      <c r="N37" s="16"/>
      <c r="O37" s="31">
        <f t="shared" si="1"/>
        <v>1</v>
      </c>
    </row>
    <row r="38" spans="1:15" hidden="1" x14ac:dyDescent="0.25">
      <c r="A38" s="9"/>
      <c r="B38" s="16"/>
      <c r="C38" s="11"/>
      <c r="D38" s="37"/>
      <c r="E38" s="37"/>
      <c r="F38" s="37"/>
      <c r="G38" s="30" t="str">
        <f t="shared" si="0"/>
        <v/>
      </c>
      <c r="H38" s="37"/>
      <c r="I38" s="37"/>
      <c r="J38" s="58"/>
      <c r="K38" s="59"/>
      <c r="L38" s="59"/>
      <c r="M38" s="60"/>
      <c r="N38" s="16"/>
      <c r="O38" s="31" t="str">
        <f t="shared" si="1"/>
        <v/>
      </c>
    </row>
    <row r="39" spans="1:15" hidden="1" x14ac:dyDescent="0.25">
      <c r="A39" s="9"/>
      <c r="B39" s="16"/>
      <c r="C39" s="11"/>
      <c r="D39" s="37"/>
      <c r="E39" s="37"/>
      <c r="F39" s="37"/>
      <c r="G39" s="30" t="str">
        <f t="shared" si="0"/>
        <v/>
      </c>
      <c r="H39" s="37"/>
      <c r="I39" s="37"/>
      <c r="J39" s="58"/>
      <c r="K39" s="59"/>
      <c r="L39" s="59"/>
      <c r="M39" s="60"/>
      <c r="N39" s="16"/>
      <c r="O39" s="31" t="str">
        <f t="shared" si="1"/>
        <v/>
      </c>
    </row>
    <row r="40" spans="1:15" hidden="1" x14ac:dyDescent="0.25">
      <c r="A40" s="9"/>
      <c r="B40" s="16"/>
      <c r="C40" s="11"/>
      <c r="D40" s="37"/>
      <c r="E40" s="37"/>
      <c r="F40" s="37"/>
      <c r="G40" s="30" t="str">
        <f t="shared" si="0"/>
        <v/>
      </c>
      <c r="H40" s="37"/>
      <c r="I40" s="37"/>
      <c r="J40" s="54"/>
      <c r="K40" s="55"/>
      <c r="L40" s="55"/>
      <c r="M40" s="56"/>
      <c r="N40" s="16"/>
      <c r="O40" s="31" t="str">
        <f t="shared" si="1"/>
        <v/>
      </c>
    </row>
    <row r="41" spans="1:15" x14ac:dyDescent="0.25">
      <c r="A41" s="49" t="s">
        <v>48</v>
      </c>
      <c r="B41" s="49"/>
      <c r="C41" s="49"/>
      <c r="D41" s="9">
        <f>SUM(D6:D40)</f>
        <v>3</v>
      </c>
      <c r="E41" s="9">
        <f>SUM(E6:E40)</f>
        <v>2</v>
      </c>
      <c r="F41" s="9">
        <f>SUM(F6:F40)</f>
        <v>14</v>
      </c>
      <c r="G41" s="15">
        <f t="shared" si="0"/>
        <v>0.21428571428571427</v>
      </c>
      <c r="H41" s="9"/>
      <c r="I41" s="9">
        <f>SUM(I6:I40)</f>
        <v>0</v>
      </c>
      <c r="J41" s="9">
        <f>SUM(J6:J29)</f>
        <v>24</v>
      </c>
      <c r="K41" s="9">
        <f>J41-L41</f>
        <v>22</v>
      </c>
      <c r="L41" s="9">
        <f>SUM(L6:L29)</f>
        <v>2</v>
      </c>
      <c r="M41" s="41">
        <f>IFERROR(K41/J41,"")</f>
        <v>0.91666666666666663</v>
      </c>
      <c r="N41" s="16"/>
      <c r="O41" s="31">
        <f t="shared" si="1"/>
        <v>1</v>
      </c>
    </row>
  </sheetData>
  <autoFilter ref="O5:O41">
    <filterColumn colId="0">
      <customFilters>
        <customFilter operator="notEqual" val=" "/>
      </customFilters>
    </filterColumn>
  </autoFilter>
  <mergeCells count="9">
    <mergeCell ref="D1:N1"/>
    <mergeCell ref="D3:F3"/>
    <mergeCell ref="G3:M3"/>
    <mergeCell ref="A41:C41"/>
    <mergeCell ref="D2:N2"/>
    <mergeCell ref="D4:F4"/>
    <mergeCell ref="G4:M4"/>
    <mergeCell ref="J7:M28"/>
    <mergeCell ref="J30:M40"/>
  </mergeCells>
  <conditionalFormatting sqref="I6:I40">
    <cfRule type="top10" dxfId="34" priority="1" bottom="1" rank="1"/>
    <cfRule type="top10" dxfId="33" priority="2" rank="1"/>
  </conditionalFormatting>
  <conditionalFormatting sqref="D6:D40">
    <cfRule type="top10" dxfId="32" priority="17" stopIfTrue="1" bottom="1" rank="1"/>
    <cfRule type="top10" dxfId="31" priority="18" stopIfTrue="1" rank="1"/>
  </conditionalFormatting>
  <conditionalFormatting sqref="E6:E40">
    <cfRule type="top10" dxfId="30" priority="15" bottom="1" rank="1"/>
    <cfRule type="top10" dxfId="29" priority="16" rank="1"/>
  </conditionalFormatting>
  <conditionalFormatting sqref="F6:F40">
    <cfRule type="top10" dxfId="28" priority="13" bottom="1" rank="1"/>
    <cfRule type="top10" dxfId="27" priority="14" rank="1"/>
  </conditionalFormatting>
  <conditionalFormatting sqref="G6:G41">
    <cfRule type="top10" dxfId="26" priority="11" stopIfTrue="1" bottom="1" rank="1"/>
    <cfRule type="top10" dxfId="25" priority="12" stopIfTrue="1" rank="1"/>
  </conditionalFormatting>
  <conditionalFormatting sqref="H6:H40">
    <cfRule type="top10" dxfId="24" priority="9" bottom="1" rank="1"/>
    <cfRule type="top10" dxfId="23" priority="10" rank="1"/>
  </conditionalFormatting>
  <conditionalFormatting sqref="N3">
    <cfRule type="expression" dxfId="22" priority="3">
      <formula>$N$3&lt;$N$4</formula>
    </cfRule>
    <cfRule type="expression" dxfId="21" priority="4">
      <formula>$N$3=$N$4</formula>
    </cfRule>
    <cfRule type="expression" dxfId="20" priority="5">
      <formula>$N$3&gt;$N$4</formula>
    </cfRule>
  </conditionalFormatting>
  <conditionalFormatting sqref="N4">
    <cfRule type="expression" dxfId="19" priority="6">
      <formula>$N$4&lt;$N$3</formula>
    </cfRule>
    <cfRule type="expression" dxfId="18" priority="7">
      <formula>$N$4=$N$3</formula>
    </cfRule>
    <cfRule type="expression" dxfId="17" priority="8">
      <formula>$N$4&gt;$N$3</formula>
    </cfRule>
  </conditionalFormatting>
  <printOptions horizontalCentered="1" verticalCentered="1"/>
  <pageMargins left="0.11811023622047245" right="0.11811023622047245" top="0.35433070866141736" bottom="0.35433070866141736" header="0.51181102362204722" footer="0.51181102362204722"/>
  <pageSetup paperSize="9" firstPageNumber="0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8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15" x14ac:dyDescent="0.25"/>
  <cols>
    <col min="1" max="1" width="7.42578125" style="1"/>
    <col min="2" max="2" width="21.140625" style="1"/>
    <col min="3" max="3" width="14" style="1"/>
    <col min="4" max="4" width="11.42578125" style="1" bestFit="1" customWidth="1"/>
    <col min="5" max="6" width="13.42578125" style="1" bestFit="1" customWidth="1"/>
    <col min="7" max="7" width="11.42578125" style="1" bestFit="1" customWidth="1"/>
    <col min="8" max="8" width="13.42578125" style="1" bestFit="1" customWidth="1"/>
    <col min="9" max="9" width="10.42578125" style="1" customWidth="1"/>
    <col min="10" max="11" width="11.42578125" style="1" bestFit="1" customWidth="1"/>
    <col min="12" max="14" width="13.42578125" style="1" bestFit="1" customWidth="1"/>
    <col min="15" max="15" width="10.5703125" style="1" customWidth="1"/>
    <col min="16" max="16" width="7.7109375" style="1"/>
    <col min="17" max="17" width="5.7109375" style="1"/>
    <col min="18" max="43" width="4.5703125" style="1"/>
    <col min="44" max="1025" width="9.140625" style="1"/>
  </cols>
  <sheetData>
    <row r="1" spans="1:21" ht="21.95" customHeight="1" x14ac:dyDescent="0.25">
      <c r="A1"/>
      <c r="B1"/>
      <c r="C1"/>
      <c r="D1" s="70" t="s">
        <v>55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47"/>
      <c r="Q1" s="3"/>
      <c r="R1" s="3"/>
      <c r="S1" s="3"/>
      <c r="T1" s="3"/>
      <c r="U1" s="3"/>
    </row>
    <row r="2" spans="1:21" ht="21.95" customHeight="1" x14ac:dyDescent="0.25">
      <c r="A2"/>
      <c r="B2"/>
      <c r="C2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7"/>
    </row>
    <row r="3" spans="1:21" ht="21.95" customHeight="1" x14ac:dyDescent="0.25">
      <c r="A3"/>
      <c r="B3"/>
      <c r="C3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47"/>
    </row>
    <row r="4" spans="1:21" ht="21.95" customHeight="1" x14ac:dyDescent="0.25">
      <c r="A4"/>
      <c r="B4"/>
      <c r="C4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47"/>
    </row>
    <row r="5" spans="1:21" x14ac:dyDescent="0.25">
      <c r="A5" s="6" t="s">
        <v>0</v>
      </c>
      <c r="B5" s="6" t="s">
        <v>1</v>
      </c>
      <c r="C5" s="6" t="s">
        <v>2</v>
      </c>
      <c r="D5" s="17" t="s">
        <v>56</v>
      </c>
      <c r="E5" s="7" t="s">
        <v>19</v>
      </c>
      <c r="F5" s="7" t="s">
        <v>20</v>
      </c>
      <c r="G5" s="7" t="s">
        <v>57</v>
      </c>
      <c r="H5" s="7" t="s">
        <v>21</v>
      </c>
      <c r="I5" s="7" t="s">
        <v>22</v>
      </c>
      <c r="J5" s="8" t="s">
        <v>23</v>
      </c>
      <c r="K5" s="42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43"/>
    </row>
    <row r="6" spans="1:21" ht="17.100000000000001" customHeight="1" x14ac:dyDescent="0.25">
      <c r="A6" s="9">
        <v>44</v>
      </c>
      <c r="B6" s="10" t="s">
        <v>30</v>
      </c>
      <c r="C6" s="11" t="s">
        <v>6</v>
      </c>
      <c r="D6" s="2">
        <f>SUM('28.01.16'!O6,'15.01.16'!O6,'19.01.16'!O6,'13.03.16'!O6,'15.03.16'!O6,'23.03.16'!O6)</f>
        <v>3</v>
      </c>
      <c r="E6" s="2">
        <f>SUM('28.01.16'!D6,'15.01.16'!D6,'19.01.16'!D6,'13.03.16'!D6,'15.03.16'!D6,'23.03.16'!D6)</f>
        <v>0</v>
      </c>
      <c r="F6" s="19">
        <f>SUM('28.01.16'!E6,'15.01.16'!E6,'19.01.16'!E6,'13.03.16'!E6,'15.03.16'!E6,'23.03.16'!E6)</f>
        <v>0</v>
      </c>
      <c r="G6" s="2">
        <f t="shared" ref="G6:G37" si="0">E6+F6</f>
        <v>0</v>
      </c>
      <c r="H6" s="19">
        <f>SUM('28.01.16'!F6,'15.01.16'!F6,'19.01.16'!F6,'13.03.16'!F6,'15.03.16'!F6,'23.03.16'!F6)</f>
        <v>0</v>
      </c>
      <c r="I6" s="12" t="str">
        <f t="shared" ref="I6:I38" si="1">IFERROR(E6/H6,"")</f>
        <v/>
      </c>
      <c r="J6" s="23">
        <f>SUM('28.01.16'!H5,'15.01.16'!H6,'19.01.16'!H6,'13.03.16'!H6,'15.03.16'!H6,'23.03.16'!H6)</f>
        <v>0</v>
      </c>
      <c r="K6" s="46">
        <f>SUM('28.01.16'!I5,'15.01.16'!I6,'19.01.16'!I6,'13.03.16'!I6,'15.03.16'!I6,'23.03.16'!I6)</f>
        <v>0</v>
      </c>
      <c r="L6" s="40">
        <f>SUM('28.01.16'!J6,'15.01.16'!J6,'19.01.16'!J6,'13.03.16'!J6,'15.03.16'!J6,'23.03.16'!J6)</f>
        <v>76</v>
      </c>
      <c r="M6" s="40">
        <f>SUM('28.01.16'!K6,'15.01.16'!K6,'19.01.16'!K6,'13.03.16'!K6,'15.03.16'!K6,'23.03.16'!K6)</f>
        <v>60</v>
      </c>
      <c r="N6" s="40">
        <f>SUM('28.01.16'!L6,'15.01.16'!L6,'19.01.16'!L6,'13.03.16'!L6,'15.03.16'!L6,'23.03.16'!L6)</f>
        <v>16</v>
      </c>
      <c r="O6" s="39">
        <f>IFERROR(M6/L6,"")</f>
        <v>0.78947368421052633</v>
      </c>
      <c r="P6" s="44"/>
    </row>
    <row r="7" spans="1:21" ht="17.100000000000001" customHeight="1" x14ac:dyDescent="0.25">
      <c r="A7" s="9">
        <v>19</v>
      </c>
      <c r="B7" s="10" t="s">
        <v>31</v>
      </c>
      <c r="C7" s="11" t="s">
        <v>4</v>
      </c>
      <c r="D7" s="2">
        <f>SUM('28.01.16'!O7,'15.01.16'!O7,'19.01.16'!O7,'13.03.16'!O7,'15.03.16'!O7,'23.03.16'!O7)</f>
        <v>5</v>
      </c>
      <c r="E7" s="2">
        <f>SUM('28.01.16'!D6,'15.01.16'!D7,'19.01.16'!D7,'13.03.16'!D7,'15.03.16'!D7,'23.03.16'!D7)</f>
        <v>3</v>
      </c>
      <c r="F7" s="19">
        <f>SUM('28.01.16'!E7,'15.01.16'!E7,'19.01.16'!E7,'13.03.16'!E7,'15.03.16'!E7,'23.03.16'!E7)</f>
        <v>2</v>
      </c>
      <c r="G7" s="2">
        <f t="shared" si="0"/>
        <v>5</v>
      </c>
      <c r="H7" s="19">
        <f>SUM('28.01.16'!F7,'15.01.16'!F7,'19.01.16'!F7,'13.03.16'!F7,'15.03.16'!F7,'23.03.16'!F7)</f>
        <v>17</v>
      </c>
      <c r="I7" s="12">
        <f t="shared" si="1"/>
        <v>0.17647058823529413</v>
      </c>
      <c r="J7" s="2">
        <f>SUM('28.01.16'!H7,'15.01.16'!H7,'19.01.16'!H7,'13.03.16'!H7,'15.03.16'!H7,'23.03.16'!H7)</f>
        <v>4</v>
      </c>
      <c r="K7" s="46">
        <f>SUM('28.01.16'!I7,'15.01.16'!I7,'19.01.16'!I7,'13.03.16'!I7,'15.03.16'!I7,'23.03.16'!I7)</f>
        <v>0</v>
      </c>
      <c r="L7" s="61"/>
      <c r="M7" s="62"/>
      <c r="N7" s="62"/>
      <c r="O7" s="63"/>
      <c r="P7" s="44"/>
    </row>
    <row r="8" spans="1:21" ht="17.100000000000001" customHeight="1" x14ac:dyDescent="0.25">
      <c r="A8" s="9"/>
      <c r="B8" s="10" t="s">
        <v>32</v>
      </c>
      <c r="C8" s="11" t="s">
        <v>4</v>
      </c>
      <c r="D8" s="19">
        <f>SUM('28.01.16'!O8,'15.01.16'!O8,'19.01.16'!O8,'13.03.16'!O8,'15.03.16'!O8,'23.03.16'!O8)</f>
        <v>0</v>
      </c>
      <c r="E8" s="19">
        <f>SUM('28.01.16'!D7,'15.01.16'!D8,'19.01.16'!D8,'13.03.16'!D8,'15.03.16'!D8,'23.03.16'!D8)</f>
        <v>0</v>
      </c>
      <c r="F8" s="19">
        <f>SUM('28.01.16'!E8,'15.01.16'!E8,'19.01.16'!E8,'13.03.16'!E8,'15.03.16'!E8,'23.03.16'!E8)</f>
        <v>0</v>
      </c>
      <c r="G8" s="19">
        <f t="shared" si="0"/>
        <v>0</v>
      </c>
      <c r="H8" s="19">
        <f>SUM('28.01.16'!F8,'15.01.16'!F8,'19.01.16'!F8,'13.03.16'!F8,'15.03.16'!F8,'23.03.16'!F8)</f>
        <v>0</v>
      </c>
      <c r="I8" s="18" t="str">
        <f t="shared" si="1"/>
        <v/>
      </c>
      <c r="J8" s="19">
        <f>SUM('28.01.16'!H8,'15.01.16'!H8,'19.01.16'!H8,'13.03.16'!H8,'15.03.16'!H8,'23.03.16'!H8)</f>
        <v>0</v>
      </c>
      <c r="K8" s="46">
        <f>SUM('28.01.16'!I8,'15.01.16'!I8,'19.01.16'!I8,'13.03.16'!I8,'15.03.16'!I8,'23.03.16'!I8)</f>
        <v>0</v>
      </c>
      <c r="L8" s="64"/>
      <c r="M8" s="65"/>
      <c r="N8" s="65"/>
      <c r="O8" s="66"/>
      <c r="P8" s="44"/>
    </row>
    <row r="9" spans="1:21" ht="17.100000000000001" customHeight="1" x14ac:dyDescent="0.25">
      <c r="A9" s="9">
        <v>13</v>
      </c>
      <c r="B9" s="10" t="s">
        <v>33</v>
      </c>
      <c r="C9" s="11" t="s">
        <v>4</v>
      </c>
      <c r="D9" s="19">
        <f>SUM('28.01.16'!O9,'15.01.16'!O9,'19.01.16'!O9,'13.03.16'!O9,'15.03.16'!O9,'23.03.16'!O9)</f>
        <v>4</v>
      </c>
      <c r="E9" s="19">
        <f>SUM('28.01.16'!D8,'15.01.16'!D9,'19.01.16'!D9,'13.03.16'!D9,'15.03.16'!D9,'23.03.16'!D9)</f>
        <v>1</v>
      </c>
      <c r="F9" s="19">
        <f>SUM('28.01.16'!E9,'15.01.16'!E9,'19.01.16'!E9,'13.03.16'!E9,'15.03.16'!E9,'23.03.16'!E9)</f>
        <v>1</v>
      </c>
      <c r="G9" s="19">
        <f t="shared" si="0"/>
        <v>2</v>
      </c>
      <c r="H9" s="19">
        <f>SUM('28.01.16'!F9,'15.01.16'!F9,'19.01.16'!F9,'13.03.16'!F9,'15.03.16'!F9,'23.03.16'!F9)</f>
        <v>6</v>
      </c>
      <c r="I9" s="18">
        <f t="shared" si="1"/>
        <v>0.16666666666666666</v>
      </c>
      <c r="J9" s="19">
        <f>SUM('28.01.16'!H9,'15.01.16'!H9,'19.01.16'!H9,'13.03.16'!H9,'15.03.16'!H9,'23.03.16'!H9)</f>
        <v>-1</v>
      </c>
      <c r="K9" s="46">
        <f>SUM('28.01.16'!I9,'15.01.16'!I9,'19.01.16'!I9,'13.03.16'!I9,'15.03.16'!I9,'23.03.16'!I9)</f>
        <v>0</v>
      </c>
      <c r="L9" s="64"/>
      <c r="M9" s="65"/>
      <c r="N9" s="65"/>
      <c r="O9" s="66"/>
      <c r="P9" s="44"/>
    </row>
    <row r="10" spans="1:21" ht="17.100000000000001" customHeight="1" x14ac:dyDescent="0.25">
      <c r="A10" s="9">
        <v>37</v>
      </c>
      <c r="B10" s="10" t="s">
        <v>34</v>
      </c>
      <c r="C10" s="11" t="s">
        <v>3</v>
      </c>
      <c r="D10" s="19">
        <f>SUM('28.01.16'!O10,'15.01.16'!O10,'19.01.16'!O10,'13.03.16'!O10,'15.03.16'!O10,'23.03.16'!O10)</f>
        <v>4</v>
      </c>
      <c r="E10" s="19">
        <f>SUM('28.01.16'!D9,'15.01.16'!D10,'19.01.16'!D10,'13.03.16'!D10,'15.03.16'!D10,'23.03.16'!D10)</f>
        <v>0</v>
      </c>
      <c r="F10" s="19">
        <f>SUM('28.01.16'!E10,'15.01.16'!E10,'19.01.16'!E10,'13.03.16'!E10,'15.03.16'!E10,'23.03.16'!E10)</f>
        <v>0</v>
      </c>
      <c r="G10" s="19">
        <f t="shared" si="0"/>
        <v>0</v>
      </c>
      <c r="H10" s="19">
        <f>SUM('28.01.16'!F10,'15.01.16'!F10,'19.01.16'!F10,'13.03.16'!F10,'15.03.16'!F10,'23.03.16'!F10)</f>
        <v>3</v>
      </c>
      <c r="I10" s="18">
        <f t="shared" si="1"/>
        <v>0</v>
      </c>
      <c r="J10" s="19">
        <f>SUM('28.01.16'!H10,'15.01.16'!H10,'19.01.16'!H10,'13.03.16'!H10,'15.03.16'!H10,'23.03.16'!H10)</f>
        <v>0</v>
      </c>
      <c r="K10" s="46">
        <f>SUM('28.01.16'!I10,'15.01.16'!I10,'19.01.16'!I10,'13.03.16'!I10,'15.03.16'!I10,'23.03.16'!I10)</f>
        <v>0</v>
      </c>
      <c r="L10" s="64"/>
      <c r="M10" s="65"/>
      <c r="N10" s="65"/>
      <c r="O10" s="66"/>
      <c r="P10" s="44"/>
    </row>
    <row r="11" spans="1:21" ht="17.100000000000001" customHeight="1" x14ac:dyDescent="0.25">
      <c r="A11" s="9">
        <v>36</v>
      </c>
      <c r="B11" s="10" t="s">
        <v>35</v>
      </c>
      <c r="C11" s="11" t="s">
        <v>3</v>
      </c>
      <c r="D11" s="19">
        <f>SUM('28.01.16'!O11,'15.01.16'!O11,'19.01.16'!O11,'13.03.16'!O11,'15.03.16'!O11,'23.03.16'!O11)</f>
        <v>5</v>
      </c>
      <c r="E11" s="19">
        <f>SUM('28.01.16'!D10,'15.01.16'!D11,'19.01.16'!D11,'13.03.16'!D11,'15.03.16'!D11,'23.03.16'!D11)</f>
        <v>1</v>
      </c>
      <c r="F11" s="19">
        <f>SUM('28.01.16'!E11,'15.01.16'!E11,'19.01.16'!E11,'13.03.16'!E11,'15.03.16'!E11,'23.03.16'!E11)</f>
        <v>0</v>
      </c>
      <c r="G11" s="19">
        <f t="shared" si="0"/>
        <v>1</v>
      </c>
      <c r="H11" s="19">
        <f>SUM('28.01.16'!F11,'15.01.16'!F11,'19.01.16'!F11,'13.03.16'!F11,'15.03.16'!F11,'23.03.16'!F11)</f>
        <v>3</v>
      </c>
      <c r="I11" s="18">
        <f t="shared" si="1"/>
        <v>0.33333333333333331</v>
      </c>
      <c r="J11" s="19">
        <f>SUM('28.01.16'!H11,'15.01.16'!H11,'19.01.16'!H11,'13.03.16'!H11,'15.03.16'!H11,'23.03.16'!H11)</f>
        <v>-5</v>
      </c>
      <c r="K11" s="46">
        <f>SUM('28.01.16'!I11,'15.01.16'!I11,'19.01.16'!I11,'13.03.16'!I11,'15.03.16'!I11,'23.03.16'!I11)</f>
        <v>0</v>
      </c>
      <c r="L11" s="64"/>
      <c r="M11" s="65"/>
      <c r="N11" s="65"/>
      <c r="O11" s="66"/>
      <c r="P11" s="44"/>
    </row>
    <row r="12" spans="1:21" ht="17.100000000000001" customHeight="1" x14ac:dyDescent="0.25">
      <c r="A12" s="9"/>
      <c r="B12" s="10" t="s">
        <v>36</v>
      </c>
      <c r="C12" s="11" t="s">
        <v>4</v>
      </c>
      <c r="D12" s="19">
        <f>SUM('28.01.16'!O12,'15.01.16'!O12,'19.01.16'!O12,'13.03.16'!O12,'15.03.16'!O12,'23.03.16'!O12)</f>
        <v>3</v>
      </c>
      <c r="E12" s="19">
        <f>SUM('28.01.16'!D11,'15.01.16'!D12,'19.01.16'!D12,'13.03.16'!D12,'15.03.16'!D12,'23.03.16'!D12)</f>
        <v>1</v>
      </c>
      <c r="F12" s="19">
        <f>SUM('28.01.16'!E12,'15.01.16'!E12,'19.01.16'!E12,'13.03.16'!E12,'15.03.16'!E12,'23.03.16'!E12)</f>
        <v>1</v>
      </c>
      <c r="G12" s="19">
        <f t="shared" si="0"/>
        <v>2</v>
      </c>
      <c r="H12" s="19">
        <f>SUM('28.01.16'!F12,'15.01.16'!F12,'19.01.16'!F12,'13.03.16'!F12,'15.03.16'!F12,'23.03.16'!F12)</f>
        <v>7</v>
      </c>
      <c r="I12" s="18">
        <f t="shared" si="1"/>
        <v>0.14285714285714285</v>
      </c>
      <c r="J12" s="19">
        <f>SUM('28.01.16'!H12,'15.01.16'!H12,'19.01.16'!H12,'13.03.16'!H12,'15.03.16'!H12,'23.03.16'!H12)</f>
        <v>-1</v>
      </c>
      <c r="K12" s="46">
        <f>SUM('28.01.16'!I12,'15.01.16'!I12,'19.01.16'!I12,'13.03.16'!I12,'15.03.16'!I12,'23.03.16'!I12)</f>
        <v>0</v>
      </c>
      <c r="L12" s="64"/>
      <c r="M12" s="65"/>
      <c r="N12" s="65"/>
      <c r="O12" s="66"/>
      <c r="P12" s="44"/>
    </row>
    <row r="13" spans="1:21" ht="17.100000000000001" customHeight="1" x14ac:dyDescent="0.25">
      <c r="A13" s="9">
        <v>26</v>
      </c>
      <c r="B13" s="10" t="s">
        <v>37</v>
      </c>
      <c r="C13" s="11" t="s">
        <v>4</v>
      </c>
      <c r="D13" s="19">
        <f>SUM('28.01.16'!O13,'15.01.16'!O13,'19.01.16'!O13,'13.03.16'!O13,'15.03.16'!O13,'23.03.16'!O13)</f>
        <v>2</v>
      </c>
      <c r="E13" s="19">
        <f>SUM('28.01.16'!D12,'15.01.16'!D13,'19.01.16'!D13,'13.03.16'!D13,'15.03.16'!D13,'23.03.16'!D13)</f>
        <v>0</v>
      </c>
      <c r="F13" s="19">
        <f>SUM('28.01.16'!E13,'15.01.16'!E13,'19.01.16'!E13,'13.03.16'!E13,'15.03.16'!E13,'23.03.16'!E13)</f>
        <v>1</v>
      </c>
      <c r="G13" s="19">
        <f t="shared" si="0"/>
        <v>1</v>
      </c>
      <c r="H13" s="19">
        <f>SUM('28.01.16'!F13,'15.01.16'!F13,'19.01.16'!F13,'13.03.16'!F13,'15.03.16'!F13,'23.03.16'!F13)</f>
        <v>2</v>
      </c>
      <c r="I13" s="18">
        <f t="shared" si="1"/>
        <v>0</v>
      </c>
      <c r="J13" s="19">
        <f>SUM('28.01.16'!H13,'15.01.16'!H13,'19.01.16'!H13,'13.03.16'!H13,'15.03.16'!H13,'23.03.16'!H13)</f>
        <v>-5</v>
      </c>
      <c r="K13" s="46">
        <f>SUM('28.01.16'!I13,'15.01.16'!I13,'19.01.16'!I13,'13.03.16'!I13,'15.03.16'!I13,'23.03.16'!I13)</f>
        <v>0</v>
      </c>
      <c r="L13" s="64"/>
      <c r="M13" s="65"/>
      <c r="N13" s="65"/>
      <c r="O13" s="66"/>
      <c r="P13" s="44"/>
    </row>
    <row r="14" spans="1:21" ht="17.100000000000001" customHeight="1" x14ac:dyDescent="0.25">
      <c r="A14" s="9">
        <v>14</v>
      </c>
      <c r="B14" s="10" t="s">
        <v>38</v>
      </c>
      <c r="C14" s="11" t="s">
        <v>4</v>
      </c>
      <c r="D14" s="19">
        <f>SUM('28.01.16'!O14,'15.01.16'!O14,'19.01.16'!O14,'13.03.16'!O14,'15.03.16'!O14,'23.03.16'!O14)</f>
        <v>0</v>
      </c>
      <c r="E14" s="19">
        <f>SUM('28.01.16'!D13,'15.01.16'!D14,'19.01.16'!D14,'13.03.16'!D14,'15.03.16'!D14,'23.03.16'!D14)</f>
        <v>0</v>
      </c>
      <c r="F14" s="19">
        <f>SUM('28.01.16'!E14,'15.01.16'!E14,'19.01.16'!E14,'13.03.16'!E14,'15.03.16'!E14,'23.03.16'!E14)</f>
        <v>0</v>
      </c>
      <c r="G14" s="19">
        <f t="shared" si="0"/>
        <v>0</v>
      </c>
      <c r="H14" s="19">
        <f>SUM('28.01.16'!F14,'15.01.16'!F14,'19.01.16'!F14,'13.03.16'!F14,'15.03.16'!F14,'23.03.16'!F14)</f>
        <v>0</v>
      </c>
      <c r="I14" s="18" t="str">
        <f t="shared" si="1"/>
        <v/>
      </c>
      <c r="J14" s="19">
        <f>SUM('28.01.16'!H14,'15.01.16'!H14,'19.01.16'!H14,'13.03.16'!H14,'15.03.16'!H14,'23.03.16'!H14)</f>
        <v>0</v>
      </c>
      <c r="K14" s="46">
        <f>SUM('28.01.16'!I14,'15.01.16'!I14,'19.01.16'!I14,'13.03.16'!I14,'15.03.16'!I14,'23.03.16'!I14)</f>
        <v>0</v>
      </c>
      <c r="L14" s="64"/>
      <c r="M14" s="65"/>
      <c r="N14" s="65"/>
      <c r="O14" s="66"/>
      <c r="P14" s="44"/>
    </row>
    <row r="15" spans="1:21" ht="17.100000000000001" customHeight="1" x14ac:dyDescent="0.25">
      <c r="A15" s="9"/>
      <c r="B15" s="10" t="s">
        <v>39</v>
      </c>
      <c r="C15" s="11" t="s">
        <v>3</v>
      </c>
      <c r="D15" s="19">
        <f>SUM('28.01.16'!O15,'15.01.16'!O15,'19.01.16'!O15,'13.03.16'!O15,'15.03.16'!O15,'23.03.16'!O15)</f>
        <v>0</v>
      </c>
      <c r="E15" s="19">
        <f>SUM('28.01.16'!D14,'15.01.16'!D15,'19.01.16'!D15,'13.03.16'!D15,'15.03.16'!D15,'23.03.16'!D15)</f>
        <v>0</v>
      </c>
      <c r="F15" s="19">
        <f>SUM('28.01.16'!E15,'15.01.16'!E15,'19.01.16'!E15,'13.03.16'!E15,'15.03.16'!E15,'23.03.16'!E15)</f>
        <v>0</v>
      </c>
      <c r="G15" s="19">
        <f t="shared" si="0"/>
        <v>0</v>
      </c>
      <c r="H15" s="19">
        <f>SUM('28.01.16'!F15,'15.01.16'!F15,'19.01.16'!F15,'13.03.16'!F15,'15.03.16'!F15,'23.03.16'!F15)</f>
        <v>0</v>
      </c>
      <c r="I15" s="18" t="str">
        <f t="shared" si="1"/>
        <v/>
      </c>
      <c r="J15" s="19">
        <f>SUM('28.01.16'!H15,'15.01.16'!H15,'19.01.16'!H15,'13.03.16'!H15,'15.03.16'!H15,'23.03.16'!H15)</f>
        <v>0</v>
      </c>
      <c r="K15" s="46">
        <f>SUM('28.01.16'!I15,'15.01.16'!I15,'19.01.16'!I15,'13.03.16'!I15,'15.03.16'!I15,'23.03.16'!I15)</f>
        <v>0</v>
      </c>
      <c r="L15" s="64"/>
      <c r="M15" s="65"/>
      <c r="N15" s="65"/>
      <c r="O15" s="66"/>
      <c r="P15" s="44"/>
    </row>
    <row r="16" spans="1:21" ht="17.100000000000001" customHeight="1" x14ac:dyDescent="0.25">
      <c r="A16" s="9">
        <v>56</v>
      </c>
      <c r="B16" s="10" t="s">
        <v>40</v>
      </c>
      <c r="C16" s="11" t="s">
        <v>3</v>
      </c>
      <c r="D16" s="19">
        <f>SUM('28.01.16'!O16,'15.01.16'!O16,'19.01.16'!O16,'13.03.16'!O16,'15.03.16'!O16,'23.03.16'!O16)</f>
        <v>6</v>
      </c>
      <c r="E16" s="19">
        <f>SUM('28.01.16'!D15,'15.01.16'!D16,'19.01.16'!D16,'13.03.16'!D16,'15.03.16'!D16,'23.03.16'!D16)</f>
        <v>1</v>
      </c>
      <c r="F16" s="19">
        <f>SUM('28.01.16'!E16,'15.01.16'!E16,'19.01.16'!E16,'13.03.16'!E16,'15.03.16'!E16,'23.03.16'!E16)</f>
        <v>2</v>
      </c>
      <c r="G16" s="19">
        <f t="shared" si="0"/>
        <v>3</v>
      </c>
      <c r="H16" s="19">
        <f>SUM('28.01.16'!F16,'15.01.16'!F16,'19.01.16'!F16,'13.03.16'!F16,'15.03.16'!F16,'23.03.16'!F16)</f>
        <v>13</v>
      </c>
      <c r="I16" s="18">
        <f t="shared" si="1"/>
        <v>7.6923076923076927E-2</v>
      </c>
      <c r="J16" s="19">
        <f>SUM('28.01.16'!H16,'15.01.16'!H16,'19.01.16'!H16,'13.03.16'!H16,'15.03.16'!H16,'23.03.16'!H16)</f>
        <v>4</v>
      </c>
      <c r="K16" s="46">
        <f>SUM('28.01.16'!I16,'15.01.16'!I16,'19.01.16'!I16,'13.03.16'!I16,'15.03.16'!I16,'23.03.16'!I16)</f>
        <v>2</v>
      </c>
      <c r="L16" s="64"/>
      <c r="M16" s="65"/>
      <c r="N16" s="65"/>
      <c r="O16" s="66"/>
      <c r="P16" s="44"/>
    </row>
    <row r="17" spans="1:16" ht="17.100000000000001" customHeight="1" x14ac:dyDescent="0.25">
      <c r="A17" s="9"/>
      <c r="B17" s="10" t="s">
        <v>41</v>
      </c>
      <c r="C17" s="11" t="s">
        <v>4</v>
      </c>
      <c r="D17" s="19">
        <f>SUM('28.01.16'!O17,'15.01.16'!O17,'19.01.16'!O17,'13.03.16'!O17,'15.03.16'!O17,'23.03.16'!O17)</f>
        <v>6</v>
      </c>
      <c r="E17" s="19">
        <f>SUM('28.01.16'!D16,'15.01.16'!D17,'19.01.16'!D17,'13.03.16'!D17,'15.03.16'!D17,'23.03.16'!D17)</f>
        <v>7</v>
      </c>
      <c r="F17" s="19">
        <f>SUM('28.01.16'!E17,'15.01.16'!E17,'19.01.16'!E17,'13.03.16'!E17,'15.03.16'!E17,'23.03.16'!E17)</f>
        <v>3</v>
      </c>
      <c r="G17" s="19">
        <f t="shared" si="0"/>
        <v>10</v>
      </c>
      <c r="H17" s="19">
        <f>SUM('28.01.16'!F17,'15.01.16'!F17,'19.01.16'!F17,'13.03.16'!F17,'15.03.16'!F17,'23.03.16'!F17)</f>
        <v>34</v>
      </c>
      <c r="I17" s="18">
        <f t="shared" si="1"/>
        <v>0.20588235294117646</v>
      </c>
      <c r="J17" s="19">
        <f>SUM('28.01.16'!H17,'15.01.16'!H17,'19.01.16'!H17,'13.03.16'!H17,'15.03.16'!H17,'23.03.16'!H17)</f>
        <v>5</v>
      </c>
      <c r="K17" s="46">
        <f>SUM('28.01.16'!I17,'15.01.16'!I17,'19.01.16'!I17,'13.03.16'!I17,'15.03.16'!I17,'23.03.16'!I17)</f>
        <v>2</v>
      </c>
      <c r="L17" s="64"/>
      <c r="M17" s="65"/>
      <c r="N17" s="65"/>
      <c r="O17" s="66"/>
      <c r="P17" s="44"/>
    </row>
    <row r="18" spans="1:16" ht="17.100000000000001" customHeight="1" x14ac:dyDescent="0.25">
      <c r="A18" s="9">
        <v>47</v>
      </c>
      <c r="B18" s="10" t="s">
        <v>42</v>
      </c>
      <c r="C18" s="11" t="s">
        <v>4</v>
      </c>
      <c r="D18" s="19">
        <f>SUM('28.01.16'!O18,'15.01.16'!O18,'19.01.16'!O18,'13.03.16'!O18,'15.03.16'!O18,'23.03.16'!O18)</f>
        <v>5</v>
      </c>
      <c r="E18" s="19">
        <f>SUM('28.01.16'!D17,'15.01.16'!D18,'19.01.16'!D18,'13.03.16'!D18,'15.03.16'!D18,'23.03.16'!D18)</f>
        <v>4</v>
      </c>
      <c r="F18" s="19">
        <f>SUM('28.01.16'!E18,'15.01.16'!E18,'19.01.16'!E18,'13.03.16'!E18,'15.03.16'!E18,'23.03.16'!E18)</f>
        <v>1</v>
      </c>
      <c r="G18" s="19">
        <f t="shared" si="0"/>
        <v>5</v>
      </c>
      <c r="H18" s="19">
        <f>SUM('28.01.16'!F18,'15.01.16'!F18,'19.01.16'!F18,'13.03.16'!F18,'15.03.16'!F18,'23.03.16'!F18)</f>
        <v>10</v>
      </c>
      <c r="I18" s="18">
        <f t="shared" si="1"/>
        <v>0.4</v>
      </c>
      <c r="J18" s="19">
        <f>SUM('28.01.16'!H18,'15.01.16'!H18,'19.01.16'!H18,'13.03.16'!H18,'15.03.16'!H18,'23.03.16'!H18)</f>
        <v>-2</v>
      </c>
      <c r="K18" s="46">
        <f>SUM('28.01.16'!I18,'15.01.16'!I18,'19.01.16'!I18,'13.03.16'!I18,'15.03.16'!I18,'23.03.16'!I18)</f>
        <v>0</v>
      </c>
      <c r="L18" s="64"/>
      <c r="M18" s="65"/>
      <c r="N18" s="65"/>
      <c r="O18" s="66"/>
      <c r="P18" s="44"/>
    </row>
    <row r="19" spans="1:16" ht="17.100000000000001" customHeight="1" x14ac:dyDescent="0.25">
      <c r="A19" s="9">
        <v>71</v>
      </c>
      <c r="B19" s="10" t="s">
        <v>43</v>
      </c>
      <c r="C19" s="11" t="s">
        <v>4</v>
      </c>
      <c r="D19" s="19">
        <f>SUM('28.01.16'!O19,'15.01.16'!O19,'19.01.16'!O19,'13.03.16'!O19,'15.03.16'!O19,'23.03.16'!O19)</f>
        <v>3</v>
      </c>
      <c r="E19" s="19">
        <f>SUM('28.01.16'!D18,'15.01.16'!D19,'19.01.16'!D19,'13.03.16'!D19,'15.03.16'!D19,'23.03.16'!D19)</f>
        <v>2</v>
      </c>
      <c r="F19" s="19">
        <f>SUM('28.01.16'!E19,'15.01.16'!E19,'19.01.16'!E19,'13.03.16'!E19,'15.03.16'!E19,'23.03.16'!E19)</f>
        <v>0</v>
      </c>
      <c r="G19" s="19">
        <f t="shared" si="0"/>
        <v>2</v>
      </c>
      <c r="H19" s="19">
        <f>SUM('28.01.16'!F19,'15.01.16'!F19,'19.01.16'!F19,'13.03.16'!F19,'15.03.16'!F19,'23.03.16'!F19)</f>
        <v>10</v>
      </c>
      <c r="I19" s="18">
        <f t="shared" si="1"/>
        <v>0.2</v>
      </c>
      <c r="J19" s="19">
        <f>SUM('28.01.16'!H19,'15.01.16'!H19,'19.01.16'!H19,'13.03.16'!H19,'15.03.16'!H19,'23.03.16'!H19)</f>
        <v>-2</v>
      </c>
      <c r="K19" s="46">
        <f>SUM('28.01.16'!I19,'15.01.16'!I19,'19.01.16'!I19,'13.03.16'!I19,'15.03.16'!I19,'23.03.16'!I19)</f>
        <v>0</v>
      </c>
      <c r="L19" s="64"/>
      <c r="M19" s="65"/>
      <c r="N19" s="65"/>
      <c r="O19" s="66"/>
      <c r="P19" s="44"/>
    </row>
    <row r="20" spans="1:16" ht="17.100000000000001" customHeight="1" x14ac:dyDescent="0.25">
      <c r="A20" s="9">
        <v>49</v>
      </c>
      <c r="B20" s="10" t="s">
        <v>44</v>
      </c>
      <c r="C20" s="11" t="s">
        <v>3</v>
      </c>
      <c r="D20" s="19">
        <f>SUM('28.01.16'!O20,'15.01.16'!O20,'19.01.16'!O20,'13.03.16'!O20,'15.03.16'!O20,'23.03.16'!O20)</f>
        <v>6</v>
      </c>
      <c r="E20" s="19">
        <f>SUM('28.01.16'!D19,'15.01.16'!D20,'19.01.16'!D20,'13.03.16'!D20,'15.03.16'!D20,'23.03.16'!D20)</f>
        <v>0</v>
      </c>
      <c r="F20" s="19">
        <f>SUM('28.01.16'!E20,'15.01.16'!E20,'19.01.16'!E20,'13.03.16'!E20,'15.03.16'!E20,'23.03.16'!E20)</f>
        <v>0</v>
      </c>
      <c r="G20" s="19">
        <f t="shared" si="0"/>
        <v>0</v>
      </c>
      <c r="H20" s="19">
        <f>SUM('28.01.16'!F20,'15.01.16'!F20,'19.01.16'!F20,'13.03.16'!F20,'15.03.16'!F20,'23.03.16'!F20)</f>
        <v>1</v>
      </c>
      <c r="I20" s="18">
        <f t="shared" si="1"/>
        <v>0</v>
      </c>
      <c r="J20" s="19">
        <f>SUM('28.01.16'!H20,'15.01.16'!H20,'19.01.16'!H20,'13.03.16'!H20,'15.03.16'!H20,'23.03.16'!H20)</f>
        <v>3</v>
      </c>
      <c r="K20" s="46">
        <f>SUM('28.01.16'!I20,'15.01.16'!I20,'19.01.16'!I20,'13.03.16'!I20,'15.03.16'!I20,'23.03.16'!I20)</f>
        <v>4</v>
      </c>
      <c r="L20" s="64"/>
      <c r="M20" s="65"/>
      <c r="N20" s="65"/>
      <c r="O20" s="66"/>
      <c r="P20" s="44"/>
    </row>
    <row r="21" spans="1:16" ht="17.100000000000001" customHeight="1" x14ac:dyDescent="0.25">
      <c r="A21" s="9">
        <v>74</v>
      </c>
      <c r="B21" s="10" t="s">
        <v>45</v>
      </c>
      <c r="C21" s="11" t="s">
        <v>3</v>
      </c>
      <c r="D21" s="19">
        <f>SUM('28.01.16'!O21,'15.01.16'!O21,'19.01.16'!O21,'13.03.16'!O21,'15.03.16'!O21,'23.03.16'!O21)</f>
        <v>5</v>
      </c>
      <c r="E21" s="19">
        <f>SUM('28.01.16'!D20,'15.01.16'!D21,'19.01.16'!D21,'13.03.16'!D21,'15.03.16'!D21,'23.03.16'!D21)</f>
        <v>1</v>
      </c>
      <c r="F21" s="19">
        <f>SUM('28.01.16'!E21,'15.01.16'!E21,'19.01.16'!E21,'13.03.16'!E21,'15.03.16'!E21,'23.03.16'!E21)</f>
        <v>0</v>
      </c>
      <c r="G21" s="19">
        <f t="shared" si="0"/>
        <v>1</v>
      </c>
      <c r="H21" s="19">
        <f>SUM('28.01.16'!F21,'15.01.16'!F21,'19.01.16'!F21,'13.03.16'!F21,'15.03.16'!F21,'23.03.16'!F21)</f>
        <v>0</v>
      </c>
      <c r="I21" s="18" t="str">
        <f t="shared" si="1"/>
        <v/>
      </c>
      <c r="J21" s="19">
        <f>SUM('28.01.16'!H21,'15.01.16'!H21,'19.01.16'!H21,'13.03.16'!H21,'15.03.16'!H21,'23.03.16'!H21)</f>
        <v>-1</v>
      </c>
      <c r="K21" s="46">
        <f>SUM('28.01.16'!I21,'15.01.16'!I21,'19.01.16'!I21,'13.03.16'!I21,'15.03.16'!I21,'23.03.16'!I21)</f>
        <v>0</v>
      </c>
      <c r="L21" s="64"/>
      <c r="M21" s="65"/>
      <c r="N21" s="65"/>
      <c r="O21" s="66"/>
      <c r="P21" s="44"/>
    </row>
    <row r="22" spans="1:16" ht="17.100000000000001" customHeight="1" x14ac:dyDescent="0.25">
      <c r="A22" s="9"/>
      <c r="B22" s="10" t="s">
        <v>46</v>
      </c>
      <c r="C22" s="11" t="s">
        <v>4</v>
      </c>
      <c r="D22" s="19">
        <f>SUM('28.01.16'!O22,'15.01.16'!O22,'19.01.16'!O22,'13.03.16'!O22,'15.03.16'!O22,'23.03.16'!O22)</f>
        <v>0</v>
      </c>
      <c r="E22" s="19">
        <f>SUM('28.01.16'!D21,'15.01.16'!D22,'19.01.16'!D22,'13.03.16'!D22,'15.03.16'!D22,'23.03.16'!D22)</f>
        <v>0</v>
      </c>
      <c r="F22" s="19">
        <f>SUM('28.01.16'!E22,'15.01.16'!E22,'19.01.16'!E22,'13.03.16'!E22,'15.03.16'!E22,'23.03.16'!E22)</f>
        <v>0</v>
      </c>
      <c r="G22" s="19">
        <f t="shared" si="0"/>
        <v>0</v>
      </c>
      <c r="H22" s="19">
        <f>SUM('28.01.16'!F22,'15.01.16'!F22,'19.01.16'!F22,'13.03.16'!F22,'15.03.16'!F22,'23.03.16'!F22)</f>
        <v>0</v>
      </c>
      <c r="I22" s="18" t="str">
        <f t="shared" si="1"/>
        <v/>
      </c>
      <c r="J22" s="19">
        <f>SUM('28.01.16'!H22,'15.01.16'!H22,'19.01.16'!H22,'13.03.16'!H22,'15.03.16'!H22,'23.03.16'!H22)</f>
        <v>0</v>
      </c>
      <c r="K22" s="46">
        <f>SUM('28.01.16'!I22,'15.01.16'!I22,'19.01.16'!I22,'13.03.16'!I22,'15.03.16'!I22,'23.03.16'!I22)</f>
        <v>0</v>
      </c>
      <c r="L22" s="64"/>
      <c r="M22" s="65"/>
      <c r="N22" s="65"/>
      <c r="O22" s="66"/>
      <c r="P22" s="44"/>
    </row>
    <row r="23" spans="1:16" ht="17.100000000000001" customHeight="1" x14ac:dyDescent="0.25">
      <c r="A23" s="9">
        <v>87</v>
      </c>
      <c r="B23" s="10" t="s">
        <v>47</v>
      </c>
      <c r="C23" s="11" t="s">
        <v>3</v>
      </c>
      <c r="D23" s="19">
        <f>SUM('28.01.16'!O23,'15.01.16'!O23,'19.01.16'!O23,'13.03.16'!O23,'15.03.16'!O23,'23.03.16'!O23)</f>
        <v>6</v>
      </c>
      <c r="E23" s="19">
        <f>SUM('28.01.16'!D22,'15.01.16'!D23,'19.01.16'!D23,'13.03.16'!D23,'15.03.16'!D23,'23.03.16'!D23)</f>
        <v>0</v>
      </c>
      <c r="F23" s="19">
        <f>SUM('28.01.16'!E23,'15.01.16'!E23,'19.01.16'!E23,'13.03.16'!E23,'15.03.16'!E23,'23.03.16'!E23)</f>
        <v>1</v>
      </c>
      <c r="G23" s="19">
        <f t="shared" si="0"/>
        <v>1</v>
      </c>
      <c r="H23" s="19">
        <f>SUM('28.01.16'!F23,'15.01.16'!F23,'19.01.16'!F23,'13.03.16'!F23,'15.03.16'!F23,'23.03.16'!F23)</f>
        <v>6</v>
      </c>
      <c r="I23" s="18">
        <f t="shared" si="1"/>
        <v>0</v>
      </c>
      <c r="J23" s="19">
        <f>SUM('28.01.16'!H23,'15.01.16'!H23,'19.01.16'!H23,'13.03.16'!H23,'15.03.16'!H23,'23.03.16'!H23)</f>
        <v>3</v>
      </c>
      <c r="K23" s="46">
        <f>SUM('28.01.16'!I23,'15.01.16'!I23,'19.01.16'!I23,'13.03.16'!I23,'15.03.16'!I23,'23.03.16'!I23)</f>
        <v>2</v>
      </c>
      <c r="L23" s="64"/>
      <c r="M23" s="65"/>
      <c r="N23" s="65"/>
      <c r="O23" s="66"/>
      <c r="P23" s="44"/>
    </row>
    <row r="24" spans="1:16" ht="17.100000000000001" customHeight="1" x14ac:dyDescent="0.25">
      <c r="A24" s="9"/>
      <c r="B24" s="10" t="s">
        <v>50</v>
      </c>
      <c r="C24" s="11" t="s">
        <v>3</v>
      </c>
      <c r="D24" s="19">
        <f>SUM('28.01.16'!O24,'15.01.16'!O24,'19.01.16'!O24,'13.03.16'!O24,'15.03.16'!O24,'23.03.16'!O24)</f>
        <v>2</v>
      </c>
      <c r="E24" s="19">
        <f>SUM('28.01.16'!D23,'15.01.16'!D24,'19.01.16'!D24,'13.03.16'!D24,'15.03.16'!D24,'23.03.16'!D24)</f>
        <v>0</v>
      </c>
      <c r="F24" s="19">
        <f>SUM('28.01.16'!E24,'15.01.16'!E24,'19.01.16'!E24,'13.03.16'!E24,'15.03.16'!E24,'23.03.16'!E24)</f>
        <v>1</v>
      </c>
      <c r="G24" s="19">
        <f t="shared" si="0"/>
        <v>1</v>
      </c>
      <c r="H24" s="19">
        <f>SUM('28.01.16'!F24,'15.01.16'!F24,'19.01.16'!F24,'13.03.16'!F24,'15.03.16'!F24,'23.03.16'!F24)</f>
        <v>0</v>
      </c>
      <c r="I24" s="18" t="str">
        <f t="shared" si="1"/>
        <v/>
      </c>
      <c r="J24" s="19">
        <f>SUM('28.01.16'!H24,'15.01.16'!H24,'19.01.16'!H24,'13.03.16'!H24,'15.03.16'!H24,'23.03.16'!H24)</f>
        <v>-2</v>
      </c>
      <c r="K24" s="46">
        <f>SUM('28.01.16'!I24,'15.01.16'!I24,'19.01.16'!I24,'13.03.16'!I24,'15.03.16'!I24,'23.03.16'!I24)</f>
        <v>0</v>
      </c>
      <c r="L24" s="64"/>
      <c r="M24" s="65"/>
      <c r="N24" s="65"/>
      <c r="O24" s="66"/>
      <c r="P24" s="44"/>
    </row>
    <row r="25" spans="1:16" ht="17.100000000000001" customHeight="1" x14ac:dyDescent="0.25">
      <c r="A25" s="9">
        <v>55</v>
      </c>
      <c r="B25" s="10" t="s">
        <v>51</v>
      </c>
      <c r="C25" s="11" t="s">
        <v>4</v>
      </c>
      <c r="D25" s="19">
        <f>SUM('28.01.16'!O25,'15.01.16'!O25,'19.01.16'!O25,'13.03.16'!O25,'15.03.16'!O25,'23.03.16'!O25)</f>
        <v>4</v>
      </c>
      <c r="E25" s="19">
        <f>SUM('28.01.16'!D24,'15.01.16'!D25,'19.01.16'!D25,'13.03.16'!D25,'15.03.16'!D25,'23.03.16'!D25)</f>
        <v>1</v>
      </c>
      <c r="F25" s="19">
        <f>SUM('28.01.16'!E25,'15.01.16'!E25,'19.01.16'!E25,'13.03.16'!E25,'15.03.16'!E25,'23.03.16'!E25)</f>
        <v>1</v>
      </c>
      <c r="G25" s="19">
        <f t="shared" si="0"/>
        <v>2</v>
      </c>
      <c r="H25" s="19">
        <f>SUM('28.01.16'!F25,'15.01.16'!F25,'19.01.16'!F25,'13.03.16'!F25,'15.03.16'!F25,'23.03.16'!F25)</f>
        <v>3</v>
      </c>
      <c r="I25" s="18">
        <f t="shared" si="1"/>
        <v>0.33333333333333331</v>
      </c>
      <c r="J25" s="19">
        <f>SUM('28.01.16'!H25,'15.01.16'!H25,'19.01.16'!H25,'13.03.16'!H25,'15.03.16'!H25,'23.03.16'!H25)</f>
        <v>1</v>
      </c>
      <c r="K25" s="46">
        <f>SUM('28.01.16'!I25,'15.01.16'!I25,'19.01.16'!I25,'13.03.16'!I25,'15.03.16'!I25,'23.03.16'!I25)</f>
        <v>0</v>
      </c>
      <c r="L25" s="64"/>
      <c r="M25" s="65"/>
      <c r="N25" s="65"/>
      <c r="O25" s="66"/>
      <c r="P25" s="44"/>
    </row>
    <row r="26" spans="1:16" ht="17.100000000000001" customHeight="1" x14ac:dyDescent="0.25">
      <c r="A26" s="9">
        <v>21</v>
      </c>
      <c r="B26" s="16" t="s">
        <v>53</v>
      </c>
      <c r="C26" s="11" t="s">
        <v>3</v>
      </c>
      <c r="D26" s="19">
        <f>SUM('28.01.16'!O26,'15.01.16'!O26,'19.01.16'!O26,'13.03.16'!O26,'15.03.16'!O26,'23.03.16'!O26)</f>
        <v>3</v>
      </c>
      <c r="E26" s="19">
        <f>SUM('28.01.16'!D25,'15.01.16'!D26,'19.01.16'!D26,'13.03.16'!D26,'15.03.16'!D26,'23.03.16'!D26)</f>
        <v>0</v>
      </c>
      <c r="F26" s="19">
        <f>SUM('28.01.16'!E26,'15.01.16'!E26,'19.01.16'!E26,'13.03.16'!E26,'15.03.16'!E26,'23.03.16'!E26)</f>
        <v>0</v>
      </c>
      <c r="G26" s="19">
        <f t="shared" si="0"/>
        <v>0</v>
      </c>
      <c r="H26" s="19">
        <f>SUM('28.01.16'!F26,'15.01.16'!F26,'19.01.16'!F26,'13.03.16'!F26,'15.03.16'!F26,'23.03.16'!F26)</f>
        <v>0</v>
      </c>
      <c r="I26" s="18" t="str">
        <f t="shared" si="1"/>
        <v/>
      </c>
      <c r="J26" s="19">
        <f>SUM('28.01.16'!H26,'15.01.16'!H26,'19.01.16'!H26,'13.03.16'!H26,'15.03.16'!H26,'23.03.16'!H26)</f>
        <v>-3</v>
      </c>
      <c r="K26" s="46">
        <f>SUM('28.01.16'!I26,'15.01.16'!I26,'19.01.16'!I26,'13.03.16'!I26,'15.03.16'!I26,'23.03.16'!I26)</f>
        <v>0</v>
      </c>
      <c r="L26" s="64"/>
      <c r="M26" s="65"/>
      <c r="N26" s="65"/>
      <c r="O26" s="66"/>
      <c r="P26" s="44"/>
    </row>
    <row r="27" spans="1:16" ht="17.100000000000001" customHeight="1" x14ac:dyDescent="0.25">
      <c r="A27" s="9"/>
      <c r="B27" s="16" t="s">
        <v>9</v>
      </c>
      <c r="C27" s="11" t="s">
        <v>4</v>
      </c>
      <c r="D27" s="2">
        <f>SUM('28.01.16'!O27,'15.01.16'!O27,'19.01.16'!O27,'13.03.16'!O27,'15.03.16'!O27,'23.03.16'!O27)</f>
        <v>2</v>
      </c>
      <c r="E27" s="2">
        <f>SUM('28.01.16'!D27,'15.01.16'!D27,'19.01.16'!D27,'13.03.16'!D27,'15.03.16'!D27,'23.03.16'!D27)</f>
        <v>1</v>
      </c>
      <c r="F27" s="2">
        <f>SUM('28.01.16'!E27,'15.01.16'!E27,'19.01.16'!E27,'13.03.16'!E27,'15.03.16'!E27,'23.03.16'!E27)</f>
        <v>0</v>
      </c>
      <c r="G27" s="2">
        <f t="shared" si="0"/>
        <v>1</v>
      </c>
      <c r="H27" s="2">
        <f>SUM('28.01.16'!F27,'15.01.16'!F27,'19.01.16'!F27,'13.03.16'!F27,'15.03.16'!F27,'23.03.16'!F27)</f>
        <v>11</v>
      </c>
      <c r="I27" s="12">
        <f t="shared" si="1"/>
        <v>9.0909090909090912E-2</v>
      </c>
      <c r="J27" s="2">
        <f>SUM('28.01.16'!H27,'15.01.16'!H27,'19.01.16'!H27,'13.03.16'!H27,'15.03.16'!H27,'23.03.16'!H27)</f>
        <v>-1</v>
      </c>
      <c r="K27" s="46">
        <f>SUM('28.01.16'!I27,'15.01.16'!I27,'19.01.16'!I27,'13.03.16'!I27,'15.03.16'!I27,'23.03.16'!I27)</f>
        <v>2</v>
      </c>
      <c r="L27" s="64"/>
      <c r="M27" s="65"/>
      <c r="N27" s="65"/>
      <c r="O27" s="66"/>
      <c r="P27" s="44"/>
    </row>
    <row r="28" spans="1:16" ht="17.100000000000001" customHeight="1" x14ac:dyDescent="0.25">
      <c r="A28" s="9">
        <v>8</v>
      </c>
      <c r="B28" s="16" t="s">
        <v>54</v>
      </c>
      <c r="C28" s="11" t="s">
        <v>4</v>
      </c>
      <c r="D28" s="2">
        <f>SUM('28.01.16'!O28,'15.01.16'!O28,'19.01.16'!O28,'13.03.16'!O28,'15.03.16'!O28,'23.03.16'!O28)</f>
        <v>2</v>
      </c>
      <c r="E28" s="2">
        <f>SUM('28.01.16'!D28,'15.01.16'!D28,'19.01.16'!D28,'13.03.16'!D28,'15.03.16'!D28,'23.03.16'!D28)</f>
        <v>0</v>
      </c>
      <c r="F28" s="2">
        <f>SUM('28.01.16'!E28,'15.01.16'!E28,'19.01.16'!E28,'13.03.16'!E28,'15.03.16'!E28,'23.03.16'!E28)</f>
        <v>1</v>
      </c>
      <c r="G28" s="2">
        <f t="shared" si="0"/>
        <v>1</v>
      </c>
      <c r="H28" s="2">
        <f>SUM('28.01.16'!F28,'15.01.16'!F28,'19.01.16'!F28,'13.03.16'!F28,'15.03.16'!F28,'23.03.16'!F28)</f>
        <v>5</v>
      </c>
      <c r="I28" s="12">
        <f t="shared" si="1"/>
        <v>0</v>
      </c>
      <c r="J28" s="2">
        <f>SUM('28.01.16'!H28,'15.01.16'!H28,'19.01.16'!H28,'13.03.16'!H28,'15.03.16'!H28,'23.03.16'!H28)</f>
        <v>0</v>
      </c>
      <c r="K28" s="46">
        <f>SUM('28.01.16'!I28,'15.01.16'!I28,'19.01.16'!I28,'13.03.16'!I28,'15.03.16'!I28,'23.03.16'!I28)</f>
        <v>0</v>
      </c>
      <c r="L28" s="64"/>
      <c r="M28" s="65"/>
      <c r="N28" s="65"/>
      <c r="O28" s="66"/>
      <c r="P28" s="44"/>
    </row>
    <row r="29" spans="1:16" ht="17.100000000000001" customHeight="1" x14ac:dyDescent="0.25">
      <c r="A29" s="9"/>
      <c r="B29" s="16" t="s">
        <v>7</v>
      </c>
      <c r="C29" s="11" t="s">
        <v>4</v>
      </c>
      <c r="D29" s="19">
        <f>SUM('28.01.16'!O30,'15.01.16'!O30,'19.01.16'!O30,'13.03.16'!O30,'15.03.16'!O30,'23.03.16'!O30)</f>
        <v>1</v>
      </c>
      <c r="E29" s="19">
        <f>SUM('28.01.16'!D30,'15.01.16'!D30,'19.01.16'!D30,'13.03.16'!D30,'15.03.16'!D30,'23.03.16'!D30)</f>
        <v>0</v>
      </c>
      <c r="F29" s="19">
        <f>SUM('28.01.16'!E30,'15.01.16'!E30,'19.01.16'!E30,'13.03.16'!E30,'15.03.16'!E30,'23.03.16'!E30)</f>
        <v>0</v>
      </c>
      <c r="G29" s="19">
        <f t="shared" si="0"/>
        <v>0</v>
      </c>
      <c r="H29" s="19">
        <f>SUM('28.01.16'!F30,'15.01.16'!F30,'19.01.16'!F30,'13.03.16'!F30,'15.03.16'!F30,'23.03.16'!F30)</f>
        <v>0</v>
      </c>
      <c r="I29" s="18" t="str">
        <f t="shared" si="1"/>
        <v/>
      </c>
      <c r="J29" s="19">
        <f>SUM('28.01.16'!H30,'15.01.16'!H30,'19.01.16'!H30,'13.03.16'!H30,'15.03.16'!H30,'23.03.16'!H30)</f>
        <v>0</v>
      </c>
      <c r="K29" s="46">
        <f>SUM('28.01.16'!I30,'15.01.16'!I30,'19.01.16'!I30,'13.03.16'!I30,'15.03.16'!I30,'23.03.16'!I30)</f>
        <v>0</v>
      </c>
      <c r="L29" s="64"/>
      <c r="M29" s="65"/>
      <c r="N29" s="65"/>
      <c r="O29" s="66"/>
      <c r="P29" s="44"/>
    </row>
    <row r="30" spans="1:16" ht="17.100000000000001" customHeight="1" x14ac:dyDescent="0.25">
      <c r="A30" s="9"/>
      <c r="B30" s="16" t="s">
        <v>11</v>
      </c>
      <c r="C30" s="11" t="s">
        <v>4</v>
      </c>
      <c r="D30" s="19">
        <f>SUM('28.01.16'!O31,'15.01.16'!O31,'19.01.16'!O31,'13.03.16'!O31,'15.03.16'!O31,'23.03.16'!O31)</f>
        <v>1</v>
      </c>
      <c r="E30" s="19">
        <f>SUM('28.01.16'!D31,'15.01.16'!D31,'19.01.16'!D31,'13.03.16'!D31,'15.03.16'!D31,'23.03.16'!D31)</f>
        <v>0</v>
      </c>
      <c r="F30" s="19">
        <f>SUM('28.01.16'!E31,'15.01.16'!E31,'19.01.16'!E31,'13.03.16'!E31,'15.03.16'!E31,'23.03.16'!E31)</f>
        <v>0</v>
      </c>
      <c r="G30" s="19">
        <f t="shared" si="0"/>
        <v>0</v>
      </c>
      <c r="H30" s="19">
        <f>SUM('28.01.16'!F31,'15.01.16'!F31,'19.01.16'!F31,'13.03.16'!F31,'15.03.16'!F31,'23.03.16'!F31)</f>
        <v>0</v>
      </c>
      <c r="I30" s="18" t="str">
        <f t="shared" si="1"/>
        <v/>
      </c>
      <c r="J30" s="19">
        <f>SUM('28.01.16'!H31,'15.01.16'!H31,'19.01.16'!H31,'13.03.16'!H31,'15.03.16'!H31,'23.03.16'!H31)</f>
        <v>0</v>
      </c>
      <c r="K30" s="46">
        <f>SUM('28.01.16'!I31,'15.01.16'!I31,'19.01.16'!I31,'13.03.16'!I31,'15.03.16'!I31,'23.03.16'!I31)</f>
        <v>0</v>
      </c>
      <c r="L30" s="64"/>
      <c r="M30" s="65"/>
      <c r="N30" s="65"/>
      <c r="O30" s="66"/>
      <c r="P30" s="44"/>
    </row>
    <row r="31" spans="1:16" ht="17.100000000000001" customHeight="1" x14ac:dyDescent="0.25">
      <c r="A31" s="9"/>
      <c r="B31" s="16" t="s">
        <v>64</v>
      </c>
      <c r="C31" s="11" t="s">
        <v>4</v>
      </c>
      <c r="D31" s="27">
        <f>SUM('13.03.16'!O32,'15.03.16'!O32,'23.03.16'!O32)</f>
        <v>1</v>
      </c>
      <c r="E31" s="27">
        <f>SUM('13.03.16'!D32,'15.03.16'!D32,'23.03.16'!D32)</f>
        <v>0</v>
      </c>
      <c r="F31" s="27">
        <f>SUM('13.03.16'!E32,'15.03.16'!E32,'23.03.16'!E32)</f>
        <v>0</v>
      </c>
      <c r="G31" s="27">
        <f t="shared" ref="G31" si="2">E31+F31</f>
        <v>0</v>
      </c>
      <c r="H31" s="27">
        <f>SUM('13.03.16'!F32,'15.03.16'!F32,'23.03.16'!F32)</f>
        <v>0</v>
      </c>
      <c r="I31" s="26" t="str">
        <f t="shared" ref="I31" si="3">IFERROR(E31/H31,"")</f>
        <v/>
      </c>
      <c r="J31" s="27">
        <f>SUM('13.03.16'!H32,'15.03.16'!H32,'23.03.16'!H32)</f>
        <v>0</v>
      </c>
      <c r="K31" s="46">
        <f>SUM('13.03.16'!I32,'15.03.16'!I32,'23.03.16'!I32)</f>
        <v>0</v>
      </c>
      <c r="L31" s="64"/>
      <c r="M31" s="65"/>
      <c r="N31" s="65"/>
      <c r="O31" s="66"/>
      <c r="P31" s="44"/>
    </row>
    <row r="32" spans="1:16" ht="17.100000000000001" customHeight="1" x14ac:dyDescent="0.25">
      <c r="A32" s="9">
        <v>3</v>
      </c>
      <c r="B32" s="16" t="s">
        <v>12</v>
      </c>
      <c r="C32" s="11" t="s">
        <v>4</v>
      </c>
      <c r="D32" s="29">
        <f>SUM('13.03.16'!O33,'15.03.16'!O33,'23.03.16'!O33)</f>
        <v>2</v>
      </c>
      <c r="E32" s="29">
        <f>SUM('13.03.16'!D33,'15.03.16'!D33,'23.03.16'!D33)</f>
        <v>0</v>
      </c>
      <c r="F32" s="29">
        <f>SUM('13.03.16'!E33,'15.03.16'!E33,'23.03.16'!E33)</f>
        <v>0</v>
      </c>
      <c r="G32" s="29">
        <f t="shared" ref="G32:G34" si="4">E32+F32</f>
        <v>0</v>
      </c>
      <c r="H32" s="29">
        <f>SUM('13.03.16'!F33,'15.03.16'!F33,'23.03.16'!F33)</f>
        <v>2</v>
      </c>
      <c r="I32" s="28">
        <f t="shared" ref="I32:I34" si="5">IFERROR(E32/H32,"")</f>
        <v>0</v>
      </c>
      <c r="J32" s="29">
        <f>SUM('13.03.16'!H33,'15.03.16'!H33,'23.03.16'!H33)</f>
        <v>-1</v>
      </c>
      <c r="K32" s="46">
        <f>SUM('13.03.16'!I33,'15.03.16'!I33,'23.03.16'!I33)</f>
        <v>0</v>
      </c>
      <c r="L32" s="64"/>
      <c r="M32" s="65"/>
      <c r="N32" s="65"/>
      <c r="O32" s="66"/>
      <c r="P32" s="44"/>
    </row>
    <row r="33" spans="1:16" ht="17.100000000000001" customHeight="1" x14ac:dyDescent="0.25">
      <c r="A33" s="9">
        <v>9</v>
      </c>
      <c r="B33" s="16" t="s">
        <v>65</v>
      </c>
      <c r="C33" s="11" t="s">
        <v>3</v>
      </c>
      <c r="D33" s="29">
        <f>SUM('13.03.16'!O34,'15.03.16'!O34,'23.03.16'!O34)</f>
        <v>2</v>
      </c>
      <c r="E33" s="29">
        <f>SUM('13.03.16'!D34,'15.03.16'!D34,'23.03.16'!D34)</f>
        <v>0</v>
      </c>
      <c r="F33" s="29">
        <f>SUM('13.03.16'!E34,'15.03.16'!E34,'23.03.16'!E34)</f>
        <v>0</v>
      </c>
      <c r="G33" s="29">
        <f t="shared" si="4"/>
        <v>0</v>
      </c>
      <c r="H33" s="29">
        <f>SUM('13.03.16'!F34,'15.03.16'!F34,'23.03.16'!F34)</f>
        <v>0</v>
      </c>
      <c r="I33" s="28" t="str">
        <f t="shared" si="5"/>
        <v/>
      </c>
      <c r="J33" s="29">
        <f>SUM('13.03.16'!H34,'15.03.16'!H34,'23.03.16'!H34)</f>
        <v>-1</v>
      </c>
      <c r="K33" s="46">
        <f>SUM('13.03.16'!I34,'15.03.16'!I34,'23.03.16'!I34)</f>
        <v>2</v>
      </c>
      <c r="L33" s="64"/>
      <c r="M33" s="65"/>
      <c r="N33" s="65"/>
      <c r="O33" s="66"/>
      <c r="P33" s="44"/>
    </row>
    <row r="34" spans="1:16" ht="17.100000000000001" customHeight="1" x14ac:dyDescent="0.25">
      <c r="A34" s="9">
        <v>16</v>
      </c>
      <c r="B34" s="16" t="s">
        <v>13</v>
      </c>
      <c r="C34" s="11" t="s">
        <v>3</v>
      </c>
      <c r="D34" s="29">
        <f>SUM('13.03.16'!O35,'15.03.16'!O35,'23.03.16'!O35)</f>
        <v>2</v>
      </c>
      <c r="E34" s="29">
        <f>SUM('13.03.16'!D35,'15.03.16'!D35,'23.03.16'!D35)</f>
        <v>0</v>
      </c>
      <c r="F34" s="29">
        <f>SUM('13.03.16'!E35,'15.03.16'!E35,'23.03.16'!E35)</f>
        <v>0</v>
      </c>
      <c r="G34" s="29">
        <f t="shared" si="4"/>
        <v>0</v>
      </c>
      <c r="H34" s="29">
        <f>SUM('13.03.16'!F35,'15.03.16'!F35,'23.03.16'!F35)</f>
        <v>0</v>
      </c>
      <c r="I34" s="28" t="str">
        <f t="shared" si="5"/>
        <v/>
      </c>
      <c r="J34" s="29">
        <f>SUM('13.03.16'!H35,'15.03.16'!H35,'23.03.16'!H35)</f>
        <v>1</v>
      </c>
      <c r="K34" s="46">
        <f>SUM('13.03.16'!I35,'15.03.16'!I35,'23.03.16'!I35)</f>
        <v>0</v>
      </c>
      <c r="L34" s="64"/>
      <c r="M34" s="65"/>
      <c r="N34" s="65"/>
      <c r="O34" s="66"/>
      <c r="P34" s="44"/>
    </row>
    <row r="35" spans="1:16" ht="17.100000000000001" customHeight="1" x14ac:dyDescent="0.25">
      <c r="A35" s="9">
        <v>17</v>
      </c>
      <c r="B35" s="16" t="s">
        <v>8</v>
      </c>
      <c r="C35" s="11" t="s">
        <v>4</v>
      </c>
      <c r="D35" s="37">
        <f>SUM('23.03.16'!O36)</f>
        <v>1</v>
      </c>
      <c r="E35" s="37">
        <f>SUM('23.03.16'!D36)</f>
        <v>0</v>
      </c>
      <c r="F35" s="37">
        <f>SUM('23.03.16'!E36)</f>
        <v>0</v>
      </c>
      <c r="G35" s="37">
        <f t="shared" ref="G35" si="6">E35+F35</f>
        <v>0</v>
      </c>
      <c r="H35" s="37">
        <f>SUM('23.03.16'!F36)</f>
        <v>0</v>
      </c>
      <c r="I35" s="36" t="str">
        <f t="shared" ref="I35" si="7">IFERROR(E35/H35,"")</f>
        <v/>
      </c>
      <c r="J35" s="37">
        <f>SUM('23.03.16'!H36)</f>
        <v>0</v>
      </c>
      <c r="K35" s="46">
        <f>SUM('23.03.16'!I36)</f>
        <v>0</v>
      </c>
      <c r="L35" s="64"/>
      <c r="M35" s="65"/>
      <c r="N35" s="65"/>
      <c r="O35" s="66"/>
      <c r="P35" s="44"/>
    </row>
    <row r="36" spans="1:16" ht="17.100000000000001" customHeight="1" x14ac:dyDescent="0.25">
      <c r="A36" s="9">
        <v>99</v>
      </c>
      <c r="B36" s="16" t="s">
        <v>10</v>
      </c>
      <c r="C36" s="11" t="s">
        <v>4</v>
      </c>
      <c r="D36" s="37">
        <f>SUM('23.03.16'!O37)</f>
        <v>1</v>
      </c>
      <c r="E36" s="37">
        <f>SUM('23.03.16'!D37)</f>
        <v>0</v>
      </c>
      <c r="F36" s="37">
        <f>SUM('23.03.16'!E37)</f>
        <v>0</v>
      </c>
      <c r="G36" s="37">
        <f t="shared" ref="G36" si="8">E36+F36</f>
        <v>0</v>
      </c>
      <c r="H36" s="37">
        <f>SUM('23.03.16'!F37)</f>
        <v>1</v>
      </c>
      <c r="I36" s="36">
        <f t="shared" ref="I36" si="9">IFERROR(E36/H36,"")</f>
        <v>0</v>
      </c>
      <c r="J36" s="37">
        <f>SUM('23.03.16'!H37)</f>
        <v>0</v>
      </c>
      <c r="K36" s="46">
        <f>SUM('23.03.16'!I37)</f>
        <v>0</v>
      </c>
      <c r="L36" s="67"/>
      <c r="M36" s="68"/>
      <c r="N36" s="68"/>
      <c r="O36" s="69"/>
      <c r="P36" s="44"/>
    </row>
    <row r="37" spans="1:16" ht="17.100000000000001" customHeight="1" x14ac:dyDescent="0.25">
      <c r="A37" s="9">
        <v>1</v>
      </c>
      <c r="B37" s="16" t="s">
        <v>5</v>
      </c>
      <c r="C37" s="11" t="s">
        <v>6</v>
      </c>
      <c r="D37" s="2">
        <f>SUM('28.01.16'!O29,'15.01.16'!O29,'19.01.16'!O29,'13.03.16'!O29,'15.03.16'!O29,'23.03.16'!O29)</f>
        <v>2</v>
      </c>
      <c r="E37" s="2">
        <f>SUM('28.01.16'!D29,'15.01.16'!D29,'19.01.16'!D29,'13.03.16'!D29,'15.03.16'!D29,'23.03.16'!D29)</f>
        <v>0</v>
      </c>
      <c r="F37" s="2">
        <f>SUM('28.01.16'!E28,'15.01.16'!E29,'19.01.16'!E29,'13.03.16'!E29,'15.03.16'!E29,'23.03.16'!E29)</f>
        <v>0</v>
      </c>
      <c r="G37" s="2">
        <f t="shared" si="0"/>
        <v>0</v>
      </c>
      <c r="H37" s="2">
        <f>SUM('28.01.16'!F29,'15.01.16'!F29,'19.01.16'!F29,'13.03.16'!F29,'15.03.16'!F29,'23.03.16'!F29)</f>
        <v>0</v>
      </c>
      <c r="I37" s="12" t="str">
        <f t="shared" si="1"/>
        <v/>
      </c>
      <c r="J37" s="2">
        <f>SUM('28.01.16'!H29,'15.01.16'!H29,'19.01.16'!H29,'13.03.16'!H29,'15.03.16'!H29,'23.03.16'!H29)</f>
        <v>0</v>
      </c>
      <c r="K37" s="46">
        <f>SUM('28.01.16'!I29,'15.01.16'!I29,'19.01.16'!I29,'13.03.16'!I29,'15.03.16'!I29,'23.03.16'!I29)</f>
        <v>0</v>
      </c>
      <c r="L37" s="24">
        <f>SUM('28.01.16'!J29,'15.01.16'!J29,'19.01.16'!J29,'13.03.16'!J29,'15.03.16'!J29,'23.03.16'!J29)</f>
        <v>42</v>
      </c>
      <c r="M37" s="24">
        <f>SUM('28.01.16'!K29,'15.01.16'!K29,'19.01.16'!K29,'13.03.16'!K29,'15.03.16'!K29,'23.03.16'!K29)</f>
        <v>35</v>
      </c>
      <c r="N37" s="24">
        <f>SUM('28.01.16'!L29,'15.01.16'!L29,'19.01.16'!L29,'13.03.16'!L29,'15.03.16'!L29,'23.03.16'!L29)</f>
        <v>7</v>
      </c>
      <c r="O37" s="39">
        <f>IFERROR(M37/L37,"")</f>
        <v>0.83333333333333337</v>
      </c>
      <c r="P37" s="44"/>
    </row>
    <row r="38" spans="1:16" ht="17.100000000000001" customHeight="1" x14ac:dyDescent="0.25">
      <c r="A38" s="49" t="s">
        <v>48</v>
      </c>
      <c r="B38" s="49"/>
      <c r="C38" s="49"/>
      <c r="D38" s="14"/>
      <c r="E38" s="9">
        <f>SUM(E6:E37)</f>
        <v>23</v>
      </c>
      <c r="F38" s="9">
        <f>SUM(F6:F37)</f>
        <v>15</v>
      </c>
      <c r="G38" s="9"/>
      <c r="H38" s="9">
        <f>SUM(H6:H37)</f>
        <v>134</v>
      </c>
      <c r="I38" s="20">
        <f t="shared" si="1"/>
        <v>0.17164179104477612</v>
      </c>
      <c r="J38" s="2"/>
      <c r="K38" s="46">
        <f>SUM(K6:K37)</f>
        <v>14</v>
      </c>
      <c r="L38" s="25">
        <f>SUM(L6:L37)</f>
        <v>118</v>
      </c>
      <c r="M38" s="25">
        <f t="shared" ref="M38:N38" si="10">SUM(M6:M37)</f>
        <v>95</v>
      </c>
      <c r="N38" s="25">
        <f t="shared" si="10"/>
        <v>23</v>
      </c>
      <c r="O38" s="20">
        <f>IFERROR(M38/L38,"")</f>
        <v>0.80508474576271183</v>
      </c>
      <c r="P38" s="45"/>
    </row>
  </sheetData>
  <mergeCells count="3">
    <mergeCell ref="A38:C38"/>
    <mergeCell ref="L7:O36"/>
    <mergeCell ref="D1:O4"/>
  </mergeCells>
  <conditionalFormatting sqref="D6:D37">
    <cfRule type="top10" dxfId="16" priority="15" bottom="1" rank="1"/>
    <cfRule type="top10" dxfId="15" priority="16" rank="3"/>
  </conditionalFormatting>
  <conditionalFormatting sqref="E6:E37">
    <cfRule type="top10" dxfId="14" priority="13" bottom="1" rank="1"/>
    <cfRule type="top10" dxfId="13" priority="14" rank="3"/>
  </conditionalFormatting>
  <conditionalFormatting sqref="F6:F37">
    <cfRule type="top10" dxfId="12" priority="11" bottom="1" rank="1"/>
    <cfRule type="top10" dxfId="11" priority="12" rank="3"/>
  </conditionalFormatting>
  <conditionalFormatting sqref="H6:H37">
    <cfRule type="top10" dxfId="10" priority="9" bottom="1" rank="1"/>
    <cfRule type="top10" dxfId="9" priority="10" rank="3"/>
  </conditionalFormatting>
  <conditionalFormatting sqref="G6:G37">
    <cfRule type="top10" dxfId="8" priority="7" bottom="1" rank="1"/>
    <cfRule type="top10" dxfId="7" priority="8" rank="3"/>
  </conditionalFormatting>
  <conditionalFormatting sqref="I6:I37">
    <cfRule type="top10" dxfId="6" priority="5" bottom="1" rank="1"/>
    <cfRule type="top10" dxfId="5" priority="6" rank="3"/>
  </conditionalFormatting>
  <conditionalFormatting sqref="J6:J37">
    <cfRule type="top10" dxfId="4" priority="3" bottom="1" rank="1"/>
    <cfRule type="top10" dxfId="3" priority="4" rank="3"/>
  </conditionalFormatting>
  <conditionalFormatting sqref="K6:K37">
    <cfRule type="top10" dxfId="2" priority="1" bottom="1" rank="1"/>
    <cfRule type="top10" dxfId="1" priority="2" rank="3"/>
  </conditionalFormatting>
  <conditionalFormatting sqref="L37:O37 O38">
    <cfRule type="expression" dxfId="0" priority="25">
      <formula>$G$6&gt;0</formula>
    </cfRule>
  </conditionalFormatting>
  <printOptions horizontalCentered="1" verticalCentered="1"/>
  <pageMargins left="0.31496062992125984" right="0.31496062992125984" top="0.15748031496062992" bottom="0.15748031496062992" header="0.51181102362204722" footer="0.51181102362204722"/>
  <pageSetup paperSize="9" scale="74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4</vt:i4>
      </vt:variant>
    </vt:vector>
  </HeadingPairs>
  <TitlesOfParts>
    <vt:vector size="11" baseType="lpstr">
      <vt:lpstr>15.01.16</vt:lpstr>
      <vt:lpstr>19.01.16</vt:lpstr>
      <vt:lpstr>28.01.16</vt:lpstr>
      <vt:lpstr>13.03.16</vt:lpstr>
      <vt:lpstr>15.03.16</vt:lpstr>
      <vt:lpstr>23.03.16</vt:lpstr>
      <vt:lpstr>Сводный</vt:lpstr>
      <vt:lpstr>'13.03.16'!Область_печати</vt:lpstr>
      <vt:lpstr>'15.01.16'!Область_печати</vt:lpstr>
      <vt:lpstr>'19.01.16'!Область_печати</vt:lpstr>
      <vt:lpstr>'23.03.16'!Область_печати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 Мельников</dc:creator>
  <cp:lastModifiedBy>Артём Мельников</cp:lastModifiedBy>
  <cp:revision>1</cp:revision>
  <cp:lastPrinted>2016-03-23T19:01:00Z</cp:lastPrinted>
  <dcterms:created xsi:type="dcterms:W3CDTF">2015-11-07T14:41:38Z</dcterms:created>
  <dcterms:modified xsi:type="dcterms:W3CDTF">2016-03-24T04:49:07Z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