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 codeName="ЭтаКнига"/>
  <bookViews>
    <workbookView xWindow="0" yWindow="465" windowWidth="19320" windowHeight="11760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СуммОбщТаб_БДМ1">SUM(('Общий табель'!$C$6:$C$18=БДМ№1!$C1)*(('Общий табель'!$D$6:$D$18=БДМ№1!$D1)+(RIGHT(БДМ№1!$D1)="%"))*('Общий табель'!A$6:A$18&lt;"А")*('Общий табель'!A$6:A$18&lt;&gt;""))*(БДМ№1!XFA$4=TODAY())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</definedNames>
  <calcPr calcId="145621" concurrentCalc="0"/>
  <customWorkbookViews>
    <customWorkbookView name="1" guid="{1957AC80-412C-4030-B807-A599A7F9C8EF}" maximized="1" xWindow="1" yWindow="1" windowWidth="1276" windowHeight="808" tabRatio="698" activeSheetId="6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21" l="1"/>
  <c r="C45" i="12"/>
  <c r="B17" i="6"/>
  <c r="C93" i="12"/>
  <c r="B6" i="6"/>
  <c r="C97" i="12"/>
  <c r="B7" i="6"/>
  <c r="C108" i="12"/>
  <c r="C107" i="12"/>
  <c r="C106" i="12"/>
  <c r="C105" i="12"/>
  <c r="C104" i="12"/>
  <c r="C103" i="12"/>
  <c r="C101" i="12"/>
  <c r="C100" i="12"/>
  <c r="C99" i="12"/>
  <c r="C98" i="12"/>
  <c r="C96" i="12"/>
  <c r="C95" i="12"/>
  <c r="C94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5" i="12"/>
  <c r="C4" i="12"/>
  <c r="C3" i="12"/>
  <c r="C2" i="12"/>
  <c r="AK18" i="6"/>
  <c r="AJ18" i="6"/>
  <c r="AK17" i="6"/>
  <c r="AJ17" i="6"/>
  <c r="AK16" i="6"/>
  <c r="AJ16" i="6"/>
  <c r="D16" i="6"/>
  <c r="C16" i="6"/>
  <c r="B16" i="6"/>
  <c r="AK15" i="6"/>
  <c r="AJ15" i="6"/>
  <c r="D15" i="6"/>
  <c r="C15" i="6"/>
  <c r="B15" i="6"/>
  <c r="AK14" i="6"/>
  <c r="AJ14" i="6"/>
  <c r="D14" i="6"/>
  <c r="C14" i="6"/>
  <c r="B14" i="6"/>
  <c r="AK13" i="6"/>
  <c r="AJ13" i="6"/>
  <c r="D13" i="6"/>
  <c r="C13" i="6"/>
  <c r="AK12" i="6"/>
  <c r="AJ12" i="6"/>
  <c r="D12" i="6"/>
  <c r="C12" i="6"/>
  <c r="B12" i="6"/>
  <c r="AK11" i="6"/>
  <c r="AJ11" i="6"/>
  <c r="D11" i="6"/>
  <c r="C11" i="6"/>
  <c r="B11" i="6"/>
  <c r="AK10" i="6"/>
  <c r="AJ10" i="6"/>
  <c r="D10" i="6"/>
  <c r="C10" i="6"/>
  <c r="B10" i="6"/>
  <c r="AK9" i="6"/>
  <c r="AJ9" i="6"/>
  <c r="D9" i="6"/>
  <c r="C9" i="6"/>
  <c r="B9" i="6"/>
  <c r="AK8" i="6"/>
  <c r="AJ8" i="6"/>
  <c r="D8" i="6"/>
  <c r="C8" i="6"/>
  <c r="B8" i="6"/>
  <c r="AK7" i="6"/>
  <c r="AJ7" i="6"/>
  <c r="AK6" i="6"/>
  <c r="AJ6" i="6"/>
  <c r="J1" i="6"/>
  <c r="F4" i="6"/>
  <c r="AJ47" i="21" a="1"/>
  <c r="AJ47" i="21"/>
  <c r="B47" i="21"/>
  <c r="AJ46" i="21" a="1"/>
  <c r="AJ46" i="21"/>
  <c r="B46" i="21"/>
  <c r="AJ45" i="21" a="1"/>
  <c r="AJ45" i="21"/>
  <c r="B45" i="21"/>
  <c r="AJ44" i="21" a="1"/>
  <c r="AJ44" i="21"/>
  <c r="B44" i="21"/>
  <c r="AJ43" i="21" a="1"/>
  <c r="AJ43" i="21"/>
  <c r="B43" i="21"/>
  <c r="AJ42" i="21" a="1"/>
  <c r="AJ42" i="21"/>
  <c r="B42" i="21"/>
  <c r="AJ41" i="21" a="1"/>
  <c r="AJ41" i="21"/>
  <c r="B41" i="21"/>
  <c r="AJ40" i="21" a="1"/>
  <c r="AJ40" i="21"/>
  <c r="B40" i="21"/>
  <c r="AJ39" i="21" a="1"/>
  <c r="AJ39" i="21"/>
  <c r="B39" i="21"/>
  <c r="AJ38" i="21" a="1"/>
  <c r="AJ38" i="21"/>
  <c r="B38" i="21"/>
  <c r="AJ37" i="21" a="1"/>
  <c r="AJ37" i="21"/>
  <c r="B37" i="21"/>
  <c r="AJ36" i="21" a="1"/>
  <c r="AJ36" i="21"/>
  <c r="B36" i="21"/>
  <c r="AJ35" i="21" a="1"/>
  <c r="AJ35" i="21"/>
  <c r="B35" i="21"/>
  <c r="AJ34" i="21" a="1"/>
  <c r="AJ34" i="21"/>
  <c r="B34" i="21"/>
  <c r="AJ33" i="21" a="1"/>
  <c r="AJ33" i="21"/>
  <c r="B33" i="21"/>
  <c r="AJ32" i="21" a="1"/>
  <c r="AJ32" i="21"/>
  <c r="B32" i="21"/>
  <c r="AJ31" i="21" a="1"/>
  <c r="AJ31" i="21"/>
  <c r="AJ30" i="21" a="1"/>
  <c r="AJ30" i="21"/>
  <c r="B30" i="21"/>
  <c r="AJ29" i="21" a="1"/>
  <c r="AJ29" i="21"/>
  <c r="B29" i="21"/>
  <c r="AJ28" i="21" a="1"/>
  <c r="AJ28" i="21"/>
  <c r="B28" i="21"/>
  <c r="AJ27" i="21" a="1"/>
  <c r="AJ27" i="21"/>
  <c r="B27" i="21"/>
  <c r="AJ26" i="21" a="1"/>
  <c r="AJ26" i="21"/>
  <c r="B26" i="21"/>
  <c r="AJ25" i="21" a="1"/>
  <c r="AJ25" i="21"/>
  <c r="B25" i="21"/>
  <c r="AJ24" i="21" a="1"/>
  <c r="AJ24" i="21"/>
  <c r="B24" i="21"/>
  <c r="AJ23" i="21" a="1"/>
  <c r="AJ23" i="21"/>
  <c r="B23" i="21"/>
  <c r="AJ22" i="21" a="1"/>
  <c r="AJ22" i="21"/>
  <c r="B22" i="21"/>
  <c r="AJ21" i="21" a="1"/>
  <c r="AJ21" i="21"/>
  <c r="B21" i="21"/>
  <c r="AJ20" i="21" a="1"/>
  <c r="AJ20" i="21"/>
  <c r="B20" i="21"/>
  <c r="AJ19" i="21" a="1"/>
  <c r="AJ19" i="21"/>
  <c r="B19" i="21"/>
  <c r="AJ18" i="21" a="1"/>
  <c r="AJ18" i="21"/>
  <c r="B18" i="21"/>
  <c r="AJ17" i="21" a="1"/>
  <c r="AJ17" i="21"/>
  <c r="B17" i="21"/>
  <c r="AJ16" i="21" a="1"/>
  <c r="AJ16" i="21"/>
  <c r="B16" i="21"/>
  <c r="AJ15" i="21" a="1"/>
  <c r="AJ15" i="21"/>
  <c r="B15" i="21"/>
  <c r="AJ14" i="21" a="1"/>
  <c r="AJ14" i="21"/>
  <c r="B14" i="21"/>
  <c r="AJ13" i="21" a="1"/>
  <c r="AJ13" i="21"/>
  <c r="B13" i="21"/>
  <c r="AJ12" i="21" a="1"/>
  <c r="AJ12" i="21"/>
  <c r="B12" i="21"/>
  <c r="AJ11" i="21" a="1"/>
  <c r="AJ11" i="21"/>
  <c r="B11" i="21"/>
  <c r="AJ10" i="21" a="1"/>
  <c r="AJ10" i="21"/>
  <c r="B10" i="21"/>
  <c r="AJ9" i="21" a="1"/>
  <c r="AJ9" i="21"/>
  <c r="B9" i="21"/>
  <c r="AJ8" i="21" a="1"/>
  <c r="AJ8" i="21"/>
  <c r="B8" i="21"/>
  <c r="AJ7" i="21" a="1"/>
  <c r="AJ7" i="21"/>
  <c r="B7" i="21"/>
  <c r="AJ6" i="21" a="1"/>
  <c r="AJ6" i="21"/>
  <c r="B6" i="21"/>
  <c r="AJ5" i="21" a="1"/>
  <c r="AJ5" i="21"/>
  <c r="B5" i="21"/>
  <c r="AG1" i="21"/>
  <c r="A15" i="6"/>
  <c r="A9" i="6"/>
  <c r="A7" i="6"/>
  <c r="A10" i="6"/>
  <c r="A11" i="6"/>
  <c r="A16" i="6"/>
  <c r="B13" i="6"/>
  <c r="A8" i="6"/>
  <c r="A14" i="6"/>
  <c r="A12" i="6"/>
  <c r="A13" i="6"/>
  <c r="H4" i="6"/>
  <c r="E4" i="6"/>
  <c r="G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</calcChain>
</file>

<file path=xl/sharedStrings.xml><?xml version="1.0" encoding="utf-8"?>
<sst xmlns="http://schemas.openxmlformats.org/spreadsheetml/2006/main" count="263" uniqueCount="160">
  <si>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</si>
  <si>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</si>
  <si>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</si>
  <si>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</si>
  <si>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</si>
  <si>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</si>
  <si>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</si>
  <si>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</si>
  <si>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</si>
  <si>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</si>
  <si>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</si>
  <si>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</si>
  <si>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</si>
  <si>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</si>
  <si>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</si>
  <si>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</si>
  <si>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</si>
  <si>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</si>
  <si>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</si>
  <si>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</si>
  <si>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</si>
  <si>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</si>
  <si>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</si>
  <si>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</si>
  <si>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</si>
  <si>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</si>
  <si>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</si>
  <si>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</si>
  <si>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</si>
  <si>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</si>
  <si>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</si>
  <si>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</si>
  <si>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</si>
  <si>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</si>
  <si>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</si>
  <si>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</si>
  <si>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</si>
  <si>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</si>
  <si>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</si>
  <si>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</si>
  <si>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</si>
  <si>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</si>
  <si>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</si>
  <si>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</si>
  <si>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</si>
  <si>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</si>
  <si>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</si>
  <si>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</si>
  <si>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</si>
  <si>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</si>
  <si>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</si>
  <si>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</si>
  <si>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</si>
  <si>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</si>
  <si>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</si>
  <si>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</si>
  <si>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</si>
  <si>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</si>
  <si>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</si>
  <si>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</si>
  <si>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</si>
  <si>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</si>
  <si>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</si>
  <si>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</si>
  <si>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</si>
  <si>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</si>
  <si>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</si>
  <si>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</si>
  <si>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</si>
  <si>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</si>
  <si>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</si>
  <si>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</si>
  <si>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</si>
  <si>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</si>
  <si>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</si>
  <si>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</si>
  <si>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</si>
  <si>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</si>
  <si>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</si>
  <si>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</si>
  <si>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</si>
  <si>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</si>
  <si>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</si>
  <si>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</si>
  <si>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</si>
  <si>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</si>
  <si>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</si>
  <si>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</si>
  <si>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</si>
  <si>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</si>
  <si>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</si>
  <si>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</si>
  <si>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</si>
  <si>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</si>
  <si>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</si>
  <si>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</si>
  <si>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</si>
  <si>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</si>
  <si>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</si>
  <si>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</si>
  <si>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</si>
  <si>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</si>
  <si>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</si>
  <si>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</si>
  <si>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</si>
  <si>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</si>
  <si>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</si>
  <si>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</si>
  <si>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</si>
  <si>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</si>
  <si>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</si>
  <si>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</si>
  <si>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</si>
  <si>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</si>
  <si>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</si>
  <si>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</si>
  <si>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</si>
  <si>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</si>
  <si>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</si>
  <si>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</si>
  <si>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</si>
  <si>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</si>
  <si>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</si>
  <si>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</si>
  <si>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</si>
  <si>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</si>
  <si>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</si>
  <si>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</si>
  <si>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</si>
  <si>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</si>
  <si>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</si>
  <si>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</si>
  <si>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</si>
  <si>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</si>
  <si>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</si>
  <si>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</si>
  <si>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</si>
  <si>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</si>
  <si>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</si>
  <si>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</si>
  <si>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</si>
  <si>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</si>
  <si>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</si>
  <si>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</si>
  <si>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</si>
  <si>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</si>
  <si>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12'</t>
  </si>
  <si>
    <t>Головкин Г.Г.</t>
  </si>
  <si>
    <t>Ковалёв С.</t>
  </si>
  <si>
    <t>Накатчик 3 р.</t>
  </si>
  <si>
    <t>В смене:</t>
  </si>
  <si>
    <t>Ап.пр.хим.р-в 3 р.- 2 человека</t>
  </si>
  <si>
    <t>Маш.уп. маш. 2 р.- 2 человека</t>
  </si>
  <si>
    <t>все остальные профессии по 1 человеку</t>
  </si>
  <si>
    <t>Разм. ПО 3 р.- 2 человека</t>
  </si>
  <si>
    <t>Машинист 6 р.- 2 человека</t>
  </si>
  <si>
    <t>Ап.пр.хим.р-в 3 р. %</t>
  </si>
  <si>
    <t>необходимо, чтобы ячейки оранжевого цвета подсвечивались.</t>
  </si>
  <si>
    <t xml:space="preserve">если в "общем табеле" отсутствует человек, а в "БДМ№1" у другого работника по профессии отсутствующего стоит знак "%" - то ячейка подсвечивается </t>
  </si>
  <si>
    <t>Если в "общем табеле" отсутствует человек, а в "БДМ№1" у другого работника по профессии отсутствующего стоит знак "%" - то ячейка подсвечивается.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</si>
</sst>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d;@"/>
    <numFmt numFmtId="166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14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5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166" fontId="9" fillId="0" borderId="24" xfId="0" applyNumberFormat="1" applyFont="1" applyFill="1" applyBorder="1" applyAlignment="1" applyProtection="1">
      <alignment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left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Protection="1">
      <protection hidden="1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28">
    <dxf>
      <fill>
        <patternFill>
          <bgColor rgb="FF00B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61"/>
        </patternFill>
      </fill>
    </dxf>
  </dxfs>
  <tableStyles count="1" defaultTableStyle="TableStyleMedium9" defaultPivotStyle="PivotStyleLight16">
    <tableStyle name="Стиль таблицы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pageSetUpPr autoPageBreaks="0"/>
  </sheetPr>
  <dimension ref="A1:AJ47"/>
  <sheetViews>
    <sheetView showZeros="0" tabSelected="1" zoomScale="86" zoomScaleNormal="86" zoomScalePageLayoutView="86" workbookViewId="0">
      <pane ySplit="4" topLeftCell="A5" activePane="bottomLeft" state="frozen"/>
      <selection pane="bottomLeft" activeCell="E5" sqref="E5"/>
    </sheetView>
  </sheetViews>
  <sheetFormatPr defaultColWidth="8.85546875" defaultRowHeight="15" x14ac:dyDescent="0.25"/>
  <cols>
    <col min="1" max="1" width="5.28515625" style="44" customWidth="1"/>
    <col min="2" max="2" width="6.7109375" style="44" customWidth="1"/>
    <col min="3" max="3" width="18.7109375" style="44" customWidth="1"/>
    <col min="4" max="4" width="21" style="44" customWidth="1"/>
    <col min="5" max="35" width="5.42578125" style="44" customWidth="1"/>
    <col min="36" max="36" width="10.7109375" style="44" customWidth="1"/>
    <col min="37" max="16384" width="8.85546875" style="44"/>
  </cols>
  <sheetData>
    <row r="1" spans="1:36" ht="22.5" x14ac:dyDescent="0.3">
      <c r="A1" s="37"/>
      <c r="B1" s="86" t="s">
        <v>159</v>
      </c>
      <c r="C1" s="86"/>
      <c r="D1" s="38"/>
      <c r="E1" s="39"/>
      <c r="F1" s="39"/>
      <c r="G1" s="40"/>
      <c r="H1" s="40"/>
      <c r="I1" s="84" t="s">
        <v>85</v>
      </c>
      <c r="J1" s="84"/>
      <c r="K1" s="84"/>
      <c r="L1" s="84"/>
      <c r="M1" s="84"/>
      <c r="N1" s="84"/>
      <c r="O1" s="85" t="s">
        <v>0</v>
      </c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41"/>
      <c r="AG1" s="42" t="e">
        <f>#REF!</f>
        <v>#REF!</v>
      </c>
      <c r="AH1" s="43"/>
      <c r="AI1" s="43"/>
      <c r="AJ1" s="43"/>
    </row>
    <row r="2" spans="1:36" x14ac:dyDescent="0.25">
      <c r="A2" s="37"/>
      <c r="B2" s="41"/>
      <c r="C2" s="41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.75" x14ac:dyDescent="0.25">
      <c r="A3" s="37"/>
      <c r="B3" s="87" t="s">
        <v>2</v>
      </c>
      <c r="C3" s="89" t="s">
        <v>4</v>
      </c>
      <c r="D3" s="90"/>
      <c r="E3" s="93" t="s">
        <v>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4"/>
      <c r="AJ3" s="82" t="s">
        <v>3</v>
      </c>
    </row>
    <row r="4" spans="1:36" ht="20.100000000000001" customHeight="1" x14ac:dyDescent="0.25">
      <c r="A4" s="37"/>
      <c r="B4" s="88"/>
      <c r="C4" s="91"/>
      <c r="D4" s="92"/>
      <c r="E4" s="46">
        <v>42370</v>
      </c>
      <c r="F4" s="46">
        <v>42371</v>
      </c>
      <c r="G4" s="46">
        <v>42372</v>
      </c>
      <c r="H4" s="46">
        <v>42373</v>
      </c>
      <c r="I4" s="46">
        <v>42374</v>
      </c>
      <c r="J4" s="46">
        <v>42375</v>
      </c>
      <c r="K4" s="46">
        <v>42376</v>
      </c>
      <c r="L4" s="46">
        <v>42377</v>
      </c>
      <c r="M4" s="46">
        <v>42378</v>
      </c>
      <c r="N4" s="46">
        <v>42379</v>
      </c>
      <c r="O4" s="46">
        <v>42380</v>
      </c>
      <c r="P4" s="46">
        <v>42381</v>
      </c>
      <c r="Q4" s="46">
        <v>42382</v>
      </c>
      <c r="R4" s="46">
        <v>42383</v>
      </c>
      <c r="S4" s="46">
        <v>42384</v>
      </c>
      <c r="T4" s="46">
        <v>42385</v>
      </c>
      <c r="U4" s="46">
        <v>42386</v>
      </c>
      <c r="V4" s="46">
        <v>42387</v>
      </c>
      <c r="W4" s="46">
        <v>42388</v>
      </c>
      <c r="X4" s="46">
        <v>42389</v>
      </c>
      <c r="Y4" s="46">
        <v>42390</v>
      </c>
      <c r="Z4" s="46">
        <v>42391</v>
      </c>
      <c r="AA4" s="46">
        <v>42392</v>
      </c>
      <c r="AB4" s="46">
        <v>42393</v>
      </c>
      <c r="AC4" s="46">
        <v>42394</v>
      </c>
      <c r="AD4" s="46">
        <v>42395</v>
      </c>
      <c r="AE4" s="46">
        <v>42396</v>
      </c>
      <c r="AF4" s="46">
        <v>42397</v>
      </c>
      <c r="AG4" s="46">
        <v>42398</v>
      </c>
      <c r="AH4" s="46">
        <v>42399</v>
      </c>
      <c r="AI4" s="46">
        <v>42400</v>
      </c>
      <c r="AJ4" s="83"/>
    </row>
    <row r="5" spans="1:36" ht="20.100000000000001" customHeight="1" x14ac:dyDescent="0.25">
      <c r="A5" s="47">
        <v>1</v>
      </c>
      <c r="B5" s="48">
        <f>IFERROR(VLOOKUP(C5,Список!$B$2:$C$108,2,0),"")</f>
        <v>465</v>
      </c>
      <c r="C5" s="49" t="s">
        <v>9</v>
      </c>
      <c r="D5" s="50" t="s">
        <v>28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 x14ac:dyDescent="0.25">
      <c r="A6" s="47"/>
      <c r="B6" s="48" t="str">
        <f>IFERROR(VLOOKUP(C6,Список!$B$2:$C$108,2,0),"")</f>
        <v/>
      </c>
      <c r="C6" s="53"/>
      <c r="D6" s="54"/>
      <c r="E6" s="55"/>
      <c r="F6" s="51"/>
      <c r="G6" s="55"/>
      <c r="H6" s="55"/>
      <c r="I6" s="55"/>
      <c r="J6" s="67"/>
      <c r="K6" s="76" t="s">
        <v>158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8"/>
      <c r="AD6" s="55"/>
      <c r="AE6" s="56"/>
      <c r="AF6" s="55"/>
      <c r="AG6" s="56"/>
      <c r="AH6" s="55"/>
      <c r="AI6" s="57"/>
      <c r="AJ6" s="52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 x14ac:dyDescent="0.25">
      <c r="A7" s="47"/>
      <c r="B7" s="48" t="str">
        <f>IFERROR(VLOOKUP(C7,Список!$B$2:$C$108,2,0),"")</f>
        <v/>
      </c>
      <c r="C7" s="53"/>
      <c r="D7" s="54"/>
      <c r="E7" s="51"/>
      <c r="F7" s="51"/>
      <c r="G7" s="58"/>
      <c r="H7" s="51"/>
      <c r="I7" s="58"/>
      <c r="J7" s="51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1"/>
      <c r="AD7" s="51"/>
      <c r="AE7" s="58"/>
      <c r="AF7" s="51"/>
      <c r="AG7" s="58"/>
      <c r="AH7" s="51"/>
      <c r="AI7" s="59"/>
      <c r="AJ7" s="52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 x14ac:dyDescent="0.25">
      <c r="A8" s="47"/>
      <c r="B8" s="48" t="str">
        <f>IFERROR(VLOOKUP(C8,Список!$B$2:$C$108,2,0),"")</f>
        <v/>
      </c>
      <c r="C8" s="53"/>
      <c r="D8" s="54"/>
      <c r="E8" s="60"/>
      <c r="F8" s="51"/>
      <c r="G8" s="60"/>
      <c r="H8" s="60"/>
      <c r="I8" s="60"/>
      <c r="J8" s="60"/>
      <c r="K8" s="74"/>
      <c r="L8" s="60"/>
      <c r="M8" s="60"/>
      <c r="N8" s="60"/>
      <c r="O8" s="51"/>
      <c r="P8" s="60"/>
      <c r="Q8" s="60"/>
      <c r="R8" s="60"/>
      <c r="S8" s="60"/>
      <c r="T8" s="60"/>
      <c r="U8" s="61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52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 x14ac:dyDescent="0.25">
      <c r="A9" s="47">
        <v>2</v>
      </c>
      <c r="B9" s="48">
        <f>IFERROR(VLOOKUP(C9,Список!$B$2:$C$108,2,0),"")</f>
        <v>761</v>
      </c>
      <c r="C9" s="53" t="s">
        <v>17</v>
      </c>
      <c r="D9" s="54" t="s">
        <v>28</v>
      </c>
      <c r="E9" s="51"/>
      <c r="F9" s="51"/>
      <c r="G9" s="51"/>
      <c r="H9" s="51"/>
      <c r="I9" s="51"/>
      <c r="J9" s="51"/>
      <c r="K9" s="68" t="s">
        <v>157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 x14ac:dyDescent="0.25">
      <c r="A10" s="47"/>
      <c r="B10" s="48">
        <f>IFERROR(VLOOKUP(C10,Список!$B$2:$C$108,2,0),"")</f>
        <v>761</v>
      </c>
      <c r="C10" s="53" t="s">
        <v>17</v>
      </c>
      <c r="D10" s="54" t="s">
        <v>40</v>
      </c>
      <c r="E10" s="51"/>
      <c r="F10" s="51"/>
      <c r="G10" s="51"/>
      <c r="H10" s="51"/>
      <c r="I10" s="51"/>
      <c r="J10" s="51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51"/>
      <c r="Y10" s="51"/>
      <c r="Z10" s="51"/>
      <c r="AA10" s="58"/>
      <c r="AB10" s="51"/>
      <c r="AC10" s="58"/>
      <c r="AD10" s="51"/>
      <c r="AE10" s="58"/>
      <c r="AF10" s="51"/>
      <c r="AG10" s="58"/>
      <c r="AH10" s="51"/>
      <c r="AI10" s="59"/>
      <c r="AJ10" s="52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 x14ac:dyDescent="0.25">
      <c r="A11" s="47"/>
      <c r="B11" s="48" t="str">
        <f>IFERROR(VLOOKUP(C11,Список!$B$2:$C$108,2,0),"")</f>
        <v/>
      </c>
      <c r="C11" s="53"/>
      <c r="D11" s="50"/>
      <c r="E11" s="55"/>
      <c r="F11" s="51"/>
      <c r="G11" s="56"/>
      <c r="H11" s="55"/>
      <c r="I11" s="56"/>
      <c r="J11" s="55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55"/>
      <c r="Y11" s="55"/>
      <c r="Z11" s="55"/>
      <c r="AA11" s="56"/>
      <c r="AB11" s="55"/>
      <c r="AC11" s="56"/>
      <c r="AD11" s="55"/>
      <c r="AE11" s="56"/>
      <c r="AF11" s="55"/>
      <c r="AG11" s="56"/>
      <c r="AH11" s="55"/>
      <c r="AI11" s="57"/>
      <c r="AJ11" s="52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 x14ac:dyDescent="0.25">
      <c r="A12" s="47"/>
      <c r="B12" s="48" t="str">
        <f>IFERROR(VLOOKUP(C12,Список!$B$2:$C$108,2,0),"")</f>
        <v/>
      </c>
      <c r="C12" s="53"/>
      <c r="D12" s="54"/>
      <c r="E12" s="51"/>
      <c r="F12" s="51"/>
      <c r="G12" s="58"/>
      <c r="H12" s="51"/>
      <c r="I12" s="58"/>
      <c r="J12" s="51"/>
      <c r="K12" s="68" t="s">
        <v>150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51"/>
      <c r="Y12" s="51"/>
      <c r="Z12" s="51"/>
      <c r="AA12" s="58"/>
      <c r="AB12" s="51"/>
      <c r="AC12" s="58"/>
      <c r="AD12" s="51"/>
      <c r="AE12" s="58"/>
      <c r="AF12" s="51"/>
      <c r="AG12" s="51"/>
      <c r="AH12" s="51"/>
      <c r="AI12" s="59"/>
      <c r="AJ12" s="52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 x14ac:dyDescent="0.25">
      <c r="A13" s="47"/>
      <c r="B13" s="48" t="str">
        <f>IFERROR(VLOOKUP(C13,Список!$B$2:$C$108,2,0),"")</f>
        <v/>
      </c>
      <c r="C13" s="53"/>
      <c r="D13" s="54"/>
      <c r="E13" s="62"/>
      <c r="F13" s="51"/>
      <c r="G13" s="56"/>
      <c r="H13" s="55"/>
      <c r="I13" s="56"/>
      <c r="J13" s="55"/>
      <c r="K13" s="68" t="s">
        <v>154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55"/>
      <c r="Y13" s="55"/>
      <c r="Z13" s="55"/>
      <c r="AA13" s="56"/>
      <c r="AB13" s="55"/>
      <c r="AC13" s="56"/>
      <c r="AD13" s="55"/>
      <c r="AE13" s="56"/>
      <c r="AF13" s="55"/>
      <c r="AG13" s="56"/>
      <c r="AH13" s="55"/>
      <c r="AI13" s="57"/>
      <c r="AJ13" s="52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 x14ac:dyDescent="0.25">
      <c r="A14" s="47">
        <v>3</v>
      </c>
      <c r="B14" s="48">
        <f>IFERROR(VLOOKUP(C14,Список!$B$2:$C$108,2,0),"")</f>
        <v>1674</v>
      </c>
      <c r="C14" s="53" t="s">
        <v>11</v>
      </c>
      <c r="D14" s="54" t="s">
        <v>42</v>
      </c>
      <c r="E14" s="62"/>
      <c r="F14" s="51"/>
      <c r="G14" s="58"/>
      <c r="H14" s="51"/>
      <c r="I14" s="58"/>
      <c r="J14" s="51"/>
      <c r="K14" s="68" t="s">
        <v>151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51"/>
      <c r="Y14" s="51"/>
      <c r="Z14" s="51"/>
      <c r="AA14" s="58"/>
      <c r="AB14" s="51"/>
      <c r="AC14" s="58"/>
      <c r="AD14" s="51"/>
      <c r="AE14" s="58"/>
      <c r="AF14" s="51"/>
      <c r="AG14" s="58"/>
      <c r="AH14" s="51"/>
      <c r="AI14" s="59"/>
      <c r="AJ14" s="52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 x14ac:dyDescent="0.25">
      <c r="A15" s="47"/>
      <c r="B15" s="48" t="str">
        <f>IFERROR(VLOOKUP(C15,Список!$B$2:$C$108,2,0),"")</f>
        <v/>
      </c>
      <c r="C15" s="53"/>
      <c r="D15" s="54"/>
      <c r="E15" s="62"/>
      <c r="F15" s="51"/>
      <c r="G15" s="58"/>
      <c r="H15" s="51"/>
      <c r="I15" s="58"/>
      <c r="J15" s="51"/>
      <c r="K15" s="68" t="s">
        <v>152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51"/>
      <c r="Y15" s="58"/>
      <c r="Z15" s="51"/>
      <c r="AA15" s="58"/>
      <c r="AB15" s="51"/>
      <c r="AC15" s="58"/>
      <c r="AD15" s="51"/>
      <c r="AE15" s="58"/>
      <c r="AF15" s="51"/>
      <c r="AG15" s="58"/>
      <c r="AH15" s="51"/>
      <c r="AI15" s="59"/>
      <c r="AJ15" s="52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 x14ac:dyDescent="0.25">
      <c r="A16" s="47"/>
      <c r="B16" s="48" t="str">
        <f>IFERROR(VLOOKUP(C16,Список!$B$2:$C$108,2,0),"")</f>
        <v/>
      </c>
      <c r="C16" s="53"/>
      <c r="D16" s="50"/>
      <c r="E16" s="62"/>
      <c r="F16" s="51"/>
      <c r="G16" s="58"/>
      <c r="H16" s="51"/>
      <c r="I16" s="58"/>
      <c r="J16" s="51"/>
      <c r="K16" s="68" t="s">
        <v>155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51"/>
      <c r="Y16" s="58"/>
      <c r="Z16" s="51"/>
      <c r="AA16" s="58"/>
      <c r="AB16" s="51"/>
      <c r="AC16" s="58"/>
      <c r="AD16" s="51"/>
      <c r="AE16" s="58"/>
      <c r="AF16" s="51"/>
      <c r="AG16" s="58"/>
      <c r="AH16" s="51"/>
      <c r="AI16" s="59"/>
      <c r="AJ16" s="52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 x14ac:dyDescent="0.25">
      <c r="A17" s="47">
        <v>4</v>
      </c>
      <c r="B17" s="48">
        <f>IFERROR(VLOOKUP(C17,Список!$B$2:$C$108,2,0),"")</f>
        <v>1179</v>
      </c>
      <c r="C17" s="53" t="s">
        <v>18</v>
      </c>
      <c r="D17" s="54" t="s">
        <v>29</v>
      </c>
      <c r="E17" s="62"/>
      <c r="F17" s="51"/>
      <c r="G17" s="56"/>
      <c r="H17" s="55"/>
      <c r="I17" s="56"/>
      <c r="J17" s="55"/>
      <c r="K17" s="68" t="s">
        <v>153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55"/>
      <c r="Y17" s="56"/>
      <c r="Z17" s="55"/>
      <c r="AA17" s="56"/>
      <c r="AB17" s="55"/>
      <c r="AC17" s="56"/>
      <c r="AD17" s="55"/>
      <c r="AE17" s="56"/>
      <c r="AF17" s="55"/>
      <c r="AG17" s="56"/>
      <c r="AH17" s="55"/>
      <c r="AI17" s="57"/>
      <c r="AJ17" s="52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 x14ac:dyDescent="0.25">
      <c r="A18" s="47"/>
      <c r="B18" s="48">
        <f>IFERROR(VLOOKUP(C18,Список!$B$2:$C$108,2,0),"")</f>
        <v>1179</v>
      </c>
      <c r="C18" s="53" t="s">
        <v>18</v>
      </c>
      <c r="D18" s="54" t="s">
        <v>40</v>
      </c>
      <c r="E18" s="62"/>
      <c r="F18" s="51"/>
      <c r="G18" s="58"/>
      <c r="H18" s="51"/>
      <c r="I18" s="58"/>
      <c r="J18" s="51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51"/>
      <c r="Y18" s="58"/>
      <c r="Z18" s="51"/>
      <c r="AA18" s="58"/>
      <c r="AB18" s="51"/>
      <c r="AC18" s="58"/>
      <c r="AD18" s="51"/>
      <c r="AE18" s="58"/>
      <c r="AF18" s="51"/>
      <c r="AG18" s="58"/>
      <c r="AH18" s="51"/>
      <c r="AI18" s="59"/>
      <c r="AJ18" s="52" t="e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#VALUE!</v>
      </c>
    </row>
    <row r="19" spans="1:36" ht="20.100000000000001" customHeight="1" x14ac:dyDescent="0.25">
      <c r="A19" s="47"/>
      <c r="B19" s="48" t="str">
        <f>IFERROR(VLOOKUP(C19,Список!$B$2:$C$108,2,0),"")</f>
        <v/>
      </c>
      <c r="C19" s="53"/>
      <c r="D19" s="54"/>
      <c r="E19" s="62"/>
      <c r="F19" s="51"/>
      <c r="G19" s="56"/>
      <c r="H19" s="55"/>
      <c r="I19" s="56"/>
      <c r="J19" s="55"/>
      <c r="K19" s="68"/>
      <c r="L19" s="68"/>
      <c r="M19" s="68"/>
      <c r="N19" s="68"/>
      <c r="O19" s="68"/>
      <c r="P19" s="68"/>
      <c r="Q19" s="68"/>
      <c r="R19" s="68"/>
      <c r="S19" s="68"/>
      <c r="T19" s="55"/>
      <c r="U19" s="56"/>
      <c r="V19" s="55"/>
      <c r="W19" s="56"/>
      <c r="X19" s="55"/>
      <c r="Y19" s="56"/>
      <c r="Z19" s="55"/>
      <c r="AA19" s="56"/>
      <c r="AB19" s="55"/>
      <c r="AC19" s="56"/>
      <c r="AD19" s="55"/>
      <c r="AE19" s="56"/>
      <c r="AF19" s="55"/>
      <c r="AG19" s="56"/>
      <c r="AH19" s="55"/>
      <c r="AI19" s="57"/>
      <c r="AJ19" s="52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 x14ac:dyDescent="0.25">
      <c r="A20" s="47"/>
      <c r="B20" s="48" t="str">
        <f>IFERROR(VLOOKUP(C20,Список!$B$2:$C$108,2,0),"")</f>
        <v/>
      </c>
      <c r="C20" s="53"/>
      <c r="D20" s="54"/>
      <c r="E20" s="51"/>
      <c r="F20" s="51"/>
      <c r="G20" s="58"/>
      <c r="H20" s="51"/>
      <c r="I20" s="58"/>
      <c r="J20" s="51"/>
      <c r="K20" s="68"/>
      <c r="L20" s="68"/>
      <c r="M20" s="68"/>
      <c r="N20" s="68"/>
      <c r="O20" s="68"/>
      <c r="P20" s="68"/>
      <c r="Q20" s="68"/>
      <c r="R20" s="68"/>
      <c r="S20" s="68"/>
      <c r="T20" s="51"/>
      <c r="U20" s="58"/>
      <c r="V20" s="51"/>
      <c r="W20" s="58"/>
      <c r="X20" s="51"/>
      <c r="Y20" s="58"/>
      <c r="Z20" s="51"/>
      <c r="AA20" s="58"/>
      <c r="AB20" s="51"/>
      <c r="AC20" s="58"/>
      <c r="AD20" s="51"/>
      <c r="AE20" s="58"/>
      <c r="AF20" s="51"/>
      <c r="AG20" s="58"/>
      <c r="AH20" s="51"/>
      <c r="AI20" s="59"/>
      <c r="AJ20" s="52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 x14ac:dyDescent="0.25">
      <c r="A21" s="47">
        <v>5</v>
      </c>
      <c r="B21" s="48">
        <f>IFERROR(VLOOKUP(C21,Список!$B$2:$C$108,2,0),"")</f>
        <v>491</v>
      </c>
      <c r="C21" s="53" t="s">
        <v>86</v>
      </c>
      <c r="D21" s="54" t="s">
        <v>30</v>
      </c>
      <c r="E21" s="55"/>
      <c r="F21" s="51"/>
      <c r="G21" s="56"/>
      <c r="H21" s="55"/>
      <c r="I21" s="51"/>
      <c r="J21" s="51"/>
      <c r="K21" s="68"/>
      <c r="L21" s="68"/>
      <c r="M21" s="68"/>
      <c r="N21" s="68"/>
      <c r="O21" s="68"/>
      <c r="P21" s="68"/>
      <c r="Q21" s="68"/>
      <c r="R21" s="68"/>
      <c r="S21" s="68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6"/>
      <c r="AF21" s="55"/>
      <c r="AG21" s="56"/>
      <c r="AH21" s="55"/>
      <c r="AI21" s="57"/>
      <c r="AJ21" s="52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 x14ac:dyDescent="0.25">
      <c r="A22" s="47"/>
      <c r="B22" s="48" t="str">
        <f>IFERROR(VLOOKUP(C22,Список!$B$2:$C$108,2,0),"")</f>
        <v/>
      </c>
      <c r="C22" s="53"/>
      <c r="D22" s="54"/>
      <c r="E22" s="51"/>
      <c r="F22" s="51"/>
      <c r="G22" s="58"/>
      <c r="H22" s="51"/>
      <c r="I22" s="58"/>
      <c r="J22" s="51"/>
      <c r="K22" s="68"/>
      <c r="L22" s="68"/>
      <c r="M22" s="68"/>
      <c r="N22" s="68"/>
      <c r="O22" s="68"/>
      <c r="P22" s="68"/>
      <c r="Q22" s="68"/>
      <c r="R22" s="68"/>
      <c r="S22" s="68"/>
      <c r="T22" s="51"/>
      <c r="U22" s="58"/>
      <c r="V22" s="51"/>
      <c r="W22" s="58"/>
      <c r="X22" s="51"/>
      <c r="Y22" s="58"/>
      <c r="Z22" s="51"/>
      <c r="AA22" s="58"/>
      <c r="AB22" s="51"/>
      <c r="AC22" s="58"/>
      <c r="AD22" s="51"/>
      <c r="AE22" s="58"/>
      <c r="AF22" s="51"/>
      <c r="AG22" s="58"/>
      <c r="AH22" s="51"/>
      <c r="AI22" s="59"/>
      <c r="AJ22" s="52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 x14ac:dyDescent="0.25">
      <c r="A23" s="47"/>
      <c r="B23" s="48">
        <f>IFERROR(VLOOKUP(C23,Список!$B$2:$C$108,2,0),"")</f>
        <v>1291</v>
      </c>
      <c r="C23" s="53" t="s">
        <v>19</v>
      </c>
      <c r="D23" s="54" t="s">
        <v>149</v>
      </c>
      <c r="E23" s="55"/>
      <c r="F23" s="55"/>
      <c r="G23" s="56"/>
      <c r="H23" s="55"/>
      <c r="I23" s="56"/>
      <c r="J23" s="55"/>
      <c r="K23" s="68"/>
      <c r="L23" s="68"/>
      <c r="M23" s="68"/>
      <c r="N23" s="68"/>
      <c r="O23" s="68"/>
      <c r="P23" s="68"/>
      <c r="Q23" s="68"/>
      <c r="R23" s="68"/>
      <c r="S23" s="68"/>
      <c r="T23" s="55"/>
      <c r="U23" s="56"/>
      <c r="V23" s="55"/>
      <c r="W23" s="56"/>
      <c r="X23" s="55"/>
      <c r="Y23" s="56"/>
      <c r="Z23" s="55"/>
      <c r="AA23" s="56"/>
      <c r="AB23" s="55"/>
      <c r="AC23" s="56"/>
      <c r="AD23" s="55"/>
      <c r="AE23" s="56"/>
      <c r="AF23" s="55"/>
      <c r="AG23" s="56"/>
      <c r="AH23" s="55"/>
      <c r="AI23" s="57"/>
      <c r="AJ23" s="52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 x14ac:dyDescent="0.25">
      <c r="A24" s="47"/>
      <c r="B24" s="48" t="str">
        <f>IFERROR(VLOOKUP(C24,Список!$B$2:$C$108,2,0),"")</f>
        <v/>
      </c>
      <c r="C24" s="53"/>
      <c r="D24" s="54"/>
      <c r="E24" s="51"/>
      <c r="F24" s="51"/>
      <c r="G24" s="58"/>
      <c r="H24" s="51"/>
      <c r="I24" s="58"/>
      <c r="J24" s="51"/>
      <c r="K24" s="68"/>
      <c r="L24" s="68"/>
      <c r="M24" s="68"/>
      <c r="N24" s="68"/>
      <c r="O24" s="68"/>
      <c r="P24" s="68"/>
      <c r="Q24" s="68"/>
      <c r="R24" s="68"/>
      <c r="S24" s="68"/>
      <c r="T24" s="51"/>
      <c r="U24" s="58"/>
      <c r="V24" s="51"/>
      <c r="W24" s="58"/>
      <c r="X24" s="51"/>
      <c r="Y24" s="58"/>
      <c r="Z24" s="51"/>
      <c r="AA24" s="58"/>
      <c r="AB24" s="51"/>
      <c r="AC24" s="58"/>
      <c r="AD24" s="51"/>
      <c r="AE24" s="58"/>
      <c r="AF24" s="51"/>
      <c r="AG24" s="58"/>
      <c r="AH24" s="51"/>
      <c r="AI24" s="59"/>
      <c r="AJ24" s="52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 x14ac:dyDescent="0.25">
      <c r="A25" s="47">
        <v>18</v>
      </c>
      <c r="B25" s="48">
        <f>IFERROR(VLOOKUP(C25,Список!$B$2:$C$108,2,0),"")</f>
        <v>856</v>
      </c>
      <c r="C25" s="53" t="s">
        <v>10</v>
      </c>
      <c r="D25" s="54" t="s">
        <v>30</v>
      </c>
      <c r="E25" s="55"/>
      <c r="F25" s="55"/>
      <c r="G25" s="55"/>
      <c r="H25" s="55"/>
      <c r="I25" s="51"/>
      <c r="J25" s="51"/>
      <c r="K25" s="68"/>
      <c r="L25" s="68"/>
      <c r="M25" s="68"/>
      <c r="N25" s="68"/>
      <c r="O25" s="68"/>
      <c r="P25" s="68"/>
      <c r="Q25" s="68"/>
      <c r="R25" s="68"/>
      <c r="S25" s="68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6"/>
      <c r="AF25" s="55"/>
      <c r="AG25" s="56"/>
      <c r="AH25" s="55"/>
      <c r="AI25" s="57"/>
      <c r="AJ25" s="52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 x14ac:dyDescent="0.25">
      <c r="A26" s="47">
        <v>6</v>
      </c>
      <c r="B26" s="48">
        <f>IFERROR(VLOOKUP(C26,Список!$B$2:$C$108,2,0),"")</f>
        <v>856</v>
      </c>
      <c r="C26" s="63" t="s">
        <v>10</v>
      </c>
      <c r="D26" s="50" t="s">
        <v>31</v>
      </c>
      <c r="E26" s="51"/>
      <c r="F26" s="51"/>
      <c r="G26" s="51"/>
      <c r="H26" s="51"/>
      <c r="I26" s="58"/>
      <c r="J26" s="51"/>
      <c r="K26" s="58"/>
      <c r="L26" s="51"/>
      <c r="M26" s="58"/>
      <c r="N26" s="51"/>
      <c r="O26" s="51"/>
      <c r="P26" s="51"/>
      <c r="Q26" s="58"/>
      <c r="R26" s="51"/>
      <c r="S26" s="58"/>
      <c r="T26" s="51"/>
      <c r="U26" s="58"/>
      <c r="V26" s="51"/>
      <c r="W26" s="58"/>
      <c r="X26" s="51"/>
      <c r="Y26" s="51"/>
      <c r="Z26" s="51"/>
      <c r="AA26" s="58"/>
      <c r="AB26" s="51"/>
      <c r="AC26" s="58"/>
      <c r="AD26" s="51"/>
      <c r="AE26" s="58"/>
      <c r="AF26" s="51"/>
      <c r="AG26" s="58"/>
      <c r="AH26" s="51"/>
      <c r="AI26" s="59"/>
      <c r="AJ26" s="52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 x14ac:dyDescent="0.25">
      <c r="A27" s="47"/>
      <c r="B27" s="48">
        <f>IFERROR(VLOOKUP(C27,Список!$B$2:$C$108,2,0),"")</f>
        <v>856</v>
      </c>
      <c r="C27" s="53" t="s">
        <v>10</v>
      </c>
      <c r="D27" s="54" t="s">
        <v>41</v>
      </c>
      <c r="E27" s="51"/>
      <c r="F27" s="66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.100000000000001" customHeight="1" x14ac:dyDescent="0.25">
      <c r="A28" s="47"/>
      <c r="B28" s="48" t="str">
        <f>IFERROR(VLOOKUP(C28,Список!$B$2:$C$108,2,0),"")</f>
        <v/>
      </c>
      <c r="C28" s="53"/>
      <c r="D28" s="64"/>
      <c r="E28" s="51"/>
      <c r="F28" s="51"/>
      <c r="G28" s="58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8"/>
      <c r="AF28" s="51"/>
      <c r="AG28" s="58"/>
      <c r="AH28" s="51"/>
      <c r="AI28" s="59"/>
      <c r="AJ28" s="52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 x14ac:dyDescent="0.25">
      <c r="A29" s="47"/>
      <c r="B29" s="48" t="str">
        <f>IFERROR(VLOOKUP(C29,Список!$B$2:$C$108,2,0),"")</f>
        <v/>
      </c>
      <c r="C29" s="53"/>
      <c r="D29" s="64"/>
      <c r="E29" s="55"/>
      <c r="F29" s="55"/>
      <c r="G29" s="56"/>
      <c r="H29" s="55"/>
      <c r="I29" s="56"/>
      <c r="J29" s="55"/>
      <c r="K29" s="56"/>
      <c r="L29" s="55"/>
      <c r="M29" s="56"/>
      <c r="N29" s="55"/>
      <c r="O29" s="51"/>
      <c r="P29" s="55"/>
      <c r="Q29" s="56"/>
      <c r="R29" s="55"/>
      <c r="S29" s="56"/>
      <c r="T29" s="55"/>
      <c r="U29" s="56"/>
      <c r="V29" s="51"/>
      <c r="W29" s="51"/>
      <c r="X29" s="51"/>
      <c r="Y29" s="51"/>
      <c r="Z29" s="51"/>
      <c r="AA29" s="51"/>
      <c r="AB29" s="51"/>
      <c r="AC29" s="51"/>
      <c r="AD29" s="51"/>
      <c r="AE29" s="56"/>
      <c r="AF29" s="55"/>
      <c r="AG29" s="56"/>
      <c r="AH29" s="55"/>
      <c r="AI29" s="57"/>
      <c r="AJ29" s="52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 x14ac:dyDescent="0.25">
      <c r="A30" s="47">
        <v>7</v>
      </c>
      <c r="B30" s="48">
        <f>IFERROR(VLOOKUP(C30,Список!$B$2:$C$108,2,0),"")</f>
        <v>1311</v>
      </c>
      <c r="C30" s="53" t="s">
        <v>20</v>
      </c>
      <c r="D30" s="54" t="s">
        <v>32</v>
      </c>
      <c r="E30" s="51"/>
      <c r="F30" s="51"/>
      <c r="G30" s="58"/>
      <c r="H30" s="51"/>
      <c r="I30" s="58"/>
      <c r="J30" s="51"/>
      <c r="K30" s="58"/>
      <c r="L30" s="51"/>
      <c r="M30" s="58"/>
      <c r="N30" s="51"/>
      <c r="O30" s="51"/>
      <c r="P30" s="51"/>
      <c r="Q30" s="58"/>
      <c r="R30" s="51"/>
      <c r="S30" s="58"/>
      <c r="T30" s="51"/>
      <c r="U30" s="58"/>
      <c r="V30" s="51"/>
      <c r="W30" s="58"/>
      <c r="X30" s="51"/>
      <c r="Y30" s="51"/>
      <c r="Z30" s="51"/>
      <c r="AA30" s="58"/>
      <c r="AB30" s="51"/>
      <c r="AC30" s="58"/>
      <c r="AD30" s="51"/>
      <c r="AE30" s="58"/>
      <c r="AF30" s="51"/>
      <c r="AG30" s="58"/>
      <c r="AH30" s="51"/>
      <c r="AI30" s="59"/>
      <c r="AJ30" s="52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 x14ac:dyDescent="0.25">
      <c r="A31" s="47"/>
      <c r="B31" s="65">
        <f>IFERROR(VLOOKUP(C31,Список!$B$2:$C$108,2,0),"")</f>
        <v>1311</v>
      </c>
      <c r="C31" s="53" t="s">
        <v>20</v>
      </c>
      <c r="D31" s="54" t="s">
        <v>156</v>
      </c>
      <c r="E31" s="51"/>
      <c r="F31" s="66"/>
      <c r="G31" s="58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8"/>
      <c r="AF31" s="51"/>
      <c r="AG31" s="58"/>
      <c r="AH31" s="51"/>
      <c r="AI31" s="59"/>
      <c r="AJ31" s="52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.100000000000001" customHeight="1" x14ac:dyDescent="0.25">
      <c r="A32" s="47"/>
      <c r="B32" s="48" t="str">
        <f>IFERROR(VLOOKUP(C32,Список!$B$2:$C$108,2,0),"")</f>
        <v/>
      </c>
      <c r="C32" s="53"/>
      <c r="D32" s="64"/>
      <c r="E32" s="51"/>
      <c r="F32" s="51"/>
      <c r="G32" s="58"/>
      <c r="H32" s="51"/>
      <c r="I32" s="58"/>
      <c r="J32" s="51"/>
      <c r="K32" s="58"/>
      <c r="L32" s="51"/>
      <c r="M32" s="58"/>
      <c r="N32" s="51"/>
      <c r="O32" s="51"/>
      <c r="P32" s="51"/>
      <c r="Q32" s="58"/>
      <c r="R32" s="51"/>
      <c r="S32" s="58"/>
      <c r="T32" s="51"/>
      <c r="U32" s="58"/>
      <c r="V32" s="51"/>
      <c r="W32" s="58"/>
      <c r="X32" s="51"/>
      <c r="Y32" s="51"/>
      <c r="Z32" s="51"/>
      <c r="AA32" s="58"/>
      <c r="AB32" s="51"/>
      <c r="AC32" s="58"/>
      <c r="AD32" s="51"/>
      <c r="AE32" s="58"/>
      <c r="AF32" s="51"/>
      <c r="AG32" s="58"/>
      <c r="AH32" s="51"/>
      <c r="AI32" s="59"/>
      <c r="AJ32" s="52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 x14ac:dyDescent="0.25">
      <c r="A33" s="47"/>
      <c r="B33" s="48" t="str">
        <f>IFERROR(VLOOKUP(C33,Список!$B$2:$C$108,2,0),"")</f>
        <v/>
      </c>
      <c r="C33" s="53"/>
      <c r="D33" s="64"/>
      <c r="E33" s="55"/>
      <c r="F33" s="55"/>
      <c r="G33" s="55"/>
      <c r="H33" s="55"/>
      <c r="I33" s="51"/>
      <c r="J33" s="51"/>
      <c r="K33" s="51"/>
      <c r="L33" s="51"/>
      <c r="M33" s="51"/>
      <c r="N33" s="51"/>
      <c r="O33" s="51"/>
      <c r="P33" s="55"/>
      <c r="Q33" s="56"/>
      <c r="R33" s="55"/>
      <c r="S33" s="56"/>
      <c r="T33" s="55"/>
      <c r="U33" s="56"/>
      <c r="V33" s="55"/>
      <c r="W33" s="56"/>
      <c r="X33" s="55"/>
      <c r="Y33" s="55"/>
      <c r="Z33" s="55"/>
      <c r="AA33" s="56"/>
      <c r="AB33" s="55"/>
      <c r="AC33" s="56"/>
      <c r="AD33" s="55"/>
      <c r="AE33" s="56"/>
      <c r="AF33" s="55"/>
      <c r="AG33" s="56"/>
      <c r="AH33" s="55"/>
      <c r="AI33" s="57"/>
      <c r="AJ33" s="52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 x14ac:dyDescent="0.25">
      <c r="A34" s="47">
        <v>8</v>
      </c>
      <c r="B34" s="48">
        <f>IFERROR(VLOOKUP(C34,Список!$B$2:$C$108,2,0),"")</f>
        <v>170</v>
      </c>
      <c r="C34" s="53" t="s">
        <v>21</v>
      </c>
      <c r="D34" s="54" t="s">
        <v>32</v>
      </c>
      <c r="E34" s="51"/>
      <c r="F34" s="51"/>
      <c r="G34" s="58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8"/>
      <c r="AF34" s="51"/>
      <c r="AG34" s="58"/>
      <c r="AH34" s="51"/>
      <c r="AI34" s="59"/>
      <c r="AJ34" s="52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 x14ac:dyDescent="0.25">
      <c r="A35" s="47"/>
      <c r="B35" s="48" t="str">
        <f>IFERROR(VLOOKUP(C35,Список!$B$2:$C$108,2,0),"")</f>
        <v/>
      </c>
      <c r="C35" s="53"/>
      <c r="D35" s="54"/>
      <c r="E35" s="55"/>
      <c r="F35" s="55"/>
      <c r="G35" s="56"/>
      <c r="H35" s="55"/>
      <c r="I35" s="56"/>
      <c r="J35" s="55"/>
      <c r="K35" s="56"/>
      <c r="L35" s="55"/>
      <c r="M35" s="56"/>
      <c r="N35" s="55"/>
      <c r="O35" s="51"/>
      <c r="P35" s="55"/>
      <c r="Q35" s="56"/>
      <c r="R35" s="55"/>
      <c r="S35" s="56"/>
      <c r="T35" s="55"/>
      <c r="U35" s="56"/>
      <c r="V35" s="55"/>
      <c r="W35" s="56"/>
      <c r="X35" s="55"/>
      <c r="Y35" s="55"/>
      <c r="Z35" s="55"/>
      <c r="AA35" s="56"/>
      <c r="AB35" s="55"/>
      <c r="AC35" s="56"/>
      <c r="AD35" s="55"/>
      <c r="AE35" s="56"/>
      <c r="AF35" s="55"/>
      <c r="AG35" s="56"/>
      <c r="AH35" s="55"/>
      <c r="AI35" s="57"/>
      <c r="AJ35" s="52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 x14ac:dyDescent="0.25">
      <c r="A36" s="47"/>
      <c r="B36" s="48" t="str">
        <f>IFERROR(VLOOKUP(C36,Список!$B$2:$C$108,2,0),"")</f>
        <v/>
      </c>
      <c r="C36" s="53"/>
      <c r="D36" s="54"/>
      <c r="E36" s="51"/>
      <c r="F36" s="51"/>
      <c r="G36" s="58"/>
      <c r="H36" s="51"/>
      <c r="I36" s="58"/>
      <c r="J36" s="51"/>
      <c r="K36" s="58"/>
      <c r="L36" s="51"/>
      <c r="M36" s="58"/>
      <c r="N36" s="51"/>
      <c r="O36" s="51"/>
      <c r="P36" s="51"/>
      <c r="Q36" s="58"/>
      <c r="R36" s="51"/>
      <c r="S36" s="58"/>
      <c r="T36" s="51"/>
      <c r="U36" s="58"/>
      <c r="V36" s="51"/>
      <c r="W36" s="58"/>
      <c r="X36" s="51"/>
      <c r="Y36" s="51"/>
      <c r="Z36" s="51"/>
      <c r="AA36" s="58"/>
      <c r="AB36" s="51"/>
      <c r="AC36" s="58"/>
      <c r="AD36" s="51"/>
      <c r="AE36" s="58"/>
      <c r="AF36" s="51"/>
      <c r="AG36" s="58"/>
      <c r="AH36" s="51"/>
      <c r="AI36" s="59"/>
      <c r="AJ36" s="52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 x14ac:dyDescent="0.25">
      <c r="A37" s="47"/>
      <c r="B37" s="48" t="str">
        <f>IFERROR(VLOOKUP(C37,Список!$B$2:$C$108,2,0),"")</f>
        <v/>
      </c>
      <c r="C37" s="53"/>
      <c r="D37" s="54"/>
      <c r="E37" s="51"/>
      <c r="F37" s="55"/>
      <c r="G37" s="55"/>
      <c r="H37" s="55"/>
      <c r="I37" s="51"/>
      <c r="J37" s="51"/>
      <c r="K37" s="51"/>
      <c r="L37" s="51"/>
      <c r="M37" s="51"/>
      <c r="N37" s="51"/>
      <c r="O37" s="51"/>
      <c r="P37" s="51"/>
      <c r="Q37" s="51"/>
      <c r="R37" s="55"/>
      <c r="S37" s="56"/>
      <c r="T37" s="55"/>
      <c r="U37" s="56"/>
      <c r="V37" s="51"/>
      <c r="W37" s="51"/>
      <c r="X37" s="51"/>
      <c r="Y37" s="51"/>
      <c r="Z37" s="51"/>
      <c r="AA37" s="51"/>
      <c r="AB37" s="51"/>
      <c r="AC37" s="51"/>
      <c r="AD37" s="51"/>
      <c r="AE37" s="56"/>
      <c r="AF37" s="55"/>
      <c r="AG37" s="56"/>
      <c r="AH37" s="55"/>
      <c r="AI37" s="59"/>
      <c r="AJ37" s="52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 x14ac:dyDescent="0.25">
      <c r="A38" s="47">
        <v>9</v>
      </c>
      <c r="B38" s="48">
        <f>IFERROR(VLOOKUP(C38,Список!$B$2:$C$108,2,0),"")</f>
        <v>509</v>
      </c>
      <c r="C38" s="53" t="s">
        <v>22</v>
      </c>
      <c r="D38" s="54" t="s">
        <v>33</v>
      </c>
      <c r="E38" s="51"/>
      <c r="F38" s="51"/>
      <c r="G38" s="58"/>
      <c r="H38" s="51"/>
      <c r="I38" s="58"/>
      <c r="J38" s="51"/>
      <c r="K38" s="58"/>
      <c r="L38" s="51"/>
      <c r="M38" s="58"/>
      <c r="N38" s="51"/>
      <c r="O38" s="51"/>
      <c r="P38" s="51"/>
      <c r="Q38" s="58"/>
      <c r="R38" s="51"/>
      <c r="S38" s="58"/>
      <c r="T38" s="51"/>
      <c r="U38" s="58"/>
      <c r="V38" s="51"/>
      <c r="W38" s="58"/>
      <c r="X38" s="51"/>
      <c r="Y38" s="51"/>
      <c r="Z38" s="51"/>
      <c r="AA38" s="58"/>
      <c r="AB38" s="51"/>
      <c r="AC38" s="58"/>
      <c r="AD38" s="51"/>
      <c r="AE38" s="58"/>
      <c r="AF38" s="51"/>
      <c r="AG38" s="58"/>
      <c r="AH38" s="51"/>
      <c r="AI38" s="59"/>
      <c r="AJ38" s="52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 x14ac:dyDescent="0.25">
      <c r="A39" s="47"/>
      <c r="B39" s="48" t="str">
        <f>IFERROR(VLOOKUP(C39,Список!$B$2:$C$108,2,0),"")</f>
        <v/>
      </c>
      <c r="C39" s="53"/>
      <c r="D39" s="54"/>
      <c r="E39" s="55"/>
      <c r="F39" s="55"/>
      <c r="G39" s="56"/>
      <c r="H39" s="55"/>
      <c r="I39" s="56"/>
      <c r="J39" s="55"/>
      <c r="K39" s="56"/>
      <c r="L39" s="55"/>
      <c r="M39" s="56"/>
      <c r="N39" s="55"/>
      <c r="O39" s="51"/>
      <c r="P39" s="55"/>
      <c r="Q39" s="56"/>
      <c r="R39" s="55"/>
      <c r="S39" s="56"/>
      <c r="T39" s="55"/>
      <c r="U39" s="56"/>
      <c r="V39" s="55"/>
      <c r="W39" s="56"/>
      <c r="X39" s="55"/>
      <c r="Y39" s="55"/>
      <c r="Z39" s="55"/>
      <c r="AA39" s="56"/>
      <c r="AB39" s="55"/>
      <c r="AC39" s="56"/>
      <c r="AD39" s="55"/>
      <c r="AE39" s="56"/>
      <c r="AF39" s="55"/>
      <c r="AG39" s="56"/>
      <c r="AH39" s="55"/>
      <c r="AI39" s="56"/>
      <c r="AJ39" s="52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.100000000000001" customHeight="1" x14ac:dyDescent="0.25">
      <c r="A40" s="47"/>
      <c r="B40" s="48" t="str">
        <f>IFERROR(VLOOKUP(C40,Список!$B$2:$C$108,2,0),"")</f>
        <v/>
      </c>
      <c r="C40" s="53"/>
      <c r="D40" s="54"/>
      <c r="E40" s="51"/>
      <c r="F40" s="51"/>
      <c r="G40" s="58"/>
      <c r="H40" s="51"/>
      <c r="I40" s="58"/>
      <c r="J40" s="51"/>
      <c r="K40" s="58"/>
      <c r="L40" s="51"/>
      <c r="M40" s="58"/>
      <c r="N40" s="51"/>
      <c r="O40" s="51"/>
      <c r="P40" s="51"/>
      <c r="Q40" s="58"/>
      <c r="R40" s="51"/>
      <c r="S40" s="58"/>
      <c r="T40" s="51"/>
      <c r="U40" s="58"/>
      <c r="V40" s="51"/>
      <c r="W40" s="58"/>
      <c r="X40" s="51"/>
      <c r="Y40" s="51"/>
      <c r="Z40" s="51"/>
      <c r="AA40" s="58"/>
      <c r="AB40" s="51"/>
      <c r="AC40" s="58"/>
      <c r="AD40" s="51"/>
      <c r="AE40" s="51"/>
      <c r="AF40" s="51"/>
      <c r="AG40" s="51"/>
      <c r="AH40" s="51"/>
      <c r="AI40" s="59"/>
      <c r="AJ40" s="52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 x14ac:dyDescent="0.25">
      <c r="A41" s="47"/>
      <c r="B41" s="48" t="str">
        <f>IFERROR(VLOOKUP(C41,Список!$B$2:$C$108,2,0),"")</f>
        <v/>
      </c>
      <c r="C41" s="53"/>
      <c r="D41" s="54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9"/>
      <c r="AJ41" s="52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 x14ac:dyDescent="0.25">
      <c r="A42" s="47">
        <v>10</v>
      </c>
      <c r="B42" s="48">
        <f>IFERROR(VLOOKUP(C42,Список!$B$2:$C$108,2,0),"")</f>
        <v>1379</v>
      </c>
      <c r="C42" s="53" t="s">
        <v>23</v>
      </c>
      <c r="D42" s="54" t="s">
        <v>34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52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 x14ac:dyDescent="0.25">
      <c r="A43" s="47"/>
      <c r="B43" s="48" t="str">
        <f>IFERROR(VLOOKUP(C43,Список!$B$2:$C$108,2,0),"")</f>
        <v/>
      </c>
      <c r="C43" s="53"/>
      <c r="D43" s="54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52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 x14ac:dyDescent="0.25">
      <c r="A44" s="47"/>
      <c r="B44" s="48" t="str">
        <f>IFERROR(VLOOKUP(C44,Список!$B$2:$C$108,2,0),"")</f>
        <v/>
      </c>
      <c r="C44" s="53"/>
      <c r="D44" s="54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52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 x14ac:dyDescent="0.25">
      <c r="A45" s="47"/>
      <c r="B45" s="48" t="str">
        <f>IFERROR(VLOOKUP(C45,Список!$B$2:$C$108,2,0),"")</f>
        <v/>
      </c>
      <c r="C45" s="53"/>
      <c r="D45" s="54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52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 x14ac:dyDescent="0.25">
      <c r="A46" s="47">
        <v>11</v>
      </c>
      <c r="B46" s="48">
        <f>IFERROR(VLOOKUP(C46,Список!$B$2:$C$108,2,0),"")</f>
        <v>342</v>
      </c>
      <c r="C46" s="53" t="s">
        <v>24</v>
      </c>
      <c r="D46" s="54" t="s">
        <v>35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52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 x14ac:dyDescent="0.25">
      <c r="A47" s="47"/>
      <c r="B47" s="48" t="str">
        <f>IFERROR(VLOOKUP(C47,Список!$B$2:$C$108,2,0),"")</f>
        <v/>
      </c>
      <c r="C47" s="53"/>
      <c r="D47" s="54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52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K6:AC7"/>
    <mergeCell ref="AJ3:AJ4"/>
    <mergeCell ref="I1:N1"/>
    <mergeCell ref="O1:AE1"/>
    <mergeCell ref="B1:C1"/>
    <mergeCell ref="B3:B4"/>
    <mergeCell ref="C3:D4"/>
    <mergeCell ref="E3:AI3"/>
  </mergeCells>
  <conditionalFormatting sqref="AD6:AI7 E26:AI47 E19:K19 E20:J25 T19:AI25 G8:AI9 G7:J7 G6:K6 G5:AI5 E5:F9 E10:AI18">
    <cfRule type="expression" dxfId="5" priority="24">
      <formula>(СуммОбщТаб_БДМ1)*(E5="")</formula>
    </cfRule>
  </conditionalFormatting>
  <conditionalFormatting sqref="B5:D47">
    <cfRule type="expression" dxfId="4" priority="25">
      <formula>($C5&lt;&gt;"")*(COUNTIFS($C$5:$C$47,$C5,$D$5:$D$47,$D5)&gt;1)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0E50EA-C7C8-4C3C-AC62-54B685EA86AE}">
            <xm:f>AND(ISNUMBER(VLOOKUP($C5,'Общий табель'!$C$6:$AI$22,COLUMN()-2,)),IFERROR(SEARCH("%",$D5),))</xm:f>
            <x14:dxf>
              <fill>
                <patternFill>
                  <bgColor rgb="FF00B050"/>
                </patternFill>
              </fill>
            </x14:dxf>
          </x14:cfRule>
          <xm:sqref>E5:AI47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1:AT22"/>
  <sheetViews>
    <sheetView showGridLines="0" showZeros="0" zoomScale="107" zoomScaleNormal="88" zoomScalePageLayoutView="88" workbookViewId="0">
      <pane xSplit="4" ySplit="5" topLeftCell="E8" activePane="bottomRight" state="frozen"/>
      <selection pane="topRight" activeCell="F1" sqref="F1"/>
      <selection pane="bottomLeft" activeCell="A3" sqref="A3"/>
      <selection pane="bottomRight" activeCell="Q9" sqref="Q9"/>
    </sheetView>
  </sheetViews>
  <sheetFormatPr defaultColWidth="8.85546875" defaultRowHeight="21" customHeight="1" x14ac:dyDescent="0.25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29" width="4" style="9" customWidth="1"/>
    <col min="30" max="30" width="3.7109375" style="9" customWidth="1"/>
    <col min="31" max="32" width="4" style="9" customWidth="1"/>
    <col min="33" max="33" width="4.42578125" style="9" customWidth="1"/>
    <col min="34" max="34" width="4.85546875" style="9" customWidth="1"/>
    <col min="35" max="35" width="5" style="9" customWidth="1"/>
    <col min="36" max="44" width="5.42578125" style="9" customWidth="1"/>
    <col min="45" max="45" width="5.42578125" style="10" customWidth="1"/>
    <col min="46" max="46" width="5.7109375" style="9" customWidth="1"/>
    <col min="47" max="259" width="8.85546875" style="9"/>
    <col min="260" max="260" width="3.42578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42578125" style="9" customWidth="1"/>
    <col min="296" max="296" width="7.85546875" style="9" customWidth="1"/>
    <col min="297" max="297" width="5.42578125" style="9" customWidth="1"/>
    <col min="298" max="298" width="4.42578125" style="9" customWidth="1"/>
    <col min="299" max="299" width="10.140625" style="9" customWidth="1"/>
    <col min="300" max="300" width="7.85546875" style="9" customWidth="1"/>
    <col min="301" max="301" width="3.42578125" style="9" customWidth="1"/>
    <col min="302" max="515" width="8.85546875" style="9"/>
    <col min="516" max="516" width="3.42578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42578125" style="9" customWidth="1"/>
    <col min="552" max="552" width="7.85546875" style="9" customWidth="1"/>
    <col min="553" max="553" width="5.42578125" style="9" customWidth="1"/>
    <col min="554" max="554" width="4.42578125" style="9" customWidth="1"/>
    <col min="555" max="555" width="10.140625" style="9" customWidth="1"/>
    <col min="556" max="556" width="7.85546875" style="9" customWidth="1"/>
    <col min="557" max="557" width="3.42578125" style="9" customWidth="1"/>
    <col min="558" max="771" width="8.85546875" style="9"/>
    <col min="772" max="772" width="3.42578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42578125" style="9" customWidth="1"/>
    <col min="808" max="808" width="7.85546875" style="9" customWidth="1"/>
    <col min="809" max="809" width="5.42578125" style="9" customWidth="1"/>
    <col min="810" max="810" width="4.42578125" style="9" customWidth="1"/>
    <col min="811" max="811" width="10.140625" style="9" customWidth="1"/>
    <col min="812" max="812" width="7.85546875" style="9" customWidth="1"/>
    <col min="813" max="813" width="3.42578125" style="9" customWidth="1"/>
    <col min="814" max="1027" width="8.85546875" style="9"/>
    <col min="1028" max="1028" width="3.42578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42578125" style="9" customWidth="1"/>
    <col min="1064" max="1064" width="7.85546875" style="9" customWidth="1"/>
    <col min="1065" max="1065" width="5.42578125" style="9" customWidth="1"/>
    <col min="1066" max="1066" width="4.42578125" style="9" customWidth="1"/>
    <col min="1067" max="1067" width="10.140625" style="9" customWidth="1"/>
    <col min="1068" max="1068" width="7.85546875" style="9" customWidth="1"/>
    <col min="1069" max="1069" width="3.42578125" style="9" customWidth="1"/>
    <col min="1070" max="1283" width="8.85546875" style="9"/>
    <col min="1284" max="1284" width="3.42578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42578125" style="9" customWidth="1"/>
    <col min="1320" max="1320" width="7.85546875" style="9" customWidth="1"/>
    <col min="1321" max="1321" width="5.42578125" style="9" customWidth="1"/>
    <col min="1322" max="1322" width="4.42578125" style="9" customWidth="1"/>
    <col min="1323" max="1323" width="10.140625" style="9" customWidth="1"/>
    <col min="1324" max="1324" width="7.85546875" style="9" customWidth="1"/>
    <col min="1325" max="1325" width="3.42578125" style="9" customWidth="1"/>
    <col min="1326" max="1539" width="8.85546875" style="9"/>
    <col min="1540" max="1540" width="3.42578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42578125" style="9" customWidth="1"/>
    <col min="1576" max="1576" width="7.85546875" style="9" customWidth="1"/>
    <col min="1577" max="1577" width="5.42578125" style="9" customWidth="1"/>
    <col min="1578" max="1578" width="4.42578125" style="9" customWidth="1"/>
    <col min="1579" max="1579" width="10.140625" style="9" customWidth="1"/>
    <col min="1580" max="1580" width="7.85546875" style="9" customWidth="1"/>
    <col min="1581" max="1581" width="3.42578125" style="9" customWidth="1"/>
    <col min="1582" max="1795" width="8.85546875" style="9"/>
    <col min="1796" max="1796" width="3.42578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42578125" style="9" customWidth="1"/>
    <col min="1832" max="1832" width="7.85546875" style="9" customWidth="1"/>
    <col min="1833" max="1833" width="5.42578125" style="9" customWidth="1"/>
    <col min="1834" max="1834" width="4.42578125" style="9" customWidth="1"/>
    <col min="1835" max="1835" width="10.140625" style="9" customWidth="1"/>
    <col min="1836" max="1836" width="7.85546875" style="9" customWidth="1"/>
    <col min="1837" max="1837" width="3.42578125" style="9" customWidth="1"/>
    <col min="1838" max="2051" width="8.85546875" style="9"/>
    <col min="2052" max="2052" width="3.42578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42578125" style="9" customWidth="1"/>
    <col min="2088" max="2088" width="7.85546875" style="9" customWidth="1"/>
    <col min="2089" max="2089" width="5.42578125" style="9" customWidth="1"/>
    <col min="2090" max="2090" width="4.42578125" style="9" customWidth="1"/>
    <col min="2091" max="2091" width="10.140625" style="9" customWidth="1"/>
    <col min="2092" max="2092" width="7.85546875" style="9" customWidth="1"/>
    <col min="2093" max="2093" width="3.42578125" style="9" customWidth="1"/>
    <col min="2094" max="2307" width="8.85546875" style="9"/>
    <col min="2308" max="2308" width="3.42578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42578125" style="9" customWidth="1"/>
    <col min="2344" max="2344" width="7.85546875" style="9" customWidth="1"/>
    <col min="2345" max="2345" width="5.42578125" style="9" customWidth="1"/>
    <col min="2346" max="2346" width="4.42578125" style="9" customWidth="1"/>
    <col min="2347" max="2347" width="10.140625" style="9" customWidth="1"/>
    <col min="2348" max="2348" width="7.85546875" style="9" customWidth="1"/>
    <col min="2349" max="2349" width="3.42578125" style="9" customWidth="1"/>
    <col min="2350" max="2563" width="8.85546875" style="9"/>
    <col min="2564" max="2564" width="3.42578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42578125" style="9" customWidth="1"/>
    <col min="2600" max="2600" width="7.85546875" style="9" customWidth="1"/>
    <col min="2601" max="2601" width="5.42578125" style="9" customWidth="1"/>
    <col min="2602" max="2602" width="4.42578125" style="9" customWidth="1"/>
    <col min="2603" max="2603" width="10.140625" style="9" customWidth="1"/>
    <col min="2604" max="2604" width="7.85546875" style="9" customWidth="1"/>
    <col min="2605" max="2605" width="3.42578125" style="9" customWidth="1"/>
    <col min="2606" max="2819" width="8.85546875" style="9"/>
    <col min="2820" max="2820" width="3.42578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42578125" style="9" customWidth="1"/>
    <col min="2856" max="2856" width="7.85546875" style="9" customWidth="1"/>
    <col min="2857" max="2857" width="5.42578125" style="9" customWidth="1"/>
    <col min="2858" max="2858" width="4.42578125" style="9" customWidth="1"/>
    <col min="2859" max="2859" width="10.140625" style="9" customWidth="1"/>
    <col min="2860" max="2860" width="7.85546875" style="9" customWidth="1"/>
    <col min="2861" max="2861" width="3.42578125" style="9" customWidth="1"/>
    <col min="2862" max="3075" width="8.85546875" style="9"/>
    <col min="3076" max="3076" width="3.42578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42578125" style="9" customWidth="1"/>
    <col min="3112" max="3112" width="7.85546875" style="9" customWidth="1"/>
    <col min="3113" max="3113" width="5.42578125" style="9" customWidth="1"/>
    <col min="3114" max="3114" width="4.42578125" style="9" customWidth="1"/>
    <col min="3115" max="3115" width="10.140625" style="9" customWidth="1"/>
    <col min="3116" max="3116" width="7.85546875" style="9" customWidth="1"/>
    <col min="3117" max="3117" width="3.42578125" style="9" customWidth="1"/>
    <col min="3118" max="3331" width="8.85546875" style="9"/>
    <col min="3332" max="3332" width="3.42578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42578125" style="9" customWidth="1"/>
    <col min="3368" max="3368" width="7.85546875" style="9" customWidth="1"/>
    <col min="3369" max="3369" width="5.42578125" style="9" customWidth="1"/>
    <col min="3370" max="3370" width="4.42578125" style="9" customWidth="1"/>
    <col min="3371" max="3371" width="10.140625" style="9" customWidth="1"/>
    <col min="3372" max="3372" width="7.85546875" style="9" customWidth="1"/>
    <col min="3373" max="3373" width="3.42578125" style="9" customWidth="1"/>
    <col min="3374" max="3587" width="8.85546875" style="9"/>
    <col min="3588" max="3588" width="3.42578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42578125" style="9" customWidth="1"/>
    <col min="3624" max="3624" width="7.85546875" style="9" customWidth="1"/>
    <col min="3625" max="3625" width="5.42578125" style="9" customWidth="1"/>
    <col min="3626" max="3626" width="4.42578125" style="9" customWidth="1"/>
    <col min="3627" max="3627" width="10.140625" style="9" customWidth="1"/>
    <col min="3628" max="3628" width="7.85546875" style="9" customWidth="1"/>
    <col min="3629" max="3629" width="3.42578125" style="9" customWidth="1"/>
    <col min="3630" max="3843" width="8.85546875" style="9"/>
    <col min="3844" max="3844" width="3.42578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42578125" style="9" customWidth="1"/>
    <col min="3880" max="3880" width="7.85546875" style="9" customWidth="1"/>
    <col min="3881" max="3881" width="5.42578125" style="9" customWidth="1"/>
    <col min="3882" max="3882" width="4.42578125" style="9" customWidth="1"/>
    <col min="3883" max="3883" width="10.140625" style="9" customWidth="1"/>
    <col min="3884" max="3884" width="7.85546875" style="9" customWidth="1"/>
    <col min="3885" max="3885" width="3.42578125" style="9" customWidth="1"/>
    <col min="3886" max="4099" width="8.85546875" style="9"/>
    <col min="4100" max="4100" width="3.42578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42578125" style="9" customWidth="1"/>
    <col min="4136" max="4136" width="7.85546875" style="9" customWidth="1"/>
    <col min="4137" max="4137" width="5.42578125" style="9" customWidth="1"/>
    <col min="4138" max="4138" width="4.42578125" style="9" customWidth="1"/>
    <col min="4139" max="4139" width="10.140625" style="9" customWidth="1"/>
    <col min="4140" max="4140" width="7.85546875" style="9" customWidth="1"/>
    <col min="4141" max="4141" width="3.42578125" style="9" customWidth="1"/>
    <col min="4142" max="4355" width="8.85546875" style="9"/>
    <col min="4356" max="4356" width="3.42578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42578125" style="9" customWidth="1"/>
    <col min="4392" max="4392" width="7.85546875" style="9" customWidth="1"/>
    <col min="4393" max="4393" width="5.42578125" style="9" customWidth="1"/>
    <col min="4394" max="4394" width="4.42578125" style="9" customWidth="1"/>
    <col min="4395" max="4395" width="10.140625" style="9" customWidth="1"/>
    <col min="4396" max="4396" width="7.85546875" style="9" customWidth="1"/>
    <col min="4397" max="4397" width="3.42578125" style="9" customWidth="1"/>
    <col min="4398" max="4611" width="8.85546875" style="9"/>
    <col min="4612" max="4612" width="3.42578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42578125" style="9" customWidth="1"/>
    <col min="4648" max="4648" width="7.85546875" style="9" customWidth="1"/>
    <col min="4649" max="4649" width="5.42578125" style="9" customWidth="1"/>
    <col min="4650" max="4650" width="4.42578125" style="9" customWidth="1"/>
    <col min="4651" max="4651" width="10.140625" style="9" customWidth="1"/>
    <col min="4652" max="4652" width="7.85546875" style="9" customWidth="1"/>
    <col min="4653" max="4653" width="3.42578125" style="9" customWidth="1"/>
    <col min="4654" max="4867" width="8.85546875" style="9"/>
    <col min="4868" max="4868" width="3.42578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42578125" style="9" customWidth="1"/>
    <col min="4904" max="4904" width="7.85546875" style="9" customWidth="1"/>
    <col min="4905" max="4905" width="5.42578125" style="9" customWidth="1"/>
    <col min="4906" max="4906" width="4.42578125" style="9" customWidth="1"/>
    <col min="4907" max="4907" width="10.140625" style="9" customWidth="1"/>
    <col min="4908" max="4908" width="7.85546875" style="9" customWidth="1"/>
    <col min="4909" max="4909" width="3.42578125" style="9" customWidth="1"/>
    <col min="4910" max="5123" width="8.85546875" style="9"/>
    <col min="5124" max="5124" width="3.42578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42578125" style="9" customWidth="1"/>
    <col min="5160" max="5160" width="7.85546875" style="9" customWidth="1"/>
    <col min="5161" max="5161" width="5.42578125" style="9" customWidth="1"/>
    <col min="5162" max="5162" width="4.42578125" style="9" customWidth="1"/>
    <col min="5163" max="5163" width="10.140625" style="9" customWidth="1"/>
    <col min="5164" max="5164" width="7.85546875" style="9" customWidth="1"/>
    <col min="5165" max="5165" width="3.42578125" style="9" customWidth="1"/>
    <col min="5166" max="5379" width="8.85546875" style="9"/>
    <col min="5380" max="5380" width="3.42578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42578125" style="9" customWidth="1"/>
    <col min="5416" max="5416" width="7.85546875" style="9" customWidth="1"/>
    <col min="5417" max="5417" width="5.42578125" style="9" customWidth="1"/>
    <col min="5418" max="5418" width="4.42578125" style="9" customWidth="1"/>
    <col min="5419" max="5419" width="10.140625" style="9" customWidth="1"/>
    <col min="5420" max="5420" width="7.85546875" style="9" customWidth="1"/>
    <col min="5421" max="5421" width="3.42578125" style="9" customWidth="1"/>
    <col min="5422" max="5635" width="8.85546875" style="9"/>
    <col min="5636" max="5636" width="3.42578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42578125" style="9" customWidth="1"/>
    <col min="5672" max="5672" width="7.85546875" style="9" customWidth="1"/>
    <col min="5673" max="5673" width="5.42578125" style="9" customWidth="1"/>
    <col min="5674" max="5674" width="4.42578125" style="9" customWidth="1"/>
    <col min="5675" max="5675" width="10.140625" style="9" customWidth="1"/>
    <col min="5676" max="5676" width="7.85546875" style="9" customWidth="1"/>
    <col min="5677" max="5677" width="3.42578125" style="9" customWidth="1"/>
    <col min="5678" max="5891" width="8.85546875" style="9"/>
    <col min="5892" max="5892" width="3.42578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42578125" style="9" customWidth="1"/>
    <col min="5928" max="5928" width="7.85546875" style="9" customWidth="1"/>
    <col min="5929" max="5929" width="5.42578125" style="9" customWidth="1"/>
    <col min="5930" max="5930" width="4.42578125" style="9" customWidth="1"/>
    <col min="5931" max="5931" width="10.140625" style="9" customWidth="1"/>
    <col min="5932" max="5932" width="7.85546875" style="9" customWidth="1"/>
    <col min="5933" max="5933" width="3.42578125" style="9" customWidth="1"/>
    <col min="5934" max="6147" width="8.85546875" style="9"/>
    <col min="6148" max="6148" width="3.42578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42578125" style="9" customWidth="1"/>
    <col min="6184" max="6184" width="7.85546875" style="9" customWidth="1"/>
    <col min="6185" max="6185" width="5.42578125" style="9" customWidth="1"/>
    <col min="6186" max="6186" width="4.42578125" style="9" customWidth="1"/>
    <col min="6187" max="6187" width="10.140625" style="9" customWidth="1"/>
    <col min="6188" max="6188" width="7.85546875" style="9" customWidth="1"/>
    <col min="6189" max="6189" width="3.42578125" style="9" customWidth="1"/>
    <col min="6190" max="6403" width="8.85546875" style="9"/>
    <col min="6404" max="6404" width="3.42578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42578125" style="9" customWidth="1"/>
    <col min="6440" max="6440" width="7.85546875" style="9" customWidth="1"/>
    <col min="6441" max="6441" width="5.42578125" style="9" customWidth="1"/>
    <col min="6442" max="6442" width="4.42578125" style="9" customWidth="1"/>
    <col min="6443" max="6443" width="10.140625" style="9" customWidth="1"/>
    <col min="6444" max="6444" width="7.85546875" style="9" customWidth="1"/>
    <col min="6445" max="6445" width="3.42578125" style="9" customWidth="1"/>
    <col min="6446" max="6659" width="8.85546875" style="9"/>
    <col min="6660" max="6660" width="3.42578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42578125" style="9" customWidth="1"/>
    <col min="6696" max="6696" width="7.85546875" style="9" customWidth="1"/>
    <col min="6697" max="6697" width="5.42578125" style="9" customWidth="1"/>
    <col min="6698" max="6698" width="4.42578125" style="9" customWidth="1"/>
    <col min="6699" max="6699" width="10.140625" style="9" customWidth="1"/>
    <col min="6700" max="6700" width="7.85546875" style="9" customWidth="1"/>
    <col min="6701" max="6701" width="3.42578125" style="9" customWidth="1"/>
    <col min="6702" max="6915" width="8.85546875" style="9"/>
    <col min="6916" max="6916" width="3.42578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42578125" style="9" customWidth="1"/>
    <col min="6952" max="6952" width="7.85546875" style="9" customWidth="1"/>
    <col min="6953" max="6953" width="5.42578125" style="9" customWidth="1"/>
    <col min="6954" max="6954" width="4.42578125" style="9" customWidth="1"/>
    <col min="6955" max="6955" width="10.140625" style="9" customWidth="1"/>
    <col min="6956" max="6956" width="7.85546875" style="9" customWidth="1"/>
    <col min="6957" max="6957" width="3.42578125" style="9" customWidth="1"/>
    <col min="6958" max="7171" width="8.85546875" style="9"/>
    <col min="7172" max="7172" width="3.42578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42578125" style="9" customWidth="1"/>
    <col min="7208" max="7208" width="7.85546875" style="9" customWidth="1"/>
    <col min="7209" max="7209" width="5.42578125" style="9" customWidth="1"/>
    <col min="7210" max="7210" width="4.42578125" style="9" customWidth="1"/>
    <col min="7211" max="7211" width="10.140625" style="9" customWidth="1"/>
    <col min="7212" max="7212" width="7.85546875" style="9" customWidth="1"/>
    <col min="7213" max="7213" width="3.42578125" style="9" customWidth="1"/>
    <col min="7214" max="7427" width="8.85546875" style="9"/>
    <col min="7428" max="7428" width="3.42578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42578125" style="9" customWidth="1"/>
    <col min="7464" max="7464" width="7.85546875" style="9" customWidth="1"/>
    <col min="7465" max="7465" width="5.42578125" style="9" customWidth="1"/>
    <col min="7466" max="7466" width="4.42578125" style="9" customWidth="1"/>
    <col min="7467" max="7467" width="10.140625" style="9" customWidth="1"/>
    <col min="7468" max="7468" width="7.85546875" style="9" customWidth="1"/>
    <col min="7469" max="7469" width="3.42578125" style="9" customWidth="1"/>
    <col min="7470" max="7683" width="8.85546875" style="9"/>
    <col min="7684" max="7684" width="3.42578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42578125" style="9" customWidth="1"/>
    <col min="7720" max="7720" width="7.85546875" style="9" customWidth="1"/>
    <col min="7721" max="7721" width="5.42578125" style="9" customWidth="1"/>
    <col min="7722" max="7722" width="4.42578125" style="9" customWidth="1"/>
    <col min="7723" max="7723" width="10.140625" style="9" customWidth="1"/>
    <col min="7724" max="7724" width="7.85546875" style="9" customWidth="1"/>
    <col min="7725" max="7725" width="3.42578125" style="9" customWidth="1"/>
    <col min="7726" max="7939" width="8.85546875" style="9"/>
    <col min="7940" max="7940" width="3.42578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42578125" style="9" customWidth="1"/>
    <col min="7976" max="7976" width="7.85546875" style="9" customWidth="1"/>
    <col min="7977" max="7977" width="5.42578125" style="9" customWidth="1"/>
    <col min="7978" max="7978" width="4.42578125" style="9" customWidth="1"/>
    <col min="7979" max="7979" width="10.140625" style="9" customWidth="1"/>
    <col min="7980" max="7980" width="7.85546875" style="9" customWidth="1"/>
    <col min="7981" max="7981" width="3.42578125" style="9" customWidth="1"/>
    <col min="7982" max="8195" width="8.85546875" style="9"/>
    <col min="8196" max="8196" width="3.42578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42578125" style="9" customWidth="1"/>
    <col min="8232" max="8232" width="7.85546875" style="9" customWidth="1"/>
    <col min="8233" max="8233" width="5.42578125" style="9" customWidth="1"/>
    <col min="8234" max="8234" width="4.42578125" style="9" customWidth="1"/>
    <col min="8235" max="8235" width="10.140625" style="9" customWidth="1"/>
    <col min="8236" max="8236" width="7.85546875" style="9" customWidth="1"/>
    <col min="8237" max="8237" width="3.42578125" style="9" customWidth="1"/>
    <col min="8238" max="8451" width="8.85546875" style="9"/>
    <col min="8452" max="8452" width="3.42578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42578125" style="9" customWidth="1"/>
    <col min="8488" max="8488" width="7.85546875" style="9" customWidth="1"/>
    <col min="8489" max="8489" width="5.42578125" style="9" customWidth="1"/>
    <col min="8490" max="8490" width="4.42578125" style="9" customWidth="1"/>
    <col min="8491" max="8491" width="10.140625" style="9" customWidth="1"/>
    <col min="8492" max="8492" width="7.85546875" style="9" customWidth="1"/>
    <col min="8493" max="8493" width="3.42578125" style="9" customWidth="1"/>
    <col min="8494" max="8707" width="8.85546875" style="9"/>
    <col min="8708" max="8708" width="3.42578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42578125" style="9" customWidth="1"/>
    <col min="8744" max="8744" width="7.85546875" style="9" customWidth="1"/>
    <col min="8745" max="8745" width="5.42578125" style="9" customWidth="1"/>
    <col min="8746" max="8746" width="4.42578125" style="9" customWidth="1"/>
    <col min="8747" max="8747" width="10.140625" style="9" customWidth="1"/>
    <col min="8748" max="8748" width="7.85546875" style="9" customWidth="1"/>
    <col min="8749" max="8749" width="3.42578125" style="9" customWidth="1"/>
    <col min="8750" max="8963" width="8.85546875" style="9"/>
    <col min="8964" max="8964" width="3.42578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42578125" style="9" customWidth="1"/>
    <col min="9000" max="9000" width="7.85546875" style="9" customWidth="1"/>
    <col min="9001" max="9001" width="5.42578125" style="9" customWidth="1"/>
    <col min="9002" max="9002" width="4.42578125" style="9" customWidth="1"/>
    <col min="9003" max="9003" width="10.140625" style="9" customWidth="1"/>
    <col min="9004" max="9004" width="7.85546875" style="9" customWidth="1"/>
    <col min="9005" max="9005" width="3.42578125" style="9" customWidth="1"/>
    <col min="9006" max="9219" width="8.85546875" style="9"/>
    <col min="9220" max="9220" width="3.42578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42578125" style="9" customWidth="1"/>
    <col min="9256" max="9256" width="7.85546875" style="9" customWidth="1"/>
    <col min="9257" max="9257" width="5.42578125" style="9" customWidth="1"/>
    <col min="9258" max="9258" width="4.42578125" style="9" customWidth="1"/>
    <col min="9259" max="9259" width="10.140625" style="9" customWidth="1"/>
    <col min="9260" max="9260" width="7.85546875" style="9" customWidth="1"/>
    <col min="9261" max="9261" width="3.42578125" style="9" customWidth="1"/>
    <col min="9262" max="9475" width="8.85546875" style="9"/>
    <col min="9476" max="9476" width="3.42578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42578125" style="9" customWidth="1"/>
    <col min="9512" max="9512" width="7.85546875" style="9" customWidth="1"/>
    <col min="9513" max="9513" width="5.42578125" style="9" customWidth="1"/>
    <col min="9514" max="9514" width="4.42578125" style="9" customWidth="1"/>
    <col min="9515" max="9515" width="10.140625" style="9" customWidth="1"/>
    <col min="9516" max="9516" width="7.85546875" style="9" customWidth="1"/>
    <col min="9517" max="9517" width="3.42578125" style="9" customWidth="1"/>
    <col min="9518" max="9731" width="8.85546875" style="9"/>
    <col min="9732" max="9732" width="3.42578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42578125" style="9" customWidth="1"/>
    <col min="9768" max="9768" width="7.85546875" style="9" customWidth="1"/>
    <col min="9769" max="9769" width="5.42578125" style="9" customWidth="1"/>
    <col min="9770" max="9770" width="4.42578125" style="9" customWidth="1"/>
    <col min="9771" max="9771" width="10.140625" style="9" customWidth="1"/>
    <col min="9772" max="9772" width="7.85546875" style="9" customWidth="1"/>
    <col min="9773" max="9773" width="3.42578125" style="9" customWidth="1"/>
    <col min="9774" max="9987" width="8.85546875" style="9"/>
    <col min="9988" max="9988" width="3.42578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42578125" style="9" customWidth="1"/>
    <col min="10024" max="10024" width="7.85546875" style="9" customWidth="1"/>
    <col min="10025" max="10025" width="5.42578125" style="9" customWidth="1"/>
    <col min="10026" max="10026" width="4.42578125" style="9" customWidth="1"/>
    <col min="10027" max="10027" width="10.140625" style="9" customWidth="1"/>
    <col min="10028" max="10028" width="7.85546875" style="9" customWidth="1"/>
    <col min="10029" max="10029" width="3.42578125" style="9" customWidth="1"/>
    <col min="10030" max="10243" width="8.85546875" style="9"/>
    <col min="10244" max="10244" width="3.42578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42578125" style="9" customWidth="1"/>
    <col min="10280" max="10280" width="7.85546875" style="9" customWidth="1"/>
    <col min="10281" max="10281" width="5.42578125" style="9" customWidth="1"/>
    <col min="10282" max="10282" width="4.42578125" style="9" customWidth="1"/>
    <col min="10283" max="10283" width="10.140625" style="9" customWidth="1"/>
    <col min="10284" max="10284" width="7.85546875" style="9" customWidth="1"/>
    <col min="10285" max="10285" width="3.42578125" style="9" customWidth="1"/>
    <col min="10286" max="10499" width="8.85546875" style="9"/>
    <col min="10500" max="10500" width="3.42578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42578125" style="9" customWidth="1"/>
    <col min="10536" max="10536" width="7.85546875" style="9" customWidth="1"/>
    <col min="10537" max="10537" width="5.42578125" style="9" customWidth="1"/>
    <col min="10538" max="10538" width="4.42578125" style="9" customWidth="1"/>
    <col min="10539" max="10539" width="10.140625" style="9" customWidth="1"/>
    <col min="10540" max="10540" width="7.85546875" style="9" customWidth="1"/>
    <col min="10541" max="10541" width="3.42578125" style="9" customWidth="1"/>
    <col min="10542" max="10755" width="8.85546875" style="9"/>
    <col min="10756" max="10756" width="3.42578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42578125" style="9" customWidth="1"/>
    <col min="10792" max="10792" width="7.85546875" style="9" customWidth="1"/>
    <col min="10793" max="10793" width="5.42578125" style="9" customWidth="1"/>
    <col min="10794" max="10794" width="4.42578125" style="9" customWidth="1"/>
    <col min="10795" max="10795" width="10.140625" style="9" customWidth="1"/>
    <col min="10796" max="10796" width="7.85546875" style="9" customWidth="1"/>
    <col min="10797" max="10797" width="3.42578125" style="9" customWidth="1"/>
    <col min="10798" max="11011" width="8.85546875" style="9"/>
    <col min="11012" max="11012" width="3.42578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42578125" style="9" customWidth="1"/>
    <col min="11048" max="11048" width="7.85546875" style="9" customWidth="1"/>
    <col min="11049" max="11049" width="5.42578125" style="9" customWidth="1"/>
    <col min="11050" max="11050" width="4.42578125" style="9" customWidth="1"/>
    <col min="11051" max="11051" width="10.140625" style="9" customWidth="1"/>
    <col min="11052" max="11052" width="7.85546875" style="9" customWidth="1"/>
    <col min="11053" max="11053" width="3.42578125" style="9" customWidth="1"/>
    <col min="11054" max="11267" width="8.85546875" style="9"/>
    <col min="11268" max="11268" width="3.42578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42578125" style="9" customWidth="1"/>
    <col min="11304" max="11304" width="7.85546875" style="9" customWidth="1"/>
    <col min="11305" max="11305" width="5.42578125" style="9" customWidth="1"/>
    <col min="11306" max="11306" width="4.42578125" style="9" customWidth="1"/>
    <col min="11307" max="11307" width="10.140625" style="9" customWidth="1"/>
    <col min="11308" max="11308" width="7.85546875" style="9" customWidth="1"/>
    <col min="11309" max="11309" width="3.42578125" style="9" customWidth="1"/>
    <col min="11310" max="11523" width="8.85546875" style="9"/>
    <col min="11524" max="11524" width="3.42578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42578125" style="9" customWidth="1"/>
    <col min="11560" max="11560" width="7.85546875" style="9" customWidth="1"/>
    <col min="11561" max="11561" width="5.42578125" style="9" customWidth="1"/>
    <col min="11562" max="11562" width="4.42578125" style="9" customWidth="1"/>
    <col min="11563" max="11563" width="10.140625" style="9" customWidth="1"/>
    <col min="11564" max="11564" width="7.85546875" style="9" customWidth="1"/>
    <col min="11565" max="11565" width="3.42578125" style="9" customWidth="1"/>
    <col min="11566" max="11779" width="8.85546875" style="9"/>
    <col min="11780" max="11780" width="3.42578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42578125" style="9" customWidth="1"/>
    <col min="11816" max="11816" width="7.85546875" style="9" customWidth="1"/>
    <col min="11817" max="11817" width="5.42578125" style="9" customWidth="1"/>
    <col min="11818" max="11818" width="4.42578125" style="9" customWidth="1"/>
    <col min="11819" max="11819" width="10.140625" style="9" customWidth="1"/>
    <col min="11820" max="11820" width="7.85546875" style="9" customWidth="1"/>
    <col min="11821" max="11821" width="3.42578125" style="9" customWidth="1"/>
    <col min="11822" max="12035" width="8.85546875" style="9"/>
    <col min="12036" max="12036" width="3.42578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42578125" style="9" customWidth="1"/>
    <col min="12072" max="12072" width="7.85546875" style="9" customWidth="1"/>
    <col min="12073" max="12073" width="5.42578125" style="9" customWidth="1"/>
    <col min="12074" max="12074" width="4.42578125" style="9" customWidth="1"/>
    <col min="12075" max="12075" width="10.140625" style="9" customWidth="1"/>
    <col min="12076" max="12076" width="7.85546875" style="9" customWidth="1"/>
    <col min="12077" max="12077" width="3.42578125" style="9" customWidth="1"/>
    <col min="12078" max="12291" width="8.85546875" style="9"/>
    <col min="12292" max="12292" width="3.42578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42578125" style="9" customWidth="1"/>
    <col min="12328" max="12328" width="7.85546875" style="9" customWidth="1"/>
    <col min="12329" max="12329" width="5.42578125" style="9" customWidth="1"/>
    <col min="12330" max="12330" width="4.42578125" style="9" customWidth="1"/>
    <col min="12331" max="12331" width="10.140625" style="9" customWidth="1"/>
    <col min="12332" max="12332" width="7.85546875" style="9" customWidth="1"/>
    <col min="12333" max="12333" width="3.42578125" style="9" customWidth="1"/>
    <col min="12334" max="12547" width="8.85546875" style="9"/>
    <col min="12548" max="12548" width="3.42578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42578125" style="9" customWidth="1"/>
    <col min="12584" max="12584" width="7.85546875" style="9" customWidth="1"/>
    <col min="12585" max="12585" width="5.42578125" style="9" customWidth="1"/>
    <col min="12586" max="12586" width="4.42578125" style="9" customWidth="1"/>
    <col min="12587" max="12587" width="10.140625" style="9" customWidth="1"/>
    <col min="12588" max="12588" width="7.85546875" style="9" customWidth="1"/>
    <col min="12589" max="12589" width="3.42578125" style="9" customWidth="1"/>
    <col min="12590" max="12803" width="8.85546875" style="9"/>
    <col min="12804" max="12804" width="3.42578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42578125" style="9" customWidth="1"/>
    <col min="12840" max="12840" width="7.85546875" style="9" customWidth="1"/>
    <col min="12841" max="12841" width="5.42578125" style="9" customWidth="1"/>
    <col min="12842" max="12842" width="4.42578125" style="9" customWidth="1"/>
    <col min="12843" max="12843" width="10.140625" style="9" customWidth="1"/>
    <col min="12844" max="12844" width="7.85546875" style="9" customWidth="1"/>
    <col min="12845" max="12845" width="3.42578125" style="9" customWidth="1"/>
    <col min="12846" max="13059" width="8.85546875" style="9"/>
    <col min="13060" max="13060" width="3.42578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42578125" style="9" customWidth="1"/>
    <col min="13096" max="13096" width="7.85546875" style="9" customWidth="1"/>
    <col min="13097" max="13097" width="5.42578125" style="9" customWidth="1"/>
    <col min="13098" max="13098" width="4.42578125" style="9" customWidth="1"/>
    <col min="13099" max="13099" width="10.140625" style="9" customWidth="1"/>
    <col min="13100" max="13100" width="7.85546875" style="9" customWidth="1"/>
    <col min="13101" max="13101" width="3.42578125" style="9" customWidth="1"/>
    <col min="13102" max="13315" width="8.85546875" style="9"/>
    <col min="13316" max="13316" width="3.42578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42578125" style="9" customWidth="1"/>
    <col min="13352" max="13352" width="7.85546875" style="9" customWidth="1"/>
    <col min="13353" max="13353" width="5.42578125" style="9" customWidth="1"/>
    <col min="13354" max="13354" width="4.42578125" style="9" customWidth="1"/>
    <col min="13355" max="13355" width="10.140625" style="9" customWidth="1"/>
    <col min="13356" max="13356" width="7.85546875" style="9" customWidth="1"/>
    <col min="13357" max="13357" width="3.42578125" style="9" customWidth="1"/>
    <col min="13358" max="13571" width="8.85546875" style="9"/>
    <col min="13572" max="13572" width="3.42578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42578125" style="9" customWidth="1"/>
    <col min="13608" max="13608" width="7.85546875" style="9" customWidth="1"/>
    <col min="13609" max="13609" width="5.42578125" style="9" customWidth="1"/>
    <col min="13610" max="13610" width="4.42578125" style="9" customWidth="1"/>
    <col min="13611" max="13611" width="10.140625" style="9" customWidth="1"/>
    <col min="13612" max="13612" width="7.85546875" style="9" customWidth="1"/>
    <col min="13613" max="13613" width="3.42578125" style="9" customWidth="1"/>
    <col min="13614" max="13827" width="8.85546875" style="9"/>
    <col min="13828" max="13828" width="3.42578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42578125" style="9" customWidth="1"/>
    <col min="13864" max="13864" width="7.85546875" style="9" customWidth="1"/>
    <col min="13865" max="13865" width="5.42578125" style="9" customWidth="1"/>
    <col min="13866" max="13866" width="4.42578125" style="9" customWidth="1"/>
    <col min="13867" max="13867" width="10.140625" style="9" customWidth="1"/>
    <col min="13868" max="13868" width="7.85546875" style="9" customWidth="1"/>
    <col min="13869" max="13869" width="3.42578125" style="9" customWidth="1"/>
    <col min="13870" max="14083" width="8.85546875" style="9"/>
    <col min="14084" max="14084" width="3.42578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42578125" style="9" customWidth="1"/>
    <col min="14120" max="14120" width="7.85546875" style="9" customWidth="1"/>
    <col min="14121" max="14121" width="5.42578125" style="9" customWidth="1"/>
    <col min="14122" max="14122" width="4.42578125" style="9" customWidth="1"/>
    <col min="14123" max="14123" width="10.140625" style="9" customWidth="1"/>
    <col min="14124" max="14124" width="7.85546875" style="9" customWidth="1"/>
    <col min="14125" max="14125" width="3.42578125" style="9" customWidth="1"/>
    <col min="14126" max="14339" width="8.85546875" style="9"/>
    <col min="14340" max="14340" width="3.42578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42578125" style="9" customWidth="1"/>
    <col min="14376" max="14376" width="7.85546875" style="9" customWidth="1"/>
    <col min="14377" max="14377" width="5.42578125" style="9" customWidth="1"/>
    <col min="14378" max="14378" width="4.42578125" style="9" customWidth="1"/>
    <col min="14379" max="14379" width="10.140625" style="9" customWidth="1"/>
    <col min="14380" max="14380" width="7.85546875" style="9" customWidth="1"/>
    <col min="14381" max="14381" width="3.42578125" style="9" customWidth="1"/>
    <col min="14382" max="14595" width="8.85546875" style="9"/>
    <col min="14596" max="14596" width="3.42578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42578125" style="9" customWidth="1"/>
    <col min="14632" max="14632" width="7.85546875" style="9" customWidth="1"/>
    <col min="14633" max="14633" width="5.42578125" style="9" customWidth="1"/>
    <col min="14634" max="14634" width="4.42578125" style="9" customWidth="1"/>
    <col min="14635" max="14635" width="10.140625" style="9" customWidth="1"/>
    <col min="14636" max="14636" width="7.85546875" style="9" customWidth="1"/>
    <col min="14637" max="14637" width="3.42578125" style="9" customWidth="1"/>
    <col min="14638" max="14851" width="8.85546875" style="9"/>
    <col min="14852" max="14852" width="3.42578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42578125" style="9" customWidth="1"/>
    <col min="14888" max="14888" width="7.85546875" style="9" customWidth="1"/>
    <col min="14889" max="14889" width="5.42578125" style="9" customWidth="1"/>
    <col min="14890" max="14890" width="4.42578125" style="9" customWidth="1"/>
    <col min="14891" max="14891" width="10.140625" style="9" customWidth="1"/>
    <col min="14892" max="14892" width="7.85546875" style="9" customWidth="1"/>
    <col min="14893" max="14893" width="3.42578125" style="9" customWidth="1"/>
    <col min="14894" max="15107" width="8.85546875" style="9"/>
    <col min="15108" max="15108" width="3.42578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42578125" style="9" customWidth="1"/>
    <col min="15144" max="15144" width="7.85546875" style="9" customWidth="1"/>
    <col min="15145" max="15145" width="5.42578125" style="9" customWidth="1"/>
    <col min="15146" max="15146" width="4.42578125" style="9" customWidth="1"/>
    <col min="15147" max="15147" width="10.140625" style="9" customWidth="1"/>
    <col min="15148" max="15148" width="7.85546875" style="9" customWidth="1"/>
    <col min="15149" max="15149" width="3.42578125" style="9" customWidth="1"/>
    <col min="15150" max="15363" width="8.85546875" style="9"/>
    <col min="15364" max="15364" width="3.42578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42578125" style="9" customWidth="1"/>
    <col min="15400" max="15400" width="7.85546875" style="9" customWidth="1"/>
    <col min="15401" max="15401" width="5.42578125" style="9" customWidth="1"/>
    <col min="15402" max="15402" width="4.42578125" style="9" customWidth="1"/>
    <col min="15403" max="15403" width="10.140625" style="9" customWidth="1"/>
    <col min="15404" max="15404" width="7.85546875" style="9" customWidth="1"/>
    <col min="15405" max="15405" width="3.42578125" style="9" customWidth="1"/>
    <col min="15406" max="15619" width="8.85546875" style="9"/>
    <col min="15620" max="15620" width="3.42578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42578125" style="9" customWidth="1"/>
    <col min="15656" max="15656" width="7.85546875" style="9" customWidth="1"/>
    <col min="15657" max="15657" width="5.42578125" style="9" customWidth="1"/>
    <col min="15658" max="15658" width="4.42578125" style="9" customWidth="1"/>
    <col min="15659" max="15659" width="10.140625" style="9" customWidth="1"/>
    <col min="15660" max="15660" width="7.85546875" style="9" customWidth="1"/>
    <col min="15661" max="15661" width="3.42578125" style="9" customWidth="1"/>
    <col min="15662" max="15875" width="8.85546875" style="9"/>
    <col min="15876" max="15876" width="3.42578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42578125" style="9" customWidth="1"/>
    <col min="15912" max="15912" width="7.85546875" style="9" customWidth="1"/>
    <col min="15913" max="15913" width="5.42578125" style="9" customWidth="1"/>
    <col min="15914" max="15914" width="4.42578125" style="9" customWidth="1"/>
    <col min="15915" max="15915" width="10.140625" style="9" customWidth="1"/>
    <col min="15916" max="15916" width="7.85546875" style="9" customWidth="1"/>
    <col min="15917" max="15917" width="3.42578125" style="9" customWidth="1"/>
    <col min="15918" max="16131" width="8.85546875" style="9"/>
    <col min="16132" max="16132" width="3.42578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42578125" style="9" customWidth="1"/>
    <col min="16168" max="16168" width="7.85546875" style="9" customWidth="1"/>
    <col min="16169" max="16169" width="5.42578125" style="9" customWidth="1"/>
    <col min="16170" max="16170" width="4.42578125" style="9" customWidth="1"/>
    <col min="16171" max="16171" width="10.140625" style="9" customWidth="1"/>
    <col min="16172" max="16172" width="7.85546875" style="9" customWidth="1"/>
    <col min="16173" max="16173" width="3.42578125" style="9" customWidth="1"/>
    <col min="16174" max="16384" width="8.85546875" style="9"/>
  </cols>
  <sheetData>
    <row r="1" spans="1:46" ht="20.25" hidden="1" customHeight="1" x14ac:dyDescent="0.25">
      <c r="A1" s="11"/>
      <c r="B1" s="11"/>
      <c r="C1" s="12"/>
      <c r="D1" s="13"/>
      <c r="E1" s="100" t="s">
        <v>135</v>
      </c>
      <c r="F1" s="101"/>
      <c r="G1" s="101"/>
      <c r="H1" s="101"/>
      <c r="I1" s="102"/>
      <c r="J1" s="14" t="e">
        <f>DAY(DATE(YEAR(#REF!),MONTH(#REF!)+1,))</f>
        <v>#REF!</v>
      </c>
      <c r="K1" s="95" t="s">
        <v>136</v>
      </c>
      <c r="L1" s="96"/>
      <c r="M1" s="96"/>
      <c r="N1" s="96"/>
      <c r="O1" s="96"/>
      <c r="P1" s="96"/>
      <c r="Q1" s="96"/>
      <c r="R1" s="97"/>
      <c r="S1" s="15">
        <v>4</v>
      </c>
      <c r="T1" s="16"/>
    </row>
    <row r="2" spans="1:46" ht="20.25" customHeight="1" x14ac:dyDescent="0.25">
      <c r="A2" s="30"/>
      <c r="B2" s="30"/>
      <c r="C2" s="70"/>
      <c r="D2" s="31"/>
      <c r="E2" s="32"/>
      <c r="F2" s="33"/>
      <c r="G2" s="33"/>
      <c r="H2" s="33"/>
      <c r="I2" s="33"/>
      <c r="J2" s="34"/>
      <c r="K2" s="35"/>
      <c r="L2" s="35"/>
      <c r="M2" s="35"/>
      <c r="N2" s="35"/>
      <c r="O2" s="35"/>
      <c r="P2" s="35"/>
      <c r="Q2" s="35"/>
      <c r="R2" s="35"/>
      <c r="S2" s="36"/>
      <c r="T2" s="16"/>
    </row>
    <row r="3" spans="1:46" ht="22.5" customHeight="1" x14ac:dyDescent="0.25">
      <c r="A3" s="98" t="s">
        <v>5</v>
      </c>
      <c r="B3" s="98" t="s">
        <v>7</v>
      </c>
      <c r="C3" s="98" t="s">
        <v>138</v>
      </c>
      <c r="D3" s="98" t="s">
        <v>6</v>
      </c>
      <c r="E3" s="110" t="s">
        <v>8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2"/>
      <c r="AJ3" s="106" t="s">
        <v>122</v>
      </c>
      <c r="AK3" s="106" t="s">
        <v>3</v>
      </c>
      <c r="AL3" s="109" t="s">
        <v>142</v>
      </c>
      <c r="AM3" s="113" t="s">
        <v>145</v>
      </c>
      <c r="AN3" s="109" t="s">
        <v>123</v>
      </c>
      <c r="AO3" s="109" t="s">
        <v>127</v>
      </c>
      <c r="AP3" s="109" t="s">
        <v>125</v>
      </c>
      <c r="AQ3" s="109" t="s">
        <v>124</v>
      </c>
      <c r="AR3" s="109" t="s">
        <v>95</v>
      </c>
      <c r="AS3" s="103" t="s">
        <v>126</v>
      </c>
    </row>
    <row r="4" spans="1:46" ht="28.5" hidden="1" customHeight="1" x14ac:dyDescent="0.25">
      <c r="A4" s="98"/>
      <c r="B4" s="98"/>
      <c r="C4" s="98"/>
      <c r="D4" s="98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107"/>
      <c r="AK4" s="107"/>
      <c r="AL4" s="107"/>
      <c r="AM4" s="104"/>
      <c r="AN4" s="107"/>
      <c r="AO4" s="107"/>
      <c r="AP4" s="107"/>
      <c r="AQ4" s="107"/>
      <c r="AR4" s="107"/>
      <c r="AS4" s="104"/>
    </row>
    <row r="5" spans="1:46" ht="57.75" customHeight="1" x14ac:dyDescent="0.25">
      <c r="A5" s="99"/>
      <c r="B5" s="99"/>
      <c r="C5" s="99"/>
      <c r="D5" s="99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108"/>
      <c r="AK5" s="108"/>
      <c r="AL5" s="108"/>
      <c r="AM5" s="105"/>
      <c r="AN5" s="108"/>
      <c r="AO5" s="108"/>
      <c r="AP5" s="108"/>
      <c r="AQ5" s="108"/>
      <c r="AR5" s="108"/>
      <c r="AS5" s="105"/>
    </row>
    <row r="6" spans="1:46" ht="22.5" customHeight="1" x14ac:dyDescent="0.25">
      <c r="A6" s="19">
        <v>1</v>
      </c>
      <c r="B6" s="65">
        <f>IFERROR(VLOOKUP(C6,Список!$B$2:$C$108,2,0),"")</f>
        <v>465</v>
      </c>
      <c r="C6" s="69" t="s">
        <v>9</v>
      </c>
      <c r="D6" s="50" t="s">
        <v>28</v>
      </c>
      <c r="E6" s="23" t="s">
        <v>43</v>
      </c>
      <c r="F6" s="23">
        <v>12</v>
      </c>
      <c r="G6" s="23" t="s">
        <v>14</v>
      </c>
      <c r="H6" s="23">
        <v>8</v>
      </c>
      <c r="I6" s="23" t="s">
        <v>43</v>
      </c>
      <c r="J6" s="23" t="s">
        <v>43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x14ac:dyDescent="0.25">
      <c r="A7" s="19">
        <f t="shared" ref="A7:A16" si="1">IF(C7&lt;&gt;"",ROW()-ROW(A$5),"")</f>
        <v>2</v>
      </c>
      <c r="B7" s="65">
        <f>IFERROR(VLOOKUP(C7,Список!$B$2:$C$108,2,0),"")</f>
        <v>761</v>
      </c>
      <c r="C7" s="69" t="s">
        <v>17</v>
      </c>
      <c r="D7" s="54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 x14ac:dyDescent="0.25">
      <c r="A8" s="19">
        <f t="shared" si="1"/>
        <v>3</v>
      </c>
      <c r="B8" s="20">
        <f>IFERROR(VLOOKUP(C8,Список!$B$2:$C$108,2,0),"")</f>
        <v>1674</v>
      </c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 x14ac:dyDescent="0.25">
      <c r="A9" s="19">
        <f t="shared" si="1"/>
        <v>4</v>
      </c>
      <c r="B9" s="20">
        <f>IFERROR(VLOOKUP(C9,Список!$B$2:$C$108,2,0),"")</f>
        <v>1179</v>
      </c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>
        <v>13</v>
      </c>
      <c r="G9" s="23" t="s">
        <v>14</v>
      </c>
      <c r="H9" s="23">
        <v>13</v>
      </c>
      <c r="I9" s="23" t="s">
        <v>43</v>
      </c>
      <c r="J9" s="23" t="s">
        <v>43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26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 x14ac:dyDescent="0.25">
      <c r="A10" s="19">
        <f t="shared" si="1"/>
        <v>5</v>
      </c>
      <c r="B10" s="20">
        <f>IFERROR(VLOOKUP(C10,Список!$B$2:$C$108,2,0),"")</f>
        <v>491</v>
      </c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 t="s">
        <v>14</v>
      </c>
      <c r="G10" s="23" t="s">
        <v>44</v>
      </c>
      <c r="H10" s="23" t="s">
        <v>44</v>
      </c>
      <c r="I10" s="23" t="s">
        <v>44</v>
      </c>
      <c r="J10" s="23" t="s">
        <v>43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 x14ac:dyDescent="0.25">
      <c r="A11" s="19">
        <f t="shared" si="1"/>
        <v>6</v>
      </c>
      <c r="B11" s="20">
        <f>IFERROR(VLOOKUP(C11,Список!$B$2:$C$108,2,0),"")</f>
        <v>856</v>
      </c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/>
      <c r="G11" s="23" t="s">
        <v>14</v>
      </c>
      <c r="H11" s="23">
        <v>12</v>
      </c>
      <c r="I11" s="23" t="s">
        <v>43</v>
      </c>
      <c r="J11" s="23" t="s">
        <v>43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1</v>
      </c>
      <c r="AK11" s="25">
        <f t="shared" si="3"/>
        <v>12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 x14ac:dyDescent="0.25">
      <c r="A12" s="19">
        <f t="shared" si="1"/>
        <v>7</v>
      </c>
      <c r="B12" s="20">
        <f>IFERROR(VLOOKUP(C12,Список!$B$2:$C$108,2,0),"")</f>
        <v>1311</v>
      </c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146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x14ac:dyDescent="0.25">
      <c r="A13" s="19">
        <f t="shared" si="1"/>
        <v>8</v>
      </c>
      <c r="B13" s="20">
        <f>IFERROR(VLOOKUP(C13,Список!$B$2:$C$108,2,0),"")</f>
        <v>170</v>
      </c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43</v>
      </c>
      <c r="F13" s="23" t="s">
        <v>14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1</v>
      </c>
      <c r="AK13" s="25">
        <f t="shared" si="3"/>
        <v>12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 x14ac:dyDescent="0.25">
      <c r="A14" s="19">
        <f t="shared" si="1"/>
        <v>9</v>
      </c>
      <c r="B14" s="20">
        <f>IFERROR(VLOOKUP(C14,Список!$B$2:$C$108,2,0),"")</f>
        <v>509</v>
      </c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 x14ac:dyDescent="0.25">
      <c r="A15" s="19">
        <f t="shared" si="1"/>
        <v>10</v>
      </c>
      <c r="B15" s="20">
        <f>IFERROR(VLOOKUP(C15,Список!$B$2:$C$108,2,0),"")</f>
        <v>1379</v>
      </c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 x14ac:dyDescent="0.25">
      <c r="A16" s="19">
        <f t="shared" si="1"/>
        <v>11</v>
      </c>
      <c r="B16" s="20">
        <f>IFERROR(VLOOKUP(C16,Список!$B$2:$C$108,2,0),"")</f>
        <v>342</v>
      </c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 x14ac:dyDescent="0.25">
      <c r="A17" s="19">
        <v>12</v>
      </c>
      <c r="B17" s="65">
        <f>IFERROR(VLOOKUP(C17,Список!$B$2:$C$108,2,0),"")</f>
        <v>856</v>
      </c>
      <c r="C17" s="69" t="s">
        <v>10</v>
      </c>
      <c r="D17" s="54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 t="s">
        <v>43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2</v>
      </c>
      <c r="AK17" s="25">
        <f t="shared" si="3"/>
        <v>24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 x14ac:dyDescent="0.25">
      <c r="A18" s="19">
        <v>13</v>
      </c>
      <c r="B18" s="20">
        <v>455</v>
      </c>
      <c r="C18" s="21" t="s">
        <v>147</v>
      </c>
      <c r="D18" s="22" t="s">
        <v>45</v>
      </c>
      <c r="E18" s="23" t="s">
        <v>43</v>
      </c>
      <c r="F18" s="23">
        <v>12</v>
      </c>
      <c r="G18" s="23" t="s">
        <v>44</v>
      </c>
      <c r="H18" s="23">
        <v>12</v>
      </c>
      <c r="I18" s="23" t="s">
        <v>43</v>
      </c>
      <c r="J18" s="23" t="s">
        <v>43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2</v>
      </c>
      <c r="AK18" s="25">
        <f t="shared" si="3"/>
        <v>24</v>
      </c>
      <c r="AL18" s="26"/>
      <c r="AM18" s="27"/>
      <c r="AN18" s="28"/>
      <c r="AO18" s="25"/>
      <c r="AP18" s="25"/>
      <c r="AQ18" s="25"/>
      <c r="AR18" s="25"/>
      <c r="AS18" s="25"/>
      <c r="AT18" s="9"/>
    </row>
    <row r="19" spans="1:46" ht="21" customHeight="1" x14ac:dyDescent="0.25">
      <c r="A19" s="19">
        <v>14</v>
      </c>
      <c r="B19" s="20">
        <v>687</v>
      </c>
      <c r="C19" s="21" t="s">
        <v>148</v>
      </c>
      <c r="D19" s="22" t="s">
        <v>45</v>
      </c>
      <c r="E19" s="23" t="s">
        <v>43</v>
      </c>
      <c r="F19" s="23">
        <v>12</v>
      </c>
      <c r="G19" s="23" t="s">
        <v>44</v>
      </c>
      <c r="H19" s="23">
        <v>12</v>
      </c>
      <c r="I19" s="23" t="s">
        <v>43</v>
      </c>
      <c r="J19" s="23" t="s">
        <v>43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46" ht="21" customHeight="1" x14ac:dyDescent="0.25">
      <c r="A20" s="73">
        <v>15</v>
      </c>
      <c r="B20" s="71">
        <v>489</v>
      </c>
      <c r="C20" s="72" t="s">
        <v>25</v>
      </c>
      <c r="D20" s="22" t="s">
        <v>35</v>
      </c>
      <c r="E20" s="23" t="s">
        <v>43</v>
      </c>
      <c r="F20" s="23">
        <v>12</v>
      </c>
      <c r="G20" s="23" t="s">
        <v>44</v>
      </c>
      <c r="H20" s="23">
        <v>12</v>
      </c>
      <c r="I20" s="23" t="s">
        <v>43</v>
      </c>
      <c r="J20" s="23" t="s">
        <v>43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46" ht="21" customHeight="1" x14ac:dyDescent="0.25">
      <c r="A21" s="73">
        <v>16</v>
      </c>
      <c r="B21" s="71">
        <v>898</v>
      </c>
      <c r="C21" s="72" t="s">
        <v>19</v>
      </c>
      <c r="D21" s="22" t="s">
        <v>149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46" ht="21" customHeight="1" x14ac:dyDescent="0.25">
      <c r="A22" s="73">
        <v>16</v>
      </c>
      <c r="B22" s="71">
        <v>898</v>
      </c>
      <c r="C22" s="72" t="s">
        <v>10</v>
      </c>
      <c r="D22" s="72" t="s">
        <v>30</v>
      </c>
      <c r="E22" s="75"/>
      <c r="F22" s="71">
        <v>12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</row>
  </sheetData>
  <customSheetViews>
    <customSheetView guid="{1957AC80-412C-4030-B807-A599A7F9C8EF}" scale="90" showGridLines="0" showRowCol="0" zeroValues="0">
      <pane xSplit="5" ySplit="2" topLeftCell="F3" activePane="bottomRight" state="frozenSplit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7"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  <mergeCell ref="K1:R1"/>
    <mergeCell ref="B3:B5"/>
    <mergeCell ref="A3:A5"/>
    <mergeCell ref="C3:C5"/>
    <mergeCell ref="E1:I1"/>
  </mergeCells>
  <conditionalFormatting sqref="B17:D17 B6:D7">
    <cfRule type="expression" dxfId="27" priority="26">
      <formula>($C6&lt;&gt;"")*(COUNTIFS($C$5:$C$18,$C6,$D$5:$D$18,$D6)&gt;1)</formula>
    </cfRule>
  </conditionalFormatting>
  <dataValidations count="3">
    <dataValidation type="list" allowBlank="1" showInputMessage="1" showErrorMessage="1" sqref="O19:AF21 O6:AI18 E6:N21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>
    <tabColor rgb="FFFFC000"/>
  </sheetPr>
  <dimension ref="A1:C108"/>
  <sheetViews>
    <sheetView showGridLines="0" zoomScale="90" zoomScaleNormal="90" zoomScalePageLayoutView="90" workbookViewId="0">
      <pane ySplit="1" topLeftCell="A22" activePane="bottomLeft" state="frozen"/>
      <selection pane="bottomLeft" activeCell="E105" sqref="E105"/>
    </sheetView>
  </sheetViews>
  <sheetFormatPr defaultColWidth="8.85546875" defaultRowHeight="20.25" customHeight="1" x14ac:dyDescent="0.3"/>
  <cols>
    <col min="1" max="1" width="5.7109375" style="4" customWidth="1"/>
    <col min="2" max="2" width="27.28515625" style="1" customWidth="1"/>
    <col min="3" max="3" width="11.28515625" style="2" customWidth="1"/>
    <col min="4" max="16384" width="8.85546875" style="1"/>
  </cols>
  <sheetData>
    <row r="1" spans="1:3" s="8" customFormat="1" ht="20.25" customHeight="1" x14ac:dyDescent="0.3">
      <c r="A1" s="3" t="s">
        <v>5</v>
      </c>
      <c r="B1" s="3" t="s">
        <v>16</v>
      </c>
      <c r="C1" s="3" t="s">
        <v>7</v>
      </c>
    </row>
    <row r="2" spans="1:3" ht="20.25" customHeight="1" x14ac:dyDescent="0.3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 x14ac:dyDescent="0.3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 x14ac:dyDescent="0.3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 x14ac:dyDescent="0.3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 x14ac:dyDescent="0.3">
      <c r="A6" s="4">
        <v>5</v>
      </c>
      <c r="B6" s="1" t="s">
        <v>143</v>
      </c>
      <c r="C6" s="6">
        <v>1339</v>
      </c>
    </row>
    <row r="7" spans="1:3" ht="20.25" customHeight="1" x14ac:dyDescent="0.3">
      <c r="A7" s="4">
        <v>6</v>
      </c>
      <c r="B7" s="7" t="s">
        <v>111</v>
      </c>
      <c r="C7" s="6">
        <f>IF($B7="Апет И.В.",2234)</f>
        <v>2234</v>
      </c>
    </row>
    <row r="8" spans="1:3" ht="20.25" customHeight="1" x14ac:dyDescent="0.3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 x14ac:dyDescent="0.3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 x14ac:dyDescent="0.3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 x14ac:dyDescent="0.3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 x14ac:dyDescent="0.3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 x14ac:dyDescent="0.3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 x14ac:dyDescent="0.3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 x14ac:dyDescent="0.3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 x14ac:dyDescent="0.3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 x14ac:dyDescent="0.3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 x14ac:dyDescent="0.3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 x14ac:dyDescent="0.3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 x14ac:dyDescent="0.3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 x14ac:dyDescent="0.3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 x14ac:dyDescent="0.3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 x14ac:dyDescent="0.3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 x14ac:dyDescent="0.3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 x14ac:dyDescent="0.3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 x14ac:dyDescent="0.3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 x14ac:dyDescent="0.3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 x14ac:dyDescent="0.3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 x14ac:dyDescent="0.3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 x14ac:dyDescent="0.3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 x14ac:dyDescent="0.3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 x14ac:dyDescent="0.3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 x14ac:dyDescent="0.3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 x14ac:dyDescent="0.3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 x14ac:dyDescent="0.3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 x14ac:dyDescent="0.3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 x14ac:dyDescent="0.3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 x14ac:dyDescent="0.3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 x14ac:dyDescent="0.3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 x14ac:dyDescent="0.3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 x14ac:dyDescent="0.3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 x14ac:dyDescent="0.3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 x14ac:dyDescent="0.3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 x14ac:dyDescent="0.3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 x14ac:dyDescent="0.3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 x14ac:dyDescent="0.3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 x14ac:dyDescent="0.3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 x14ac:dyDescent="0.3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 x14ac:dyDescent="0.3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 x14ac:dyDescent="0.3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 x14ac:dyDescent="0.3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 x14ac:dyDescent="0.3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 x14ac:dyDescent="0.3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 x14ac:dyDescent="0.3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 x14ac:dyDescent="0.3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 x14ac:dyDescent="0.3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 x14ac:dyDescent="0.3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 x14ac:dyDescent="0.3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 x14ac:dyDescent="0.3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 x14ac:dyDescent="0.3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 x14ac:dyDescent="0.3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 x14ac:dyDescent="0.3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 x14ac:dyDescent="0.3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 x14ac:dyDescent="0.3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 x14ac:dyDescent="0.3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 x14ac:dyDescent="0.3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 x14ac:dyDescent="0.3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 x14ac:dyDescent="0.3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 x14ac:dyDescent="0.3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 x14ac:dyDescent="0.3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 x14ac:dyDescent="0.3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 x14ac:dyDescent="0.3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 x14ac:dyDescent="0.3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 x14ac:dyDescent="0.3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 x14ac:dyDescent="0.3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 x14ac:dyDescent="0.3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 x14ac:dyDescent="0.3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 x14ac:dyDescent="0.3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 x14ac:dyDescent="0.3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 x14ac:dyDescent="0.3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 x14ac:dyDescent="0.3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 x14ac:dyDescent="0.3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 x14ac:dyDescent="0.3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 x14ac:dyDescent="0.3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 x14ac:dyDescent="0.3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 x14ac:dyDescent="0.3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 x14ac:dyDescent="0.3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 x14ac:dyDescent="0.3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 x14ac:dyDescent="0.3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 x14ac:dyDescent="0.3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 x14ac:dyDescent="0.3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 x14ac:dyDescent="0.3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 x14ac:dyDescent="0.3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 x14ac:dyDescent="0.3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 x14ac:dyDescent="0.3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 x14ac:dyDescent="0.3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 x14ac:dyDescent="0.3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 x14ac:dyDescent="0.3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 x14ac:dyDescent="0.3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 x14ac:dyDescent="0.3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 x14ac:dyDescent="0.3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 x14ac:dyDescent="0.3">
      <c r="A102" s="4">
        <v>102</v>
      </c>
      <c r="B102" s="1" t="s">
        <v>144</v>
      </c>
      <c r="C102" s="6" t="s">
        <v>139</v>
      </c>
    </row>
    <row r="103" spans="1:3" ht="20.25" customHeight="1" x14ac:dyDescent="0.3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 x14ac:dyDescent="0.3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 x14ac:dyDescent="0.3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 x14ac:dyDescent="0.3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 x14ac:dyDescent="0.3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 x14ac:dyDescent="0.3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26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Мария</cp:lastModifiedBy>
  <cp:lastPrinted>2016-01-01T13:08:17Z</cp:lastPrinted>
  <dcterms:created xsi:type="dcterms:W3CDTF">2006-09-28T05:33:49Z</dcterms:created>
  <dcterms:modified xsi:type="dcterms:W3CDTF">2016-03-26T11:29:11Z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64440492-4C8B-11D1-8B70-080036B11A03}" pid="4">
    <vt:lpwstr>БФГ</vt:lpwstr>
  </property>
</Properties>
</file>