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J7" i="1"/>
  <c r="J6" i="1"/>
  <c r="Q2" i="1" l="1"/>
  <c r="R2" i="1" s="1"/>
  <c r="S2" i="1" s="1"/>
  <c r="P2" i="1"/>
</calcChain>
</file>

<file path=xl/sharedStrings.xml><?xml version="1.0" encoding="utf-8"?>
<sst xmlns="http://schemas.openxmlformats.org/spreadsheetml/2006/main" count="25" uniqueCount="25">
  <si>
    <t>№ п/п</t>
  </si>
  <si>
    <t>№ ДКУ</t>
  </si>
  <si>
    <t>АО</t>
  </si>
  <si>
    <t>Район</t>
  </si>
  <si>
    <t>Адрес</t>
  </si>
  <si>
    <t>Принадлежность</t>
  </si>
  <si>
    <t>№ Заявки</t>
  </si>
  <si>
    <t>Срок исполнения заявки</t>
  </si>
  <si>
    <t>Фактическая дата выполнения</t>
  </si>
  <si>
    <t>Просрочка выполнения заявки (дней)</t>
  </si>
  <si>
    <t>Сумма просрочки</t>
  </si>
  <si>
    <t>Цена контракта</t>
  </si>
  <si>
    <t>Стоимость факт. испол-го обяз-ства</t>
  </si>
  <si>
    <t>срок исполнения обяз-ва по контракту (кол-во дней)</t>
  </si>
  <si>
    <t>Ставка рефин-ния ЦБ</t>
  </si>
  <si>
    <t>Коэффициента, К</t>
  </si>
  <si>
    <t>Величина коэффициента, К</t>
  </si>
  <si>
    <r>
      <t xml:space="preserve">размер ставки рефинансирования, </t>
    </r>
    <r>
      <rPr>
        <b/>
        <sz val="10"/>
        <color indexed="8"/>
        <rFont val="Arial"/>
        <family val="2"/>
        <charset val="204"/>
      </rPr>
      <t>С</t>
    </r>
    <r>
      <rPr>
        <b/>
        <vertAlign val="subscript"/>
        <sz val="10"/>
        <color indexed="8"/>
        <rFont val="Arial"/>
        <family val="2"/>
        <charset val="204"/>
      </rPr>
      <t>ЦБ</t>
    </r>
  </si>
  <si>
    <t>размер ставки, С</t>
  </si>
  <si>
    <t>ВАО</t>
  </si>
  <si>
    <t>Вешняки</t>
  </si>
  <si>
    <t>Молдагуловой ул. д.  10 к. 4</t>
  </si>
  <si>
    <t>Жилой фонд</t>
  </si>
  <si>
    <t>ГБУ-03-510/15 от 29.04.2015</t>
  </si>
  <si>
    <t>Должно быть 3 700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</si>
</sst>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00%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vertAlign val="subscript"/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165" fontId="0" fillId="0" borderId="1" xfId="0" applyNumberFormat="1" applyBorder="1" applyAlignment="1">
      <alignment horizontal="center" vertical="center"/>
    </xf>
    <xf numFmtId="10" fontId="0" fillId="0" borderId="1" xfId="0" applyNumberForma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0" fillId="3" borderId="0" xfId="0" applyFill="1"/>
    <xf numFmtId="1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7"/>
  <sheetViews>
    <sheetView tabSelected="1" workbookViewId="0">
      <selection activeCell="H7" sqref="H7"/>
    </sheetView>
  </sheetViews>
  <sheetFormatPr defaultRowHeight="15" x14ac:dyDescent="0.25"/>
  <cols>
    <col min="8" max="8" width="15.85546875" customWidth="1"/>
    <col min="9" max="9" width="12" customWidth="1"/>
    <col min="11" max="11" width="22.42578125" customWidth="1"/>
    <col min="12" max="12" width="22.140625" customWidth="1"/>
  </cols>
  <sheetData>
    <row r="1" spans="1:19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2" t="s">
        <v>18</v>
      </c>
    </row>
    <row r="2" spans="1:19" ht="60" x14ac:dyDescent="0.25">
      <c r="A2" s="4">
        <v>1</v>
      </c>
      <c r="B2" s="4">
        <v>9101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5">
        <v>42153</v>
      </c>
      <c r="I2" s="5">
        <v>42450</v>
      </c>
      <c r="J2" s="4">
        <v>9</v>
      </c>
      <c r="K2" s="13">
        <f>FLOOR((L2-M2)*S2,100)</f>
        <v>3700</v>
      </c>
      <c r="L2" s="14">
        <v>500000</v>
      </c>
      <c r="M2" s="15">
        <v>0</v>
      </c>
      <c r="N2" s="16">
        <v>30</v>
      </c>
      <c r="O2" s="8">
        <v>8.2500000000000004E-2</v>
      </c>
      <c r="P2" s="6">
        <f>(J2/N2)*100%</f>
        <v>0.3</v>
      </c>
      <c r="Q2" s="7">
        <f>IF(P2&lt;0.5,0.01,IF(P2&lt;1,0.02,0.03))</f>
        <v>0.01</v>
      </c>
      <c r="R2" s="8">
        <f>O2*Q2</f>
        <v>8.250000000000001E-4</v>
      </c>
      <c r="S2" s="9">
        <f>ROUND(R2*J2,4)</f>
        <v>7.4000000000000003E-3</v>
      </c>
    </row>
    <row r="3" spans="1:19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1" t="s">
        <v>24</v>
      </c>
      <c r="L3" s="12"/>
    </row>
    <row r="6" spans="1:19" x14ac:dyDescent="0.25">
      <c r="I6">
        <v>55555</v>
      </c>
      <c r="J6">
        <f>ROUND(I6,-2)</f>
        <v>55600</v>
      </c>
    </row>
    <row r="7" spans="1:19" x14ac:dyDescent="0.25">
      <c r="J7">
        <f>FLOOR(I6,100)</f>
        <v>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 Ф. Пичевский</dc:creator>
  <cp:lastModifiedBy>Музыкин М.А.</cp:lastModifiedBy>
  <dcterms:created xsi:type="dcterms:W3CDTF">2016-03-28T08:12:21Z</dcterms:created>
  <dcterms:modified xsi:type="dcterms:W3CDTF">2016-03-28T09:04:33Z</dcterms:modified>
</cp:coreProperties>
</file>