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M40" i="1" l="1"/>
  <c r="M37" i="1"/>
  <c r="M34" i="1"/>
  <c r="M33" i="1"/>
  <c r="M32" i="1"/>
  <c r="M30" i="1"/>
  <c r="M29" i="1"/>
  <c r="M23" i="1"/>
  <c r="M22" i="1"/>
  <c r="M21" i="1"/>
  <c r="M20" i="1"/>
  <c r="M16" i="1" l="1"/>
  <c r="P15" i="1"/>
  <c r="N15" i="1"/>
  <c r="Q15" i="1" s="1"/>
  <c r="P14" i="1"/>
  <c r="N14" i="1"/>
  <c r="Q14" i="1" s="1"/>
  <c r="Q13" i="1"/>
  <c r="S13" i="1" s="1"/>
  <c r="P13" i="1"/>
  <c r="N13" i="1"/>
  <c r="R12" i="1"/>
  <c r="Q12" i="1"/>
  <c r="S12" i="1" s="1"/>
  <c r="P12" i="1"/>
  <c r="N12" i="1"/>
  <c r="P11" i="1"/>
  <c r="N11" i="1"/>
  <c r="Q11" i="1" s="1"/>
  <c r="P10" i="1"/>
  <c r="N10" i="1"/>
  <c r="Q10" i="1" s="1"/>
  <c r="Q9" i="1"/>
  <c r="S9" i="1" s="1"/>
  <c r="P9" i="1"/>
  <c r="N9" i="1"/>
  <c r="R8" i="1"/>
  <c r="Q8" i="1"/>
  <c r="S8" i="1" s="1"/>
  <c r="P8" i="1"/>
  <c r="N8" i="1"/>
  <c r="P7" i="1"/>
  <c r="N7" i="1"/>
  <c r="P6" i="1"/>
  <c r="N6" i="1"/>
  <c r="Q6" i="1" s="1"/>
  <c r="P5" i="1"/>
  <c r="P16" i="1" s="1"/>
  <c r="N5" i="1"/>
  <c r="R4" i="1"/>
  <c r="Q4" i="1"/>
  <c r="S4" i="1" s="1"/>
  <c r="P4" i="1"/>
  <c r="N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Q7" i="1" l="1"/>
  <c r="S7" i="1" s="1"/>
  <c r="Q5" i="1"/>
  <c r="S11" i="1"/>
  <c r="R11" i="1"/>
  <c r="R7" i="1"/>
  <c r="S14" i="1"/>
  <c r="R14" i="1"/>
  <c r="S10" i="1"/>
  <c r="R10" i="1"/>
  <c r="S6" i="1"/>
  <c r="R6" i="1"/>
  <c r="S15" i="1"/>
  <c r="R15" i="1"/>
  <c r="R9" i="1"/>
  <c r="R13" i="1"/>
  <c r="S5" i="1" l="1"/>
  <c r="S16" i="1" s="1"/>
  <c r="Q16" i="1"/>
  <c r="R5" i="1"/>
  <c r="R16" i="1" s="1"/>
</calcChain>
</file>

<file path=xl/sharedStrings.xml><?xml version="1.0" encoding="utf-8"?>
<sst xmlns="http://schemas.openxmlformats.org/spreadsheetml/2006/main" count="77" uniqueCount="67">
  <si>
    <t>Модель кар-жа</t>
  </si>
  <si>
    <t>кол-во тонера</t>
  </si>
  <si>
    <t>Марка тонера</t>
  </si>
  <si>
    <t>HP</t>
  </si>
  <si>
    <t>Q2612A</t>
  </si>
  <si>
    <t>CC364A</t>
  </si>
  <si>
    <t>CC364Х</t>
  </si>
  <si>
    <t>C7115A</t>
  </si>
  <si>
    <t>C7115Х</t>
  </si>
  <si>
    <t>Q5949A</t>
  </si>
  <si>
    <t>Q5949Х</t>
  </si>
  <si>
    <t>Q6511A</t>
  </si>
  <si>
    <t>Q6511Х</t>
  </si>
  <si>
    <t>CB435A</t>
  </si>
  <si>
    <t>CE285A</t>
  </si>
  <si>
    <t>CB436A</t>
  </si>
  <si>
    <t>CE505А</t>
  </si>
  <si>
    <t>CE505X</t>
  </si>
  <si>
    <t>Q7553A</t>
  </si>
  <si>
    <t>Q7553Х</t>
  </si>
  <si>
    <t>Q7551A</t>
  </si>
  <si>
    <t>Q7551Х</t>
  </si>
  <si>
    <t>CE255A</t>
  </si>
  <si>
    <t>CE255X</t>
  </si>
  <si>
    <t>CE390A</t>
  </si>
  <si>
    <t>ст-ть тонер 1гр</t>
  </si>
  <si>
    <t>ст-ть материала</t>
  </si>
  <si>
    <t>Дата</t>
  </si>
  <si>
    <t>Акт№</t>
  </si>
  <si>
    <t>Место (Организация, ИП)</t>
  </si>
  <si>
    <t>Картридж</t>
  </si>
  <si>
    <t>услуга</t>
  </si>
  <si>
    <t>ко-во</t>
  </si>
  <si>
    <t>стоимость</t>
  </si>
  <si>
    <t>сумма</t>
  </si>
  <si>
    <t>мат-лы</t>
  </si>
  <si>
    <t>чистая прибыль</t>
  </si>
  <si>
    <t>саша 53%</t>
  </si>
  <si>
    <t>мы 47%</t>
  </si>
  <si>
    <t>евраз портовская</t>
  </si>
  <si>
    <t>заправка</t>
  </si>
  <si>
    <t>ф/б</t>
  </si>
  <si>
    <t>зарядник</t>
  </si>
  <si>
    <t>радуга-фарм рокоссовского</t>
  </si>
  <si>
    <t>12а</t>
  </si>
  <si>
    <t>маг</t>
  </si>
  <si>
    <t>моменто героев</t>
  </si>
  <si>
    <t>лубритекс-волга</t>
  </si>
  <si>
    <t>волгахайм</t>
  </si>
  <si>
    <t>85а</t>
  </si>
  <si>
    <t>64а</t>
  </si>
  <si>
    <t>35а</t>
  </si>
  <si>
    <t>05а</t>
  </si>
  <si>
    <t>дозирующие лезвия</t>
  </si>
  <si>
    <t>ревизия 18.03.2016</t>
  </si>
  <si>
    <t>наименование</t>
  </si>
  <si>
    <t>кол-во</t>
  </si>
  <si>
    <t>цена</t>
  </si>
  <si>
    <t>израсх</t>
  </si>
  <si>
    <t>остаток</t>
  </si>
  <si>
    <t>1010 с самоклейкой</t>
  </si>
  <si>
    <t>1010 без</t>
  </si>
  <si>
    <t>ракели</t>
  </si>
  <si>
    <t>зарядный вал</t>
  </si>
  <si>
    <t>фотобарабаны</t>
  </si>
  <si>
    <t>магнитные валы</t>
  </si>
  <si>
    <t>поступление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</si>
</sst>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5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" fontId="5" fillId="4" borderId="1" xfId="0" applyNumberFormat="1" applyFont="1" applyFill="1" applyBorder="1" applyAlignment="1">
      <alignment vertical="center"/>
    </xf>
    <xf numFmtId="0" fontId="5" fillId="5" borderId="1" xfId="0" applyFont="1" applyFill="1" applyBorder="1" applyAlignment="1"/>
    <xf numFmtId="0" fontId="5" fillId="4" borderId="1" xfId="0" applyFont="1" applyFill="1" applyBorder="1" applyAlignment="1"/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wrapText="1"/>
    </xf>
    <xf numFmtId="2" fontId="0" fillId="4" borderId="1" xfId="0" applyNumberFormat="1" applyFill="1" applyBorder="1"/>
    <xf numFmtId="2" fontId="0" fillId="0" borderId="1" xfId="0" applyNumberFormat="1" applyBorder="1"/>
    <xf numFmtId="2" fontId="5" fillId="4" borderId="1" xfId="0" applyNumberFormat="1" applyFont="1" applyFill="1" applyBorder="1"/>
    <xf numFmtId="1" fontId="5" fillId="4" borderId="4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textRotation="180" readingOrder="1"/>
    </xf>
    <xf numFmtId="2" fontId="0" fillId="0" borderId="0" xfId="0" applyNumberFormat="1"/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1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" fontId="5" fillId="3" borderId="6" xfId="0" applyNumberFormat="1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6" fillId="0" borderId="1" xfId="0" applyFont="1" applyBorder="1"/>
    <xf numFmtId="0" fontId="8" fillId="0" borderId="1" xfId="0" applyFont="1" applyBorder="1"/>
    <xf numFmtId="0" fontId="0" fillId="0" borderId="5" xfId="0" applyBorder="1"/>
    <xf numFmtId="0" fontId="5" fillId="3" borderId="5" xfId="0" applyFont="1" applyFill="1" applyBorder="1"/>
    <xf numFmtId="0" fontId="7" fillId="6" borderId="5" xfId="0" applyFont="1" applyFill="1" applyBorder="1"/>
    <xf numFmtId="0" fontId="0" fillId="0" borderId="1" xfId="0" applyFont="1" applyBorder="1"/>
    <xf numFmtId="0" fontId="5" fillId="3" borderId="6" xfId="0" applyFont="1" applyFill="1" applyBorder="1" applyAlignment="1">
      <alignment horizontal="center"/>
    </xf>
    <xf numFmtId="0" fontId="0" fillId="0" borderId="5" xfId="0" applyFont="1" applyBorder="1"/>
    <xf numFmtId="0" fontId="0" fillId="0" borderId="5" xfId="0" applyBorder="1" applyAlignment="1"/>
    <xf numFmtId="0" fontId="5" fillId="3" borderId="5" xfId="0" applyFont="1" applyFill="1" applyBorder="1" applyAlignment="1"/>
    <xf numFmtId="0" fontId="7" fillId="6" borderId="5" xfId="0" applyFont="1" applyFill="1" applyBorder="1" applyAlignment="1"/>
    <xf numFmtId="0" fontId="5" fillId="6" borderId="5" xfId="0" applyFont="1" applyFill="1" applyBorder="1" applyAlignment="1"/>
    <xf numFmtId="0" fontId="0" fillId="0" borderId="1" xfId="0" applyFill="1" applyBorder="1"/>
    <xf numFmtId="0" fontId="5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tabSelected="1" workbookViewId="0">
      <selection activeCell="O8" sqref="O8"/>
    </sheetView>
  </sheetViews>
  <sheetFormatPr defaultRowHeight="14.4" x14ac:dyDescent="0.3"/>
  <cols>
    <col min="5" max="5" width="11.109375" customWidth="1"/>
    <col min="13" max="13" width="10.21875" customWidth="1"/>
  </cols>
  <sheetData>
    <row r="1" spans="1:19" ht="43.2" x14ac:dyDescent="0.3">
      <c r="A1" s="1" t="s">
        <v>0</v>
      </c>
      <c r="B1" s="1" t="s">
        <v>1</v>
      </c>
      <c r="C1" s="1" t="s">
        <v>2</v>
      </c>
      <c r="D1" s="1" t="s">
        <v>25</v>
      </c>
      <c r="E1" s="1" t="s">
        <v>26</v>
      </c>
    </row>
    <row r="2" spans="1:19" x14ac:dyDescent="0.3">
      <c r="A2" s="25" t="s">
        <v>3</v>
      </c>
      <c r="B2" s="25"/>
      <c r="C2" s="25"/>
      <c r="D2" s="25"/>
      <c r="E2" s="25"/>
      <c r="G2" s="26" t="s">
        <v>27</v>
      </c>
      <c r="H2" s="27" t="s">
        <v>28</v>
      </c>
      <c r="I2" s="27" t="s">
        <v>29</v>
      </c>
      <c r="J2" s="27" t="s">
        <v>30</v>
      </c>
      <c r="K2" s="27" t="s">
        <v>31</v>
      </c>
      <c r="L2" s="20" t="s">
        <v>32</v>
      </c>
      <c r="M2" s="22" t="s">
        <v>33</v>
      </c>
      <c r="N2" s="19" t="s">
        <v>34</v>
      </c>
      <c r="O2" s="19"/>
      <c r="P2" s="19" t="s">
        <v>35</v>
      </c>
      <c r="Q2" s="24" t="s">
        <v>36</v>
      </c>
      <c r="R2" s="19" t="s">
        <v>37</v>
      </c>
      <c r="S2" s="19" t="s">
        <v>38</v>
      </c>
    </row>
    <row r="3" spans="1:19" x14ac:dyDescent="0.3">
      <c r="A3" s="2" t="s">
        <v>4</v>
      </c>
      <c r="B3" s="3">
        <v>150</v>
      </c>
      <c r="C3" s="4">
        <v>105</v>
      </c>
      <c r="D3" s="4">
        <v>0.87</v>
      </c>
      <c r="E3" s="5">
        <f>B3*D3</f>
        <v>130.5</v>
      </c>
      <c r="G3" s="26"/>
      <c r="H3" s="27"/>
      <c r="I3" s="27"/>
      <c r="J3" s="27"/>
      <c r="K3" s="27"/>
      <c r="L3" s="21"/>
      <c r="M3" s="23"/>
      <c r="N3" s="19"/>
      <c r="O3" s="19"/>
      <c r="P3" s="19"/>
      <c r="Q3" s="24"/>
      <c r="R3" s="19"/>
      <c r="S3" s="19"/>
    </row>
    <row r="4" spans="1:19" x14ac:dyDescent="0.3">
      <c r="A4" s="2" t="s">
        <v>5</v>
      </c>
      <c r="B4" s="3">
        <v>500</v>
      </c>
      <c r="C4" s="4">
        <v>105</v>
      </c>
      <c r="D4" s="4">
        <v>0.87</v>
      </c>
      <c r="E4" s="5">
        <f>B4*D4</f>
        <v>435</v>
      </c>
      <c r="G4" s="8">
        <v>1</v>
      </c>
      <c r="H4" s="9">
        <v>236</v>
      </c>
      <c r="I4" s="10" t="s">
        <v>39</v>
      </c>
      <c r="J4" s="11" t="s">
        <v>44</v>
      </c>
      <c r="K4" s="11" t="s">
        <v>40</v>
      </c>
      <c r="L4" s="11">
        <v>1</v>
      </c>
      <c r="M4" s="11">
        <v>280</v>
      </c>
      <c r="N4" s="12">
        <f>L4*M4</f>
        <v>280</v>
      </c>
      <c r="O4" s="13">
        <v>130.5</v>
      </c>
      <c r="P4" s="13">
        <f>L4*O4</f>
        <v>130.5</v>
      </c>
      <c r="Q4" s="14">
        <f>N4-P4</f>
        <v>149.5</v>
      </c>
      <c r="R4" s="14">
        <f>Q4*0.53</f>
        <v>79.234999999999999</v>
      </c>
      <c r="S4" s="14">
        <f>Q4*0.47</f>
        <v>70.265000000000001</v>
      </c>
    </row>
    <row r="5" spans="1:19" x14ac:dyDescent="0.3">
      <c r="A5" s="2" t="s">
        <v>6</v>
      </c>
      <c r="B5" s="3">
        <v>1000</v>
      </c>
      <c r="C5" s="4">
        <v>105</v>
      </c>
      <c r="D5" s="4">
        <v>0.87</v>
      </c>
      <c r="E5" s="5">
        <f t="shared" ref="E5:E23" si="0">B5*D5</f>
        <v>870</v>
      </c>
      <c r="G5" s="8"/>
      <c r="H5" s="10"/>
      <c r="I5" s="10"/>
      <c r="J5" s="11" t="s">
        <v>50</v>
      </c>
      <c r="K5" s="11" t="s">
        <v>40</v>
      </c>
      <c r="L5" s="11">
        <v>1</v>
      </c>
      <c r="M5" s="11">
        <v>800</v>
      </c>
      <c r="N5" s="12">
        <f>L5*M5</f>
        <v>800</v>
      </c>
      <c r="O5" s="13">
        <v>435</v>
      </c>
      <c r="P5" s="13">
        <f>L5*O5</f>
        <v>435</v>
      </c>
      <c r="Q5" s="14">
        <f>N5-P5</f>
        <v>365</v>
      </c>
      <c r="R5" s="14">
        <f>Q5*0.53</f>
        <v>193.45000000000002</v>
      </c>
      <c r="S5" s="14">
        <f>Q5*0.47</f>
        <v>171.54999999999998</v>
      </c>
    </row>
    <row r="6" spans="1:19" x14ac:dyDescent="0.3">
      <c r="A6" s="2" t="s">
        <v>7</v>
      </c>
      <c r="B6" s="3">
        <v>150</v>
      </c>
      <c r="C6" s="4">
        <v>105</v>
      </c>
      <c r="D6" s="4">
        <v>0.87</v>
      </c>
      <c r="E6" s="5">
        <f t="shared" si="0"/>
        <v>130.5</v>
      </c>
      <c r="G6" s="8"/>
      <c r="H6" s="10"/>
      <c r="I6" s="10"/>
      <c r="J6" s="11">
        <v>1005</v>
      </c>
      <c r="K6" s="11" t="s">
        <v>41</v>
      </c>
      <c r="L6" s="11">
        <v>1</v>
      </c>
      <c r="M6" s="11">
        <v>600</v>
      </c>
      <c r="N6" s="12">
        <f t="shared" ref="N6:N15" si="1">L6*M6</f>
        <v>600</v>
      </c>
      <c r="O6" s="13">
        <v>108</v>
      </c>
      <c r="P6" s="13">
        <f t="shared" ref="P6:P15" si="2">L6*O6</f>
        <v>108</v>
      </c>
      <c r="Q6" s="14">
        <f t="shared" ref="Q6:Q15" si="3">N6-P6</f>
        <v>492</v>
      </c>
      <c r="R6" s="14">
        <f t="shared" ref="R6:R15" si="4">Q6*0.53</f>
        <v>260.76</v>
      </c>
      <c r="S6" s="14">
        <f t="shared" ref="S6:S15" si="5">Q6*0.47</f>
        <v>231.23999999999998</v>
      </c>
    </row>
    <row r="7" spans="1:19" x14ac:dyDescent="0.3">
      <c r="A7" s="2" t="s">
        <v>8</v>
      </c>
      <c r="B7" s="3">
        <v>300</v>
      </c>
      <c r="C7" s="4">
        <v>105</v>
      </c>
      <c r="D7" s="4">
        <v>0.87</v>
      </c>
      <c r="E7" s="5">
        <f t="shared" si="0"/>
        <v>261</v>
      </c>
      <c r="G7" s="8"/>
      <c r="H7" s="10"/>
      <c r="I7" s="10"/>
      <c r="J7" s="10">
        <v>1010</v>
      </c>
      <c r="K7" s="11" t="s">
        <v>42</v>
      </c>
      <c r="L7" s="11">
        <v>1</v>
      </c>
      <c r="M7" s="11">
        <v>200</v>
      </c>
      <c r="N7" s="12">
        <f t="shared" si="1"/>
        <v>200</v>
      </c>
      <c r="O7" s="15">
        <v>67</v>
      </c>
      <c r="P7" s="13">
        <f t="shared" si="2"/>
        <v>67</v>
      </c>
      <c r="Q7" s="14">
        <f t="shared" si="3"/>
        <v>133</v>
      </c>
      <c r="R7" s="14">
        <f t="shared" si="4"/>
        <v>70.490000000000009</v>
      </c>
      <c r="S7" s="14">
        <f t="shared" si="5"/>
        <v>62.51</v>
      </c>
    </row>
    <row r="8" spans="1:19" x14ac:dyDescent="0.3">
      <c r="A8" s="2" t="s">
        <v>9</v>
      </c>
      <c r="B8" s="3">
        <v>150</v>
      </c>
      <c r="C8" s="4">
        <v>105</v>
      </c>
      <c r="D8" s="4">
        <v>0.87</v>
      </c>
      <c r="E8" s="5">
        <f t="shared" si="0"/>
        <v>130.5</v>
      </c>
      <c r="G8" s="8">
        <v>2</v>
      </c>
      <c r="H8" s="9">
        <v>473</v>
      </c>
      <c r="I8" s="10" t="s">
        <v>43</v>
      </c>
      <c r="J8" s="10" t="s">
        <v>44</v>
      </c>
      <c r="K8" s="11" t="s">
        <v>40</v>
      </c>
      <c r="L8" s="11">
        <v>1</v>
      </c>
      <c r="M8" s="11">
        <v>300</v>
      </c>
      <c r="N8" s="12">
        <f t="shared" si="1"/>
        <v>300</v>
      </c>
      <c r="O8" s="15">
        <v>130.5</v>
      </c>
      <c r="P8" s="13">
        <f t="shared" si="2"/>
        <v>130.5</v>
      </c>
      <c r="Q8" s="14">
        <f t="shared" si="3"/>
        <v>169.5</v>
      </c>
      <c r="R8" s="14">
        <f t="shared" si="4"/>
        <v>89.835000000000008</v>
      </c>
      <c r="S8" s="14">
        <f t="shared" si="5"/>
        <v>79.664999999999992</v>
      </c>
    </row>
    <row r="9" spans="1:19" x14ac:dyDescent="0.3">
      <c r="A9" s="2" t="s">
        <v>10</v>
      </c>
      <c r="B9" s="3">
        <v>370</v>
      </c>
      <c r="C9" s="4">
        <v>105</v>
      </c>
      <c r="D9" s="4">
        <v>0.87</v>
      </c>
      <c r="E9" s="5">
        <f t="shared" si="0"/>
        <v>321.89999999999998</v>
      </c>
      <c r="G9" s="8"/>
      <c r="H9" s="11"/>
      <c r="I9" s="10"/>
      <c r="J9" s="11">
        <v>1010</v>
      </c>
      <c r="K9" s="11" t="s">
        <v>41</v>
      </c>
      <c r="L9" s="11">
        <v>1</v>
      </c>
      <c r="M9" s="11">
        <v>600</v>
      </c>
      <c r="N9" s="12">
        <f t="shared" si="1"/>
        <v>600</v>
      </c>
      <c r="O9" s="13">
        <v>98</v>
      </c>
      <c r="P9" s="13">
        <f t="shared" si="2"/>
        <v>98</v>
      </c>
      <c r="Q9" s="14">
        <f t="shared" si="3"/>
        <v>502</v>
      </c>
      <c r="R9" s="14">
        <f t="shared" si="4"/>
        <v>266.06</v>
      </c>
      <c r="S9" s="14">
        <f t="shared" si="5"/>
        <v>235.94</v>
      </c>
    </row>
    <row r="10" spans="1:19" x14ac:dyDescent="0.3">
      <c r="A10" s="2" t="s">
        <v>11</v>
      </c>
      <c r="B10" s="3">
        <v>370</v>
      </c>
      <c r="C10" s="4">
        <v>105</v>
      </c>
      <c r="D10" s="4">
        <v>0.87</v>
      </c>
      <c r="E10" s="5">
        <f t="shared" si="0"/>
        <v>321.89999999999998</v>
      </c>
      <c r="G10" s="16"/>
      <c r="H10" s="17"/>
      <c r="I10" s="10"/>
      <c r="J10" s="11">
        <v>1010</v>
      </c>
      <c r="K10" s="11" t="s">
        <v>45</v>
      </c>
      <c r="L10" s="11">
        <v>1</v>
      </c>
      <c r="M10" s="11">
        <v>350</v>
      </c>
      <c r="N10" s="12">
        <f t="shared" si="1"/>
        <v>350</v>
      </c>
      <c r="O10" s="13">
        <v>85</v>
      </c>
      <c r="P10" s="13">
        <f t="shared" si="2"/>
        <v>85</v>
      </c>
      <c r="Q10" s="14">
        <f t="shared" si="3"/>
        <v>265</v>
      </c>
      <c r="R10" s="14">
        <f t="shared" si="4"/>
        <v>140.45000000000002</v>
      </c>
      <c r="S10" s="14">
        <f t="shared" si="5"/>
        <v>124.55</v>
      </c>
    </row>
    <row r="11" spans="1:19" x14ac:dyDescent="0.3">
      <c r="A11" s="2" t="s">
        <v>12</v>
      </c>
      <c r="B11" s="3">
        <v>740</v>
      </c>
      <c r="C11" s="4">
        <v>105</v>
      </c>
      <c r="D11" s="4">
        <v>0.87</v>
      </c>
      <c r="E11" s="5">
        <f t="shared" si="0"/>
        <v>643.79999999999995</v>
      </c>
      <c r="G11" s="8">
        <v>3</v>
      </c>
      <c r="H11" s="9">
        <v>448</v>
      </c>
      <c r="I11" s="10" t="s">
        <v>46</v>
      </c>
      <c r="J11" s="11" t="s">
        <v>49</v>
      </c>
      <c r="K11" s="11" t="s">
        <v>40</v>
      </c>
      <c r="L11" s="11">
        <v>2</v>
      </c>
      <c r="M11" s="11">
        <v>280</v>
      </c>
      <c r="N11" s="12">
        <f t="shared" si="1"/>
        <v>560</v>
      </c>
      <c r="O11" s="13">
        <v>69.599999999999994</v>
      </c>
      <c r="P11" s="13">
        <f t="shared" si="2"/>
        <v>139.19999999999999</v>
      </c>
      <c r="Q11" s="14">
        <f t="shared" si="3"/>
        <v>420.8</v>
      </c>
      <c r="R11" s="14">
        <f t="shared" si="4"/>
        <v>223.02400000000003</v>
      </c>
      <c r="S11" s="14">
        <f t="shared" si="5"/>
        <v>197.77599999999998</v>
      </c>
    </row>
    <row r="12" spans="1:19" x14ac:dyDescent="0.3">
      <c r="A12" s="2" t="s">
        <v>13</v>
      </c>
      <c r="B12" s="3">
        <v>80</v>
      </c>
      <c r="C12" s="4">
        <v>28</v>
      </c>
      <c r="D12" s="4">
        <v>0.87</v>
      </c>
      <c r="E12" s="5">
        <f t="shared" si="0"/>
        <v>69.599999999999994</v>
      </c>
      <c r="G12" s="8">
        <v>4</v>
      </c>
      <c r="H12" s="9">
        <v>506</v>
      </c>
      <c r="I12" s="10" t="s">
        <v>47</v>
      </c>
      <c r="J12" s="11" t="s">
        <v>44</v>
      </c>
      <c r="K12" s="11" t="s">
        <v>40</v>
      </c>
      <c r="L12" s="11">
        <v>3</v>
      </c>
      <c r="M12" s="11">
        <v>250</v>
      </c>
      <c r="N12" s="12">
        <f t="shared" si="1"/>
        <v>750</v>
      </c>
      <c r="O12" s="15">
        <v>130.5</v>
      </c>
      <c r="P12" s="13">
        <f t="shared" si="2"/>
        <v>391.5</v>
      </c>
      <c r="Q12" s="14">
        <f t="shared" si="3"/>
        <v>358.5</v>
      </c>
      <c r="R12" s="14">
        <f t="shared" si="4"/>
        <v>190.005</v>
      </c>
      <c r="S12" s="14">
        <f t="shared" si="5"/>
        <v>168.495</v>
      </c>
    </row>
    <row r="13" spans="1:19" x14ac:dyDescent="0.3">
      <c r="A13" s="2" t="s">
        <v>14</v>
      </c>
      <c r="B13" s="3">
        <v>80</v>
      </c>
      <c r="C13" s="4">
        <v>28</v>
      </c>
      <c r="D13" s="4">
        <v>0.87</v>
      </c>
      <c r="E13" s="5">
        <f t="shared" si="0"/>
        <v>69.599999999999994</v>
      </c>
      <c r="G13" s="8"/>
      <c r="H13" s="9"/>
      <c r="I13" s="10"/>
      <c r="J13" s="11" t="s">
        <v>51</v>
      </c>
      <c r="K13" s="11" t="s">
        <v>40</v>
      </c>
      <c r="L13" s="11">
        <v>1</v>
      </c>
      <c r="M13" s="11">
        <v>250</v>
      </c>
      <c r="N13" s="12">
        <f t="shared" si="1"/>
        <v>250</v>
      </c>
      <c r="O13" s="15">
        <v>69.599999999999994</v>
      </c>
      <c r="P13" s="13">
        <f t="shared" si="2"/>
        <v>69.599999999999994</v>
      </c>
      <c r="Q13" s="14">
        <f t="shared" si="3"/>
        <v>180.4</v>
      </c>
      <c r="R13" s="14">
        <f t="shared" si="4"/>
        <v>95.612000000000009</v>
      </c>
      <c r="S13" s="14">
        <f t="shared" si="5"/>
        <v>84.787999999999997</v>
      </c>
    </row>
    <row r="14" spans="1:19" x14ac:dyDescent="0.3">
      <c r="A14" s="2" t="s">
        <v>15</v>
      </c>
      <c r="B14" s="6">
        <v>80</v>
      </c>
      <c r="C14" s="4">
        <v>28</v>
      </c>
      <c r="D14" s="4">
        <v>0.87</v>
      </c>
      <c r="E14" s="5">
        <f t="shared" si="0"/>
        <v>69.599999999999994</v>
      </c>
      <c r="G14" s="8"/>
      <c r="H14" s="9"/>
      <c r="I14" s="10"/>
      <c r="J14" s="11">
        <v>1010</v>
      </c>
      <c r="K14" s="11" t="s">
        <v>41</v>
      </c>
      <c r="L14" s="11">
        <v>2</v>
      </c>
      <c r="M14" s="11">
        <v>600</v>
      </c>
      <c r="N14" s="12">
        <f t="shared" si="1"/>
        <v>1200</v>
      </c>
      <c r="O14" s="15">
        <v>98</v>
      </c>
      <c r="P14" s="13">
        <f t="shared" si="2"/>
        <v>196</v>
      </c>
      <c r="Q14" s="14">
        <f t="shared" si="3"/>
        <v>1004</v>
      </c>
      <c r="R14" s="14">
        <f t="shared" si="4"/>
        <v>532.12</v>
      </c>
      <c r="S14" s="14">
        <f t="shared" si="5"/>
        <v>471.88</v>
      </c>
    </row>
    <row r="15" spans="1:19" x14ac:dyDescent="0.3">
      <c r="A15" s="2" t="s">
        <v>16</v>
      </c>
      <c r="B15" s="3">
        <v>120</v>
      </c>
      <c r="C15" s="4">
        <v>105</v>
      </c>
      <c r="D15" s="4">
        <v>0.87</v>
      </c>
      <c r="E15" s="5">
        <f t="shared" si="0"/>
        <v>104.4</v>
      </c>
      <c r="G15" s="8">
        <v>3</v>
      </c>
      <c r="H15" s="9">
        <v>327</v>
      </c>
      <c r="I15" s="10" t="s">
        <v>48</v>
      </c>
      <c r="J15" s="11" t="s">
        <v>52</v>
      </c>
      <c r="K15" s="11" t="s">
        <v>40</v>
      </c>
      <c r="L15" s="11">
        <v>1</v>
      </c>
      <c r="M15" s="11">
        <v>500</v>
      </c>
      <c r="N15" s="12">
        <f t="shared" si="1"/>
        <v>500</v>
      </c>
      <c r="O15" s="13">
        <v>104.4</v>
      </c>
      <c r="P15" s="13">
        <f t="shared" si="2"/>
        <v>104.4</v>
      </c>
      <c r="Q15" s="14">
        <f t="shared" si="3"/>
        <v>395.6</v>
      </c>
      <c r="R15" s="14">
        <f t="shared" si="4"/>
        <v>209.66800000000003</v>
      </c>
      <c r="S15" s="14">
        <f t="shared" si="5"/>
        <v>185.93199999999999</v>
      </c>
    </row>
    <row r="16" spans="1:19" x14ac:dyDescent="0.3">
      <c r="A16" s="2" t="s">
        <v>17</v>
      </c>
      <c r="B16" s="3">
        <v>300</v>
      </c>
      <c r="C16" s="4">
        <v>105</v>
      </c>
      <c r="D16" s="4">
        <v>0.87</v>
      </c>
      <c r="E16" s="5">
        <f t="shared" si="0"/>
        <v>261</v>
      </c>
      <c r="M16">
        <f>SUM(M4:M15)</f>
        <v>5010</v>
      </c>
      <c r="P16" s="18">
        <f>SUM(P4:P15)</f>
        <v>1954.7</v>
      </c>
      <c r="Q16" s="18">
        <f>SUM(Q4:Q15)</f>
        <v>4435.3</v>
      </c>
      <c r="R16" s="18">
        <f>SUM(R4:R15)</f>
        <v>2350.7090000000003</v>
      </c>
      <c r="S16" s="18">
        <f>SUM(S4:S15)</f>
        <v>2084.5909999999999</v>
      </c>
    </row>
    <row r="17" spans="1:14" x14ac:dyDescent="0.3">
      <c r="A17" s="2" t="s">
        <v>18</v>
      </c>
      <c r="B17" s="3">
        <v>150</v>
      </c>
      <c r="C17" s="4">
        <v>105</v>
      </c>
      <c r="D17" s="4">
        <v>0.87</v>
      </c>
      <c r="E17" s="5">
        <f t="shared" si="0"/>
        <v>130.5</v>
      </c>
    </row>
    <row r="18" spans="1:14" x14ac:dyDescent="0.3">
      <c r="A18" s="2" t="s">
        <v>19</v>
      </c>
      <c r="B18" s="3">
        <v>300</v>
      </c>
      <c r="C18" s="4">
        <v>105</v>
      </c>
      <c r="D18" s="4">
        <v>0.87</v>
      </c>
      <c r="E18" s="5">
        <f t="shared" si="0"/>
        <v>261</v>
      </c>
      <c r="G18" s="28" t="s">
        <v>53</v>
      </c>
      <c r="H18" s="29"/>
      <c r="I18" s="30"/>
      <c r="J18" s="49" t="s">
        <v>66</v>
      </c>
      <c r="K18" s="49"/>
      <c r="L18" s="31"/>
      <c r="N18" t="s">
        <v>54</v>
      </c>
    </row>
    <row r="19" spans="1:14" x14ac:dyDescent="0.3">
      <c r="A19" s="2" t="s">
        <v>20</v>
      </c>
      <c r="B19" s="3">
        <v>390</v>
      </c>
      <c r="C19" s="4">
        <v>105</v>
      </c>
      <c r="D19" s="4">
        <v>0.87</v>
      </c>
      <c r="E19" s="5">
        <f t="shared" si="0"/>
        <v>339.3</v>
      </c>
      <c r="G19" s="32" t="s">
        <v>55</v>
      </c>
      <c r="H19" s="33" t="s">
        <v>56</v>
      </c>
      <c r="I19" s="33" t="s">
        <v>57</v>
      </c>
      <c r="J19" s="34">
        <v>42452</v>
      </c>
      <c r="K19" s="35">
        <v>31</v>
      </c>
      <c r="L19" s="36" t="s">
        <v>58</v>
      </c>
      <c r="M19" s="37" t="s">
        <v>59</v>
      </c>
    </row>
    <row r="20" spans="1:14" x14ac:dyDescent="0.3">
      <c r="A20" s="2" t="s">
        <v>21</v>
      </c>
      <c r="B20" s="3">
        <v>550</v>
      </c>
      <c r="C20" s="4">
        <v>105</v>
      </c>
      <c r="D20" s="4">
        <v>0.87</v>
      </c>
      <c r="E20" s="5">
        <f t="shared" si="0"/>
        <v>478.5</v>
      </c>
      <c r="G20" s="5" t="s">
        <v>60</v>
      </c>
      <c r="H20" s="5"/>
      <c r="I20" s="38"/>
      <c r="J20" s="39"/>
      <c r="K20" s="40"/>
      <c r="L20" s="36"/>
      <c r="M20" s="37">
        <f>H20-L20</f>
        <v>0</v>
      </c>
    </row>
    <row r="21" spans="1:14" x14ac:dyDescent="0.3">
      <c r="A21" s="7" t="s">
        <v>22</v>
      </c>
      <c r="B21" s="3">
        <v>250</v>
      </c>
      <c r="C21" s="4">
        <v>105</v>
      </c>
      <c r="D21" s="4">
        <v>0.87</v>
      </c>
      <c r="E21" s="5">
        <f t="shared" si="0"/>
        <v>217.5</v>
      </c>
      <c r="G21" s="5" t="s">
        <v>61</v>
      </c>
      <c r="H21" s="41"/>
      <c r="I21" s="38"/>
      <c r="J21" s="39"/>
      <c r="K21" s="40"/>
      <c r="L21" s="36"/>
      <c r="M21" s="37">
        <f>H21-L21</f>
        <v>0</v>
      </c>
    </row>
    <row r="22" spans="1:14" x14ac:dyDescent="0.3">
      <c r="A22" s="7" t="s">
        <v>23</v>
      </c>
      <c r="B22" s="3">
        <v>500</v>
      </c>
      <c r="C22" s="4">
        <v>105</v>
      </c>
      <c r="D22" s="4">
        <v>0.87</v>
      </c>
      <c r="E22" s="5">
        <f t="shared" si="0"/>
        <v>435</v>
      </c>
      <c r="G22" s="5">
        <v>1100</v>
      </c>
      <c r="H22" s="5"/>
      <c r="I22" s="38"/>
      <c r="J22" s="39"/>
      <c r="K22" s="40"/>
      <c r="L22" s="36"/>
      <c r="M22" s="37">
        <f>H22-L22</f>
        <v>0</v>
      </c>
    </row>
    <row r="23" spans="1:14" x14ac:dyDescent="0.3">
      <c r="A23" s="2" t="s">
        <v>24</v>
      </c>
      <c r="B23" s="3">
        <v>470</v>
      </c>
      <c r="C23" s="4">
        <v>105</v>
      </c>
      <c r="D23" s="4">
        <v>0.87</v>
      </c>
      <c r="E23" s="5">
        <f t="shared" si="0"/>
        <v>408.9</v>
      </c>
      <c r="G23" s="5">
        <v>1005</v>
      </c>
      <c r="H23" s="5"/>
      <c r="I23" s="38"/>
      <c r="J23" s="39"/>
      <c r="K23" s="40"/>
      <c r="L23" s="36"/>
      <c r="M23" s="37">
        <f>H23-L23</f>
        <v>0</v>
      </c>
    </row>
    <row r="24" spans="1:14" x14ac:dyDescent="0.3">
      <c r="G24" s="28" t="s">
        <v>62</v>
      </c>
      <c r="H24" s="29"/>
      <c r="I24" s="29"/>
      <c r="J24" s="42"/>
      <c r="K24" s="35"/>
      <c r="L24" s="36"/>
      <c r="M24" s="37"/>
    </row>
    <row r="25" spans="1:14" x14ac:dyDescent="0.3">
      <c r="G25" s="5">
        <v>1005</v>
      </c>
      <c r="H25" s="5"/>
      <c r="I25" s="38"/>
      <c r="J25" s="39"/>
      <c r="K25" s="40"/>
      <c r="L25" s="36"/>
      <c r="M25" s="37"/>
    </row>
    <row r="26" spans="1:14" x14ac:dyDescent="0.3">
      <c r="G26" s="5">
        <v>2035</v>
      </c>
      <c r="H26" s="5"/>
      <c r="I26" s="38"/>
      <c r="J26" s="39"/>
      <c r="K26" s="40"/>
      <c r="L26" s="36"/>
      <c r="M26" s="37"/>
    </row>
    <row r="27" spans="1:14" x14ac:dyDescent="0.3">
      <c r="G27" s="5">
        <v>1010</v>
      </c>
      <c r="H27" s="5"/>
      <c r="I27" s="38"/>
      <c r="J27" s="39"/>
      <c r="K27" s="40"/>
      <c r="L27" s="36"/>
      <c r="M27" s="37"/>
    </row>
    <row r="28" spans="1:14" x14ac:dyDescent="0.3">
      <c r="G28" s="28" t="s">
        <v>63</v>
      </c>
      <c r="H28" s="29"/>
      <c r="I28" s="29"/>
      <c r="J28" s="42"/>
      <c r="K28" s="35"/>
      <c r="L28" s="36"/>
      <c r="M28" s="37"/>
    </row>
    <row r="29" spans="1:14" x14ac:dyDescent="0.3">
      <c r="G29" s="5">
        <v>1010</v>
      </c>
      <c r="H29" s="43">
        <v>1</v>
      </c>
      <c r="I29" s="44">
        <v>67</v>
      </c>
      <c r="J29" s="45"/>
      <c r="K29" s="46"/>
      <c r="L29" s="36"/>
      <c r="M29" s="37">
        <f>H29-L29</f>
        <v>1</v>
      </c>
    </row>
    <row r="30" spans="1:14" x14ac:dyDescent="0.3">
      <c r="G30" s="5">
        <v>1005</v>
      </c>
      <c r="H30" s="38">
        <v>1</v>
      </c>
      <c r="I30" s="44">
        <v>93</v>
      </c>
      <c r="J30" s="45"/>
      <c r="K30" s="46"/>
      <c r="L30" s="36"/>
      <c r="M30" s="37">
        <f>H30-L30</f>
        <v>1</v>
      </c>
    </row>
    <row r="31" spans="1:14" x14ac:dyDescent="0.3">
      <c r="G31" s="28" t="s">
        <v>64</v>
      </c>
      <c r="H31" s="29"/>
      <c r="I31" s="29"/>
      <c r="J31" s="42"/>
      <c r="K31" s="35"/>
      <c r="L31" s="36"/>
      <c r="M31" s="37"/>
    </row>
    <row r="32" spans="1:14" x14ac:dyDescent="0.3">
      <c r="G32" s="5">
        <v>1005</v>
      </c>
      <c r="H32" s="43">
        <v>1</v>
      </c>
      <c r="I32" s="44">
        <v>108</v>
      </c>
      <c r="J32" s="45">
        <v>3</v>
      </c>
      <c r="K32" s="47">
        <v>2</v>
      </c>
      <c r="L32" s="36"/>
      <c r="M32" s="37">
        <f>H32-L32</f>
        <v>1</v>
      </c>
    </row>
    <row r="33" spans="7:13" x14ac:dyDescent="0.3">
      <c r="G33" s="5">
        <v>2035</v>
      </c>
      <c r="H33" s="43">
        <v>1</v>
      </c>
      <c r="I33" s="44">
        <v>120</v>
      </c>
      <c r="J33" s="45">
        <v>4</v>
      </c>
      <c r="K33" s="47">
        <v>2</v>
      </c>
      <c r="L33" s="36"/>
      <c r="M33" s="37">
        <f>H33-L33</f>
        <v>1</v>
      </c>
    </row>
    <row r="34" spans="7:13" x14ac:dyDescent="0.3">
      <c r="G34" s="48">
        <v>1010</v>
      </c>
      <c r="H34" s="41">
        <v>0</v>
      </c>
      <c r="I34" s="44">
        <v>98</v>
      </c>
      <c r="J34" s="45">
        <v>2</v>
      </c>
      <c r="K34" s="46"/>
      <c r="L34" s="36"/>
      <c r="M34" s="37">
        <f>H34-L34</f>
        <v>0</v>
      </c>
    </row>
    <row r="35" spans="7:13" x14ac:dyDescent="0.3">
      <c r="G35" s="48">
        <v>1100</v>
      </c>
      <c r="H35" s="41">
        <v>1</v>
      </c>
      <c r="I35" s="44">
        <v>150</v>
      </c>
      <c r="J35" s="45"/>
      <c r="K35" s="46"/>
      <c r="L35" s="36"/>
      <c r="M35" s="37"/>
    </row>
    <row r="36" spans="7:13" x14ac:dyDescent="0.3">
      <c r="G36" s="48">
        <v>1320</v>
      </c>
      <c r="H36" s="41"/>
      <c r="I36" s="44"/>
      <c r="J36" s="45"/>
      <c r="K36" s="46"/>
      <c r="L36" s="36"/>
      <c r="M36" s="37"/>
    </row>
    <row r="37" spans="7:13" x14ac:dyDescent="0.3">
      <c r="G37" s="48">
        <v>1200</v>
      </c>
      <c r="H37" s="41">
        <v>1</v>
      </c>
      <c r="I37" s="44"/>
      <c r="J37" s="45"/>
      <c r="K37" s="46"/>
      <c r="L37" s="36"/>
      <c r="M37" s="37">
        <f>H37-L37</f>
        <v>1</v>
      </c>
    </row>
    <row r="38" spans="7:13" x14ac:dyDescent="0.3">
      <c r="G38" s="28" t="s">
        <v>65</v>
      </c>
      <c r="H38" s="29"/>
      <c r="I38" s="29"/>
      <c r="J38" s="42"/>
      <c r="K38" s="35"/>
      <c r="L38" s="36"/>
      <c r="M38" s="37"/>
    </row>
    <row r="39" spans="7:13" x14ac:dyDescent="0.3">
      <c r="G39" s="48">
        <v>2035</v>
      </c>
      <c r="H39" s="5"/>
      <c r="I39" s="38"/>
      <c r="J39" s="39"/>
      <c r="K39" s="40"/>
      <c r="L39" s="36"/>
      <c r="M39" s="37"/>
    </row>
    <row r="40" spans="7:13" x14ac:dyDescent="0.3">
      <c r="G40" s="48">
        <v>1010</v>
      </c>
      <c r="H40" s="5">
        <v>1</v>
      </c>
      <c r="I40" s="38">
        <v>85</v>
      </c>
      <c r="J40" s="39"/>
      <c r="K40" s="40"/>
      <c r="L40" s="36">
        <v>1</v>
      </c>
      <c r="M40" s="37">
        <f>H40-L40</f>
        <v>0</v>
      </c>
    </row>
    <row r="41" spans="7:13" x14ac:dyDescent="0.3">
      <c r="G41" s="48">
        <v>1005</v>
      </c>
      <c r="H41" s="41">
        <v>-1</v>
      </c>
      <c r="I41" s="38">
        <v>96</v>
      </c>
      <c r="J41" s="39"/>
      <c r="K41" s="40"/>
      <c r="L41" s="36"/>
      <c r="M41" s="37"/>
    </row>
  </sheetData>
  <mergeCells count="20">
    <mergeCell ref="G38:I38"/>
    <mergeCell ref="J18:K18"/>
    <mergeCell ref="K2:K3"/>
    <mergeCell ref="G18:I18"/>
    <mergeCell ref="G24:I24"/>
    <mergeCell ref="G28:I28"/>
    <mergeCell ref="G31:I31"/>
    <mergeCell ref="A2:E2"/>
    <mergeCell ref="G2:G3"/>
    <mergeCell ref="H2:H3"/>
    <mergeCell ref="I2:I3"/>
    <mergeCell ref="J2:J3"/>
    <mergeCell ref="R2:R3"/>
    <mergeCell ref="S2:S3"/>
    <mergeCell ref="L2:L3"/>
    <mergeCell ref="M2:M3"/>
    <mergeCell ref="N2:N3"/>
    <mergeCell ref="O2:O3"/>
    <mergeCell ref="P2:P3"/>
    <mergeCell ref="Q2:Q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2016-04-01T17:35:28Z</dcterms:modified>
</cp:coreProperties>
</file>