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test" sheetId="8" r:id="rId1"/>
    <sheet name="dop_uslug" sheetId="6" r:id="rId2"/>
    <sheet name="price_dop" sheetId="10" r:id="rId3"/>
    <sheet name="price_kvart" sheetId="2" r:id="rId4"/>
    <sheet name="price_home" sheetId="5" r:id="rId5"/>
    <sheet name="formula" sheetId="3" r:id="rId6"/>
    <sheet name="card" sheetId="7" r:id="rId7"/>
    <sheet name="инф" sheetId="9" r:id="rId8"/>
  </sheets>
  <definedNames>
    <definedName name="_xlnm._FilterDatabase" localSheetId="6" hidden="1">card!$A$1:$K$1</definedName>
    <definedName name="_xlnm._FilterDatabase" localSheetId="1" hidden="1">dop_uslug!$A$1:$P$1</definedName>
    <definedName name="_xlnm._FilterDatabase" localSheetId="5" hidden="1">formula!$G$2:$G$6</definedName>
    <definedName name="_xlnm._FilterDatabase" localSheetId="0" hidden="1">test!$A$2:$N$110</definedName>
    <definedName name="клиент" localSheetId="2">#REF!</definedName>
    <definedName name="клиент" localSheetId="0">test!XEY1:A1</definedName>
    <definedName name="клиент">#REF!</definedName>
  </definedNames>
  <calcPr calcId="145621"/>
</workbook>
</file>

<file path=xl/calcChain.xml><?xml version="1.0" encoding="utf-8"?>
<calcChain xmlns="http://schemas.openxmlformats.org/spreadsheetml/2006/main">
  <c r="K3" i="8" l="1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2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70" i="8"/>
  <c r="J3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2" i="8"/>
  <c r="I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2" i="8"/>
  <c r="F8" i="8"/>
  <c r="G8" i="8" s="1"/>
  <c r="F2" i="8"/>
  <c r="G2" i="8" s="1"/>
  <c r="F3" i="8"/>
  <c r="G3" i="8" s="1"/>
  <c r="F4" i="8"/>
  <c r="G4" i="8" s="1"/>
  <c r="F5" i="8"/>
  <c r="G5" i="8" s="1"/>
  <c r="F6" i="8"/>
  <c r="G6" i="8" s="1"/>
  <c r="F7" i="8"/>
  <c r="G7" i="8" s="1"/>
  <c r="F9" i="8"/>
  <c r="G9" i="8" s="1"/>
  <c r="F10" i="8"/>
  <c r="G10" i="8" s="1"/>
  <c r="F11" i="8"/>
  <c r="G11" i="8" s="1"/>
  <c r="F12" i="8"/>
  <c r="G12" i="8" s="1"/>
  <c r="F13" i="8"/>
  <c r="G13" i="8" s="1"/>
  <c r="F14" i="8"/>
  <c r="G14" i="8" s="1"/>
  <c r="F15" i="8"/>
  <c r="G15" i="8" s="1"/>
  <c r="F16" i="8"/>
  <c r="G16" i="8" s="1"/>
  <c r="F17" i="8"/>
  <c r="G17" i="8" s="1"/>
  <c r="F18" i="8"/>
  <c r="G18" i="8" s="1"/>
  <c r="F19" i="8"/>
  <c r="G19" i="8" s="1"/>
  <c r="F20" i="8"/>
  <c r="G20" i="8" s="1"/>
  <c r="F21" i="8"/>
  <c r="G21" i="8" s="1"/>
  <c r="F22" i="8"/>
  <c r="G22" i="8" s="1"/>
  <c r="F23" i="8"/>
  <c r="G23" i="8" s="1"/>
  <c r="F24" i="8"/>
  <c r="G24" i="8" s="1"/>
  <c r="F25" i="8"/>
  <c r="G25" i="8" s="1"/>
  <c r="F26" i="8"/>
  <c r="G26" i="8" s="1"/>
  <c r="F27" i="8"/>
  <c r="G27" i="8" s="1"/>
  <c r="F28" i="8"/>
  <c r="G28" i="8" s="1"/>
  <c r="F29" i="8"/>
  <c r="G29" i="8" s="1"/>
  <c r="F30" i="8"/>
  <c r="G30" i="8" s="1"/>
  <c r="F31" i="8"/>
  <c r="G31" i="8" s="1"/>
  <c r="F32" i="8"/>
  <c r="G32" i="8" s="1"/>
  <c r="F33" i="8"/>
  <c r="G33" i="8" s="1"/>
  <c r="F34" i="8"/>
  <c r="G34" i="8" s="1"/>
  <c r="F35" i="8"/>
  <c r="G35" i="8" s="1"/>
  <c r="F36" i="8"/>
  <c r="G36" i="8" s="1"/>
  <c r="F37" i="8"/>
  <c r="G37" i="8" s="1"/>
  <c r="F38" i="8"/>
  <c r="G38" i="8" s="1"/>
  <c r="F39" i="8"/>
  <c r="G39" i="8" s="1"/>
  <c r="F40" i="8"/>
  <c r="G40" i="8" s="1"/>
  <c r="F41" i="8"/>
  <c r="G41" i="8" s="1"/>
  <c r="F42" i="8"/>
  <c r="G42" i="8" s="1"/>
  <c r="F43" i="8"/>
  <c r="G43" i="8" s="1"/>
  <c r="F44" i="8"/>
  <c r="G44" i="8" s="1"/>
  <c r="F45" i="8"/>
  <c r="G45" i="8" s="1"/>
  <c r="F46" i="8"/>
  <c r="G46" i="8" s="1"/>
  <c r="F47" i="8"/>
  <c r="G47" i="8" s="1"/>
  <c r="F48" i="8"/>
  <c r="G48" i="8" s="1"/>
  <c r="F49" i="8"/>
  <c r="G49" i="8" s="1"/>
  <c r="F50" i="8"/>
  <c r="G50" i="8" s="1"/>
  <c r="F51" i="8"/>
  <c r="G51" i="8" s="1"/>
  <c r="F52" i="8"/>
  <c r="G52" i="8" s="1"/>
  <c r="F53" i="8"/>
  <c r="G53" i="8" s="1"/>
  <c r="F54" i="8"/>
  <c r="G54" i="8" s="1"/>
  <c r="F55" i="8"/>
  <c r="G55" i="8" s="1"/>
  <c r="F56" i="8"/>
  <c r="G56" i="8" s="1"/>
  <c r="F57" i="8"/>
  <c r="G57" i="8" s="1"/>
  <c r="F58" i="8"/>
  <c r="G58" i="8" s="1"/>
  <c r="F59" i="8"/>
  <c r="G59" i="8" s="1"/>
  <c r="F60" i="8"/>
  <c r="G60" i="8" s="1"/>
  <c r="F61" i="8"/>
  <c r="G61" i="8" s="1"/>
  <c r="F62" i="8"/>
  <c r="G62" i="8" s="1"/>
  <c r="F63" i="8"/>
  <c r="G63" i="8" s="1"/>
  <c r="F64" i="8"/>
  <c r="G64" i="8" s="1"/>
  <c r="F65" i="8"/>
  <c r="G65" i="8" s="1"/>
  <c r="F66" i="8"/>
  <c r="G66" i="8" s="1"/>
  <c r="F67" i="8"/>
  <c r="G67" i="8" s="1"/>
  <c r="F68" i="8"/>
  <c r="G68" i="8" s="1"/>
  <c r="F69" i="8"/>
  <c r="G69" i="8" s="1"/>
  <c r="F70" i="8"/>
  <c r="G70" i="8" s="1"/>
  <c r="F71" i="8"/>
  <c r="G71" i="8" s="1"/>
  <c r="F72" i="8"/>
  <c r="G72" i="8" s="1"/>
  <c r="F73" i="8"/>
  <c r="G73" i="8" s="1"/>
  <c r="F74" i="8"/>
  <c r="G74" i="8" s="1"/>
  <c r="F75" i="8"/>
  <c r="G75" i="8" s="1"/>
  <c r="F76" i="8"/>
  <c r="G76" i="8" s="1"/>
  <c r="F77" i="8"/>
  <c r="G77" i="8" s="1"/>
  <c r="F78" i="8"/>
  <c r="G78" i="8" s="1"/>
  <c r="F79" i="8"/>
  <c r="G79" i="8" s="1"/>
  <c r="F80" i="8"/>
  <c r="G80" i="8" s="1"/>
  <c r="F81" i="8"/>
  <c r="G81" i="8" s="1"/>
  <c r="F82" i="8"/>
  <c r="G82" i="8" s="1"/>
  <c r="F83" i="8"/>
  <c r="G83" i="8" s="1"/>
  <c r="F84" i="8"/>
  <c r="G84" i="8" s="1"/>
  <c r="F85" i="8"/>
  <c r="G85" i="8" s="1"/>
  <c r="F86" i="8"/>
  <c r="G86" i="8" s="1"/>
  <c r="F87" i="8"/>
  <c r="G87" i="8" s="1"/>
  <c r="F88" i="8"/>
  <c r="G88" i="8" s="1"/>
  <c r="F89" i="8"/>
  <c r="G89" i="8" s="1"/>
  <c r="F90" i="8"/>
  <c r="G90" i="8" s="1"/>
  <c r="F91" i="8"/>
  <c r="G91" i="8" s="1"/>
  <c r="F92" i="8"/>
  <c r="G92" i="8" s="1"/>
  <c r="F93" i="8"/>
  <c r="G93" i="8" s="1"/>
  <c r="F94" i="8"/>
  <c r="G94" i="8" s="1"/>
  <c r="F95" i="8"/>
  <c r="G95" i="8" s="1"/>
  <c r="F96" i="8"/>
  <c r="G96" i="8" s="1"/>
  <c r="F97" i="8"/>
  <c r="G97" i="8" s="1"/>
  <c r="F98" i="8"/>
  <c r="G98" i="8" s="1"/>
  <c r="F99" i="8"/>
  <c r="G99" i="8" s="1"/>
  <c r="F100" i="8"/>
  <c r="G100" i="8" s="1"/>
  <c r="F101" i="8"/>
  <c r="G101" i="8" s="1"/>
  <c r="F102" i="8"/>
  <c r="G102" i="8" s="1"/>
  <c r="F103" i="8"/>
  <c r="G103" i="8" s="1"/>
  <c r="F104" i="8"/>
  <c r="G104" i="8" s="1"/>
  <c r="F105" i="8"/>
  <c r="G105" i="8" s="1"/>
  <c r="F106" i="8"/>
  <c r="G106" i="8" s="1"/>
  <c r="F107" i="8"/>
  <c r="G107" i="8" s="1"/>
  <c r="F108" i="8"/>
  <c r="G108" i="8" s="1"/>
  <c r="F109" i="8"/>
  <c r="G109" i="8" s="1"/>
  <c r="F110" i="8"/>
  <c r="G110" i="8" s="1"/>
  <c r="C21" i="6" l="1"/>
  <c r="D23" i="6"/>
  <c r="C65" i="6"/>
  <c r="D66" i="6"/>
  <c r="B68" i="6"/>
  <c r="C69" i="6"/>
  <c r="D70" i="6"/>
  <c r="B72" i="6"/>
  <c r="D72" i="6"/>
  <c r="C73" i="6"/>
  <c r="B74" i="6"/>
  <c r="D74" i="6"/>
  <c r="C75" i="6"/>
  <c r="D76" i="6"/>
  <c r="C77" i="6"/>
  <c r="B78" i="6"/>
  <c r="D78" i="6"/>
  <c r="C79" i="6"/>
  <c r="B80" i="6"/>
  <c r="D80" i="6"/>
  <c r="C81" i="6"/>
  <c r="B82" i="6"/>
  <c r="D82" i="6"/>
  <c r="C83" i="6"/>
  <c r="B84" i="6"/>
  <c r="D84" i="6"/>
  <c r="C85" i="6"/>
  <c r="B86" i="6"/>
  <c r="D86" i="6"/>
  <c r="C87" i="6"/>
  <c r="B88" i="6"/>
  <c r="D88" i="6"/>
  <c r="C89" i="6"/>
  <c r="B90" i="6"/>
  <c r="D90" i="6"/>
  <c r="C91" i="6"/>
  <c r="B92" i="6"/>
  <c r="D92" i="6"/>
  <c r="C93" i="6"/>
  <c r="B94" i="6"/>
  <c r="D94" i="6"/>
  <c r="C95" i="6"/>
  <c r="B96" i="6"/>
  <c r="D96" i="6"/>
  <c r="C97" i="6"/>
  <c r="B98" i="6"/>
  <c r="D98" i="6"/>
  <c r="C99" i="6"/>
  <c r="B100" i="6"/>
  <c r="D100" i="6"/>
  <c r="C101" i="6"/>
  <c r="B102" i="6"/>
  <c r="D102" i="6"/>
  <c r="C103" i="6"/>
  <c r="B104" i="6"/>
  <c r="D104" i="6"/>
  <c r="C105" i="6"/>
  <c r="B106" i="6"/>
  <c r="D106" i="6"/>
  <c r="C107" i="6"/>
  <c r="B108" i="6"/>
  <c r="D108" i="6"/>
  <c r="A3" i="6"/>
  <c r="E3" i="6"/>
  <c r="F3" i="6"/>
  <c r="G3" i="6"/>
  <c r="A4" i="6"/>
  <c r="E4" i="6"/>
  <c r="F4" i="6"/>
  <c r="G4" i="6"/>
  <c r="A5" i="6"/>
  <c r="E5" i="6"/>
  <c r="F5" i="6"/>
  <c r="G5" i="6"/>
  <c r="A6" i="6"/>
  <c r="E6" i="6"/>
  <c r="F6" i="6"/>
  <c r="G6" i="6"/>
  <c r="A7" i="6"/>
  <c r="E7" i="6"/>
  <c r="F7" i="6"/>
  <c r="G7" i="6"/>
  <c r="A8" i="6"/>
  <c r="E8" i="6"/>
  <c r="F8" i="6"/>
  <c r="G8" i="6"/>
  <c r="A9" i="6"/>
  <c r="E9" i="6"/>
  <c r="F9" i="6"/>
  <c r="G9" i="6"/>
  <c r="A10" i="6"/>
  <c r="E10" i="6"/>
  <c r="F10" i="6"/>
  <c r="G10" i="6"/>
  <c r="A11" i="6"/>
  <c r="E11" i="6"/>
  <c r="F11" i="6"/>
  <c r="G11" i="6"/>
  <c r="A12" i="6"/>
  <c r="E12" i="6"/>
  <c r="F12" i="6"/>
  <c r="G12" i="6"/>
  <c r="A13" i="6"/>
  <c r="E13" i="6"/>
  <c r="F13" i="6"/>
  <c r="G13" i="6"/>
  <c r="A14" i="6"/>
  <c r="E14" i="6"/>
  <c r="F14" i="6"/>
  <c r="G14" i="6"/>
  <c r="A15" i="6"/>
  <c r="E15" i="6"/>
  <c r="F15" i="6"/>
  <c r="G15" i="6"/>
  <c r="A16" i="6"/>
  <c r="E16" i="6"/>
  <c r="F16" i="6"/>
  <c r="G16" i="6"/>
  <c r="A17" i="6"/>
  <c r="E17" i="6"/>
  <c r="F17" i="6"/>
  <c r="G17" i="6"/>
  <c r="A18" i="6"/>
  <c r="E18" i="6"/>
  <c r="F18" i="6"/>
  <c r="G18" i="6"/>
  <c r="A19" i="6"/>
  <c r="E19" i="6"/>
  <c r="F19" i="6"/>
  <c r="G19" i="6"/>
  <c r="A20" i="6"/>
  <c r="E20" i="6"/>
  <c r="F20" i="6"/>
  <c r="G20" i="6"/>
  <c r="A21" i="6"/>
  <c r="E21" i="6"/>
  <c r="F21" i="6"/>
  <c r="G21" i="6"/>
  <c r="A22" i="6"/>
  <c r="E22" i="6"/>
  <c r="F22" i="6"/>
  <c r="G22" i="6"/>
  <c r="A23" i="6"/>
  <c r="E23" i="6"/>
  <c r="F23" i="6"/>
  <c r="G23" i="6"/>
  <c r="A24" i="6"/>
  <c r="E24" i="6"/>
  <c r="F24" i="6"/>
  <c r="G24" i="6"/>
  <c r="A25" i="6"/>
  <c r="E25" i="6"/>
  <c r="F25" i="6"/>
  <c r="G25" i="6"/>
  <c r="A26" i="6"/>
  <c r="E26" i="6"/>
  <c r="F26" i="6"/>
  <c r="G26" i="6"/>
  <c r="A27" i="6"/>
  <c r="E27" i="6"/>
  <c r="F27" i="6"/>
  <c r="G27" i="6"/>
  <c r="A28" i="6"/>
  <c r="E28" i="6"/>
  <c r="F28" i="6"/>
  <c r="G28" i="6"/>
  <c r="A29" i="6"/>
  <c r="E29" i="6"/>
  <c r="F29" i="6"/>
  <c r="G29" i="6"/>
  <c r="A30" i="6"/>
  <c r="E30" i="6"/>
  <c r="F30" i="6"/>
  <c r="G30" i="6"/>
  <c r="A31" i="6"/>
  <c r="E31" i="6"/>
  <c r="F31" i="6"/>
  <c r="G31" i="6"/>
  <c r="A32" i="6"/>
  <c r="E32" i="6"/>
  <c r="F32" i="6"/>
  <c r="G32" i="6"/>
  <c r="A33" i="6"/>
  <c r="E33" i="6"/>
  <c r="F33" i="6"/>
  <c r="G33" i="6"/>
  <c r="A34" i="6"/>
  <c r="E34" i="6"/>
  <c r="F34" i="6"/>
  <c r="G34" i="6"/>
  <c r="A35" i="6"/>
  <c r="E35" i="6"/>
  <c r="F35" i="6"/>
  <c r="G35" i="6"/>
  <c r="A36" i="6"/>
  <c r="E36" i="6"/>
  <c r="F36" i="6"/>
  <c r="G36" i="6"/>
  <c r="A37" i="6"/>
  <c r="E37" i="6"/>
  <c r="F37" i="6"/>
  <c r="G37" i="6"/>
  <c r="A38" i="6"/>
  <c r="E38" i="6"/>
  <c r="F38" i="6"/>
  <c r="G38" i="6"/>
  <c r="A39" i="6"/>
  <c r="E39" i="6"/>
  <c r="F39" i="6"/>
  <c r="G39" i="6"/>
  <c r="A40" i="6"/>
  <c r="E40" i="6"/>
  <c r="F40" i="6"/>
  <c r="G40" i="6"/>
  <c r="A41" i="6"/>
  <c r="E41" i="6"/>
  <c r="F41" i="6"/>
  <c r="G41" i="6"/>
  <c r="A42" i="6"/>
  <c r="E42" i="6"/>
  <c r="F42" i="6"/>
  <c r="G42" i="6"/>
  <c r="A43" i="6"/>
  <c r="E43" i="6"/>
  <c r="F43" i="6"/>
  <c r="G43" i="6"/>
  <c r="A44" i="6"/>
  <c r="E44" i="6"/>
  <c r="F44" i="6"/>
  <c r="G44" i="6"/>
  <c r="A45" i="6"/>
  <c r="E45" i="6"/>
  <c r="F45" i="6"/>
  <c r="G45" i="6"/>
  <c r="A46" i="6"/>
  <c r="E46" i="6"/>
  <c r="F46" i="6"/>
  <c r="G46" i="6"/>
  <c r="A47" i="6"/>
  <c r="E47" i="6"/>
  <c r="F47" i="6"/>
  <c r="G47" i="6"/>
  <c r="A48" i="6"/>
  <c r="E48" i="6"/>
  <c r="F48" i="6"/>
  <c r="G48" i="6"/>
  <c r="A49" i="6"/>
  <c r="E49" i="6"/>
  <c r="F49" i="6"/>
  <c r="G49" i="6"/>
  <c r="A50" i="6"/>
  <c r="E50" i="6"/>
  <c r="F50" i="6"/>
  <c r="G50" i="6"/>
  <c r="A51" i="6"/>
  <c r="E51" i="6"/>
  <c r="F51" i="6"/>
  <c r="G51" i="6"/>
  <c r="A52" i="6"/>
  <c r="E52" i="6"/>
  <c r="F52" i="6"/>
  <c r="G52" i="6"/>
  <c r="A53" i="6"/>
  <c r="E53" i="6"/>
  <c r="F53" i="6"/>
  <c r="G53" i="6"/>
  <c r="A54" i="6"/>
  <c r="E54" i="6"/>
  <c r="F54" i="6"/>
  <c r="G54" i="6"/>
  <c r="A55" i="6"/>
  <c r="E55" i="6"/>
  <c r="F55" i="6"/>
  <c r="G55" i="6"/>
  <c r="A56" i="6"/>
  <c r="E56" i="6"/>
  <c r="F56" i="6"/>
  <c r="G56" i="6"/>
  <c r="A57" i="6"/>
  <c r="E57" i="6"/>
  <c r="F57" i="6"/>
  <c r="G57" i="6"/>
  <c r="A58" i="6"/>
  <c r="E58" i="6"/>
  <c r="F58" i="6"/>
  <c r="G58" i="6"/>
  <c r="A59" i="6"/>
  <c r="E59" i="6"/>
  <c r="F59" i="6"/>
  <c r="G59" i="6"/>
  <c r="A60" i="6"/>
  <c r="E60" i="6"/>
  <c r="F60" i="6"/>
  <c r="G60" i="6"/>
  <c r="A61" i="6"/>
  <c r="E61" i="6"/>
  <c r="F61" i="6"/>
  <c r="G61" i="6"/>
  <c r="A62" i="6"/>
  <c r="E62" i="6"/>
  <c r="F62" i="6"/>
  <c r="G62" i="6"/>
  <c r="A63" i="6"/>
  <c r="E63" i="6"/>
  <c r="F63" i="6"/>
  <c r="G63" i="6"/>
  <c r="A64" i="6"/>
  <c r="E64" i="6"/>
  <c r="F64" i="6"/>
  <c r="G64" i="6"/>
  <c r="A65" i="6"/>
  <c r="B65" i="6"/>
  <c r="D65" i="6"/>
  <c r="E65" i="6"/>
  <c r="F65" i="6"/>
  <c r="G65" i="6"/>
  <c r="A66" i="6"/>
  <c r="B66" i="6"/>
  <c r="C66" i="6"/>
  <c r="E66" i="6"/>
  <c r="F66" i="6"/>
  <c r="G66" i="6"/>
  <c r="A67" i="6"/>
  <c r="B67" i="6"/>
  <c r="C67" i="6"/>
  <c r="D67" i="6"/>
  <c r="E67" i="6"/>
  <c r="F67" i="6"/>
  <c r="G67" i="6"/>
  <c r="A68" i="6"/>
  <c r="C68" i="6"/>
  <c r="D68" i="6"/>
  <c r="E68" i="6"/>
  <c r="F68" i="6"/>
  <c r="G68" i="6"/>
  <c r="A69" i="6"/>
  <c r="B69" i="6"/>
  <c r="D69" i="6"/>
  <c r="E69" i="6"/>
  <c r="F69" i="6"/>
  <c r="G69" i="6"/>
  <c r="A70" i="6"/>
  <c r="B70" i="6"/>
  <c r="C70" i="6"/>
  <c r="E70" i="6"/>
  <c r="F70" i="6"/>
  <c r="G70" i="6"/>
  <c r="A71" i="6"/>
  <c r="B71" i="6"/>
  <c r="C71" i="6"/>
  <c r="D71" i="6"/>
  <c r="E71" i="6"/>
  <c r="F71" i="6"/>
  <c r="G71" i="6"/>
  <c r="A72" i="6"/>
  <c r="C72" i="6"/>
  <c r="E72" i="6"/>
  <c r="F72" i="6"/>
  <c r="G72" i="6"/>
  <c r="A73" i="6"/>
  <c r="B73" i="6"/>
  <c r="D73" i="6"/>
  <c r="E73" i="6"/>
  <c r="F73" i="6"/>
  <c r="G73" i="6"/>
  <c r="A74" i="6"/>
  <c r="C74" i="6"/>
  <c r="E74" i="6"/>
  <c r="F74" i="6"/>
  <c r="G74" i="6"/>
  <c r="A75" i="6"/>
  <c r="B75" i="6"/>
  <c r="D75" i="6"/>
  <c r="E75" i="6"/>
  <c r="F75" i="6"/>
  <c r="G75" i="6"/>
  <c r="A76" i="6"/>
  <c r="B76" i="6"/>
  <c r="C76" i="6"/>
  <c r="E76" i="6"/>
  <c r="F76" i="6"/>
  <c r="G76" i="6"/>
  <c r="A77" i="6"/>
  <c r="B77" i="6"/>
  <c r="D77" i="6"/>
  <c r="E77" i="6"/>
  <c r="F77" i="6"/>
  <c r="G77" i="6"/>
  <c r="A78" i="6"/>
  <c r="C78" i="6"/>
  <c r="E78" i="6"/>
  <c r="F78" i="6"/>
  <c r="G78" i="6"/>
  <c r="A79" i="6"/>
  <c r="B79" i="6"/>
  <c r="D79" i="6"/>
  <c r="E79" i="6"/>
  <c r="F79" i="6"/>
  <c r="G79" i="6"/>
  <c r="A80" i="6"/>
  <c r="C80" i="6"/>
  <c r="E80" i="6"/>
  <c r="F80" i="6"/>
  <c r="G80" i="6"/>
  <c r="A81" i="6"/>
  <c r="B81" i="6"/>
  <c r="D81" i="6"/>
  <c r="E81" i="6"/>
  <c r="F81" i="6"/>
  <c r="G81" i="6"/>
  <c r="A82" i="6"/>
  <c r="C82" i="6"/>
  <c r="E82" i="6"/>
  <c r="F82" i="6"/>
  <c r="G82" i="6"/>
  <c r="A83" i="6"/>
  <c r="B83" i="6"/>
  <c r="D83" i="6"/>
  <c r="E83" i="6"/>
  <c r="F83" i="6"/>
  <c r="G83" i="6"/>
  <c r="A84" i="6"/>
  <c r="C84" i="6"/>
  <c r="E84" i="6"/>
  <c r="F84" i="6"/>
  <c r="G84" i="6"/>
  <c r="A85" i="6"/>
  <c r="B85" i="6"/>
  <c r="D85" i="6"/>
  <c r="E85" i="6"/>
  <c r="F85" i="6"/>
  <c r="G85" i="6"/>
  <c r="A86" i="6"/>
  <c r="C86" i="6"/>
  <c r="E86" i="6"/>
  <c r="F86" i="6"/>
  <c r="G86" i="6"/>
  <c r="A87" i="6"/>
  <c r="B87" i="6"/>
  <c r="D87" i="6"/>
  <c r="E87" i="6"/>
  <c r="F87" i="6"/>
  <c r="G87" i="6"/>
  <c r="A88" i="6"/>
  <c r="C88" i="6"/>
  <c r="E88" i="6"/>
  <c r="F88" i="6"/>
  <c r="G88" i="6"/>
  <c r="A89" i="6"/>
  <c r="B89" i="6"/>
  <c r="D89" i="6"/>
  <c r="E89" i="6"/>
  <c r="F89" i="6"/>
  <c r="G89" i="6"/>
  <c r="A90" i="6"/>
  <c r="C90" i="6"/>
  <c r="E90" i="6"/>
  <c r="F90" i="6"/>
  <c r="G90" i="6"/>
  <c r="A91" i="6"/>
  <c r="B91" i="6"/>
  <c r="D91" i="6"/>
  <c r="E91" i="6"/>
  <c r="F91" i="6"/>
  <c r="G91" i="6"/>
  <c r="A92" i="6"/>
  <c r="C92" i="6"/>
  <c r="E92" i="6"/>
  <c r="F92" i="6"/>
  <c r="G92" i="6"/>
  <c r="A93" i="6"/>
  <c r="B93" i="6"/>
  <c r="D93" i="6"/>
  <c r="E93" i="6"/>
  <c r="F93" i="6"/>
  <c r="G93" i="6"/>
  <c r="A94" i="6"/>
  <c r="C94" i="6"/>
  <c r="E94" i="6"/>
  <c r="F94" i="6"/>
  <c r="G94" i="6"/>
  <c r="A95" i="6"/>
  <c r="B95" i="6"/>
  <c r="D95" i="6"/>
  <c r="E95" i="6"/>
  <c r="F95" i="6"/>
  <c r="G95" i="6"/>
  <c r="A96" i="6"/>
  <c r="C96" i="6"/>
  <c r="E96" i="6"/>
  <c r="F96" i="6"/>
  <c r="G96" i="6"/>
  <c r="A97" i="6"/>
  <c r="B97" i="6"/>
  <c r="D97" i="6"/>
  <c r="E97" i="6"/>
  <c r="F97" i="6"/>
  <c r="G97" i="6"/>
  <c r="A98" i="6"/>
  <c r="C98" i="6"/>
  <c r="E98" i="6"/>
  <c r="F98" i="6"/>
  <c r="G98" i="6"/>
  <c r="A99" i="6"/>
  <c r="B99" i="6"/>
  <c r="D99" i="6"/>
  <c r="E99" i="6"/>
  <c r="F99" i="6"/>
  <c r="G99" i="6"/>
  <c r="A100" i="6"/>
  <c r="C100" i="6"/>
  <c r="E100" i="6"/>
  <c r="F100" i="6"/>
  <c r="G100" i="6"/>
  <c r="A101" i="6"/>
  <c r="B101" i="6"/>
  <c r="D101" i="6"/>
  <c r="E101" i="6"/>
  <c r="F101" i="6"/>
  <c r="G101" i="6"/>
  <c r="A102" i="6"/>
  <c r="C102" i="6"/>
  <c r="E102" i="6"/>
  <c r="F102" i="6"/>
  <c r="G102" i="6"/>
  <c r="A103" i="6"/>
  <c r="B103" i="6"/>
  <c r="D103" i="6"/>
  <c r="E103" i="6"/>
  <c r="F103" i="6"/>
  <c r="G103" i="6"/>
  <c r="A104" i="6"/>
  <c r="C104" i="6"/>
  <c r="E104" i="6"/>
  <c r="F104" i="6"/>
  <c r="G104" i="6"/>
  <c r="A105" i="6"/>
  <c r="B105" i="6"/>
  <c r="D105" i="6"/>
  <c r="E105" i="6"/>
  <c r="F105" i="6"/>
  <c r="G105" i="6"/>
  <c r="A106" i="6"/>
  <c r="C106" i="6"/>
  <c r="E106" i="6"/>
  <c r="F106" i="6"/>
  <c r="G106" i="6"/>
  <c r="A107" i="6"/>
  <c r="B107" i="6"/>
  <c r="D107" i="6"/>
  <c r="E107" i="6"/>
  <c r="F107" i="6"/>
  <c r="G107" i="6"/>
  <c r="A108" i="6"/>
  <c r="C108" i="6"/>
  <c r="E108" i="6"/>
  <c r="F108" i="6"/>
  <c r="G108" i="6"/>
  <c r="A109" i="6"/>
  <c r="B109" i="6"/>
  <c r="C109" i="6"/>
  <c r="D109" i="6"/>
  <c r="E109" i="6"/>
  <c r="F109" i="6"/>
  <c r="G109" i="6"/>
  <c r="A110" i="6"/>
  <c r="B110" i="6"/>
  <c r="C110" i="6"/>
  <c r="D110" i="6"/>
  <c r="E110" i="6"/>
  <c r="F110" i="6"/>
  <c r="G110" i="6"/>
  <c r="G2" i="6"/>
  <c r="F2" i="6"/>
  <c r="E2" i="6"/>
  <c r="A2" i="6"/>
  <c r="B21" i="6"/>
  <c r="D21" i="6"/>
  <c r="B22" i="6"/>
  <c r="C22" i="6"/>
  <c r="D22" i="6"/>
  <c r="B23" i="6"/>
  <c r="C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B59" i="6"/>
  <c r="C59" i="6"/>
  <c r="D59" i="6"/>
  <c r="B60" i="6"/>
  <c r="C60" i="6"/>
  <c r="D60" i="6"/>
  <c r="B61" i="6"/>
  <c r="C61" i="6"/>
  <c r="D61" i="6"/>
  <c r="B62" i="6"/>
  <c r="C62" i="6"/>
  <c r="D62" i="6"/>
  <c r="B63" i="6"/>
  <c r="C63" i="6"/>
  <c r="D63" i="6"/>
  <c r="B64" i="6"/>
  <c r="C64" i="6"/>
  <c r="D64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D20" i="6"/>
  <c r="C20" i="6"/>
  <c r="B20" i="6"/>
  <c r="D2" i="6"/>
  <c r="D3" i="6"/>
  <c r="D4" i="6"/>
  <c r="D5" i="6"/>
  <c r="D6" i="6"/>
  <c r="D7" i="6"/>
  <c r="D8" i="6"/>
  <c r="D9" i="6"/>
  <c r="D10" i="6"/>
  <c r="C2" i="6"/>
  <c r="C3" i="6"/>
  <c r="C4" i="6"/>
  <c r="C5" i="6"/>
  <c r="C6" i="6"/>
  <c r="C7" i="6"/>
  <c r="C8" i="6"/>
  <c r="C9" i="6"/>
  <c r="C10" i="6"/>
  <c r="B2" i="6"/>
  <c r="B3" i="6"/>
  <c r="B4" i="6"/>
  <c r="B5" i="6"/>
  <c r="B6" i="6"/>
  <c r="B7" i="6"/>
  <c r="B8" i="6"/>
  <c r="B9" i="6"/>
  <c r="B10" i="6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3" i="7"/>
</calcChain>
</file>

<file path=xl/sharedStrings.xml><?xml version="1.0" encoding="utf-8"?>
<sst xmlns="http://schemas.openxmlformats.org/spreadsheetml/2006/main" count="193" uniqueCount="93">
  <si>
    <t>Фамилия</t>
  </si>
  <si>
    <t>Имя</t>
  </si>
  <si>
    <t>Отчество</t>
  </si>
  <si>
    <t>адрес</t>
  </si>
  <si>
    <t>№</t>
  </si>
  <si>
    <t>S</t>
  </si>
  <si>
    <t>№ карты</t>
  </si>
  <si>
    <t>сергеевич</t>
  </si>
  <si>
    <t>тип помещения</t>
  </si>
  <si>
    <t>сумма</t>
  </si>
  <si>
    <t>иванов</t>
  </si>
  <si>
    <t>иван</t>
  </si>
  <si>
    <t>иванович</t>
  </si>
  <si>
    <t>петров</t>
  </si>
  <si>
    <t>петр</t>
  </si>
  <si>
    <t>петрович</t>
  </si>
  <si>
    <t>сидоров</t>
  </si>
  <si>
    <t>сидр</t>
  </si>
  <si>
    <t>сидорович</t>
  </si>
  <si>
    <t>смирнов</t>
  </si>
  <si>
    <t>смирн</t>
  </si>
  <si>
    <t>смирнович</t>
  </si>
  <si>
    <t>александр</t>
  </si>
  <si>
    <t>дата заказа</t>
  </si>
  <si>
    <t>мудак</t>
  </si>
  <si>
    <t>мудакович</t>
  </si>
  <si>
    <t>мамонтов</t>
  </si>
  <si>
    <t>сергей</t>
  </si>
  <si>
    <t>владимирович</t>
  </si>
  <si>
    <t>гоголя 16/78</t>
  </si>
  <si>
    <t>контакт</t>
  </si>
  <si>
    <t>кр.проспект 73/4/6</t>
  </si>
  <si>
    <t>бескудниково 10/1/32</t>
  </si>
  <si>
    <t>ленина 5/6</t>
  </si>
  <si>
    <t>токорева 8/32</t>
  </si>
  <si>
    <t>высоцкого 101/45</t>
  </si>
  <si>
    <t>московская 5а/16</t>
  </si>
  <si>
    <t>победа 10/12</t>
  </si>
  <si>
    <t>гагарина 84/455</t>
  </si>
  <si>
    <t>8-000-000-00-00</t>
  </si>
  <si>
    <t>уборка</t>
  </si>
  <si>
    <t>посуда</t>
  </si>
  <si>
    <t>окна</t>
  </si>
  <si>
    <t>квартира</t>
  </si>
  <si>
    <t>дом</t>
  </si>
  <si>
    <t>прометание территории</t>
  </si>
  <si>
    <t>чистка снега</t>
  </si>
  <si>
    <t>чистка крыш</t>
  </si>
  <si>
    <t>послестрой</t>
  </si>
  <si>
    <t>услуги</t>
  </si>
  <si>
    <t>стирка</t>
  </si>
  <si>
    <t>S тер.</t>
  </si>
  <si>
    <t>окно</t>
  </si>
  <si>
    <t>ковры</t>
  </si>
  <si>
    <t>форм</t>
  </si>
  <si>
    <t>есть</t>
  </si>
  <si>
    <t>нету</t>
  </si>
  <si>
    <t>доп услуги</t>
  </si>
  <si>
    <t>услуг</t>
  </si>
  <si>
    <t>примечание</t>
  </si>
  <si>
    <t>п/п</t>
  </si>
  <si>
    <t>телефон</t>
  </si>
  <si>
    <t>e-mail</t>
  </si>
  <si>
    <t>%</t>
  </si>
  <si>
    <t>коэф</t>
  </si>
  <si>
    <t>цена,        м2</t>
  </si>
  <si>
    <t>дата          заказа</t>
  </si>
  <si>
    <t>тип           помещения</t>
  </si>
  <si>
    <t>№          карты</t>
  </si>
  <si>
    <t>булко</t>
  </si>
  <si>
    <t>сергеев</t>
  </si>
  <si>
    <t>ишметов</t>
  </si>
  <si>
    <t>руслан</t>
  </si>
  <si>
    <t>фаритович</t>
  </si>
  <si>
    <t>мудоков</t>
  </si>
  <si>
    <t>ЕСЛИОШИБКА(ИНДЕКС(card!$B$2:$E$102;ПОИСКПОЗ($H21;card!$B$2:$B$102);2);"")</t>
  </si>
  <si>
    <t>ИНДЕКС(card!$B$2:$E$102;ПОИСКПОЗ($H20;card!$B$2:$B$102);2)</t>
  </si>
  <si>
    <t>ЕСЛИОШИБКА(ЕСЛИ(СЧЁТЗ(C2:E2);ИНДЕКС(ЕСЛИ(C2="дом";price_home!$B$3:$E$4;price_kvart!$B$3:$E$4);ПОИСКПОЗ(D2;price_kvart!$A$3:$A$4;0);ПОИСКПОЗ(E2;price_kvart!$B$2:$E$2));"");"")</t>
  </si>
  <si>
    <t>гульки 16/3</t>
  </si>
  <si>
    <t>цена за м2</t>
  </si>
  <si>
    <t>автоматическое выставление по карте</t>
  </si>
  <si>
    <t>ЕСЛИОШИБКА(e3*f2;"")</t>
  </si>
  <si>
    <t>да</t>
  </si>
  <si>
    <t>нет</t>
  </si>
  <si>
    <t>территория</t>
  </si>
  <si>
    <t>доп.услага</t>
  </si>
  <si>
    <t>промести</t>
  </si>
  <si>
    <t>доп усл</t>
  </si>
  <si>
    <t>доп усл2</t>
  </si>
  <si>
    <t>доп усл3</t>
  </si>
  <si>
    <t>доп усл4</t>
  </si>
  <si>
    <t>снег с крыши</t>
  </si>
  <si>
    <t>цена окно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</si>
</sst>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\-0000"/>
    <numFmt numFmtId="165" formatCode="#,##0.00&quot;р.&quot;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theme="3" tint="0.3999755851924192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5" xfId="0" applyBorder="1"/>
    <xf numFmtId="0" fontId="2" fillId="2" borderId="6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164" fontId="0" fillId="0" borderId="0" xfId="0" applyNumberFormat="1"/>
    <xf numFmtId="1" fontId="0" fillId="0" borderId="2" xfId="0" applyNumberFormat="1" applyBorder="1"/>
    <xf numFmtId="1" fontId="0" fillId="0" borderId="3" xfId="0" applyNumberFormat="1" applyBorder="1"/>
    <xf numFmtId="0" fontId="0" fillId="0" borderId="0" xfId="0" applyNumberFormat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horizontal="center"/>
    </xf>
    <xf numFmtId="4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3" borderId="5" xfId="0" applyNumberFormat="1" applyFill="1" applyBorder="1"/>
    <xf numFmtId="165" fontId="0" fillId="3" borderId="5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32">
    <dxf>
      <alignment horizontal="center" vertical="center" textRotation="0" wrapText="0" relative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relativeIndent="0" justifyLastLine="0" shrinkToFit="0" readingOrder="0"/>
    </dxf>
    <dxf>
      <numFmt numFmtId="19" formatCode="dd/mm/yyyy"/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border>
        <bottom style="thin">
          <color indexed="64"/>
        </bottom>
        <vertical/>
        <horizontal/>
      </border>
    </dxf>
    <dxf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1" relativeIndent="0" justifyLastLine="0" shrinkToFit="0" readingOrder="0"/>
    </dxf>
    <dxf>
      <numFmt numFmtId="30" formatCode="@"/>
    </dxf>
    <dxf>
      <numFmt numFmtId="164" formatCode="00000\-0000"/>
      <alignment horizontal="center" vertical="bottom" textRotation="0" wrapText="0" relativeIndent="0" justifyLastLine="0" shrinkToFit="0" readingOrder="0"/>
    </dxf>
    <dxf>
      <numFmt numFmtId="165" formatCode="#,##0.00&quot;р.&quot;"/>
      <fill>
        <patternFill>
          <fgColor indexed="64"/>
          <bgColor rgb="FFFFFF00"/>
        </patternFill>
      </fill>
      <border diagonalUp="0" diagonalDown="0" outline="0">
        <left/>
        <right style="mediumDashed">
          <color theme="3" tint="0.39997558519241921"/>
        </right>
        <top/>
        <bottom/>
      </border>
    </dxf>
    <dxf>
      <numFmt numFmtId="0" formatCode="General"/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numFmt numFmtId="4" formatCode="#,##0.00"/>
      <alignment horizontal="center" vertical="center" textRotation="0" wrapText="0" relativeIndent="0" justifyLastLine="0" shrinkToFit="0" readingOrder="0"/>
    </dxf>
    <dxf>
      <numFmt numFmtId="19" formatCode="dd/mm/yyyy"/>
      <alignment horizontal="center" vertical="bottom" textRotation="0" wrapText="0" relativeIndent="0" justifyLastLine="0" shrinkToFit="0" readingOrder="0"/>
    </dxf>
    <dxf>
      <numFmt numFmtId="19" formatCode="dd/mm/yyyy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</border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N110" totalsRowShown="0" headerRowDxfId="31" headerRowBorderDxfId="30" tableBorderDxfId="29">
  <autoFilter ref="A1:N110"/>
  <sortState ref="A2:M64">
    <sortCondition ref="A1:A64"/>
  </sortState>
  <tableColumns count="14">
    <tableColumn id="1" name="№" dataDxfId="28"/>
    <tableColumn id="2" name="дата          заказа" dataDxfId="27"/>
    <tableColumn id="4" name="тип           помещения" dataDxfId="26"/>
    <tableColumn id="3" name="услуги" dataDxfId="25"/>
    <tableColumn id="5" name="S" dataDxfId="24"/>
    <tableColumn id="14" name="цена,        м2" dataDxfId="23">
      <calculatedColumnFormula>IFERROR(IF(COUNTA(C2:E2),INDEX(IF(C2="дом",price_home!$B$3:$E$4,price_kvart!$B$3:$E$4),MATCH(D2,price_kvart!$A$3:$A$4,0),MATCH(E2,price_kvart!$B$2:$E$2)),""),"")</calculatedColumnFormula>
    </tableColumn>
    <tableColumn id="6" name="сумма" dataDxfId="22">
      <calculatedColumnFormula>IFERROR(IF(dop_uslug!H2="да",price_dop!$B$3,price_dop!$C$3)*dop_uslug!I2+E2*F2,"")</calculatedColumnFormula>
    </tableColumn>
    <tableColumn id="7" name="№          карты" dataDxfId="21"/>
    <tableColumn id="8" name="Фамилия">
      <calculatedColumnFormula>IFERROR(INDEX(card!$B$2:$E$102,MATCH($H2,card!$B$2:$B$102),2),"")</calculatedColumnFormula>
    </tableColumn>
    <tableColumn id="9" name="Имя">
      <calculatedColumnFormula>IFERROR(INDEX(card!$B$2:$E$102,MATCH($H2,card!$B$2:$B$102),3),"")</calculatedColumnFormula>
    </tableColumn>
    <tableColumn id="10" name="Отчество" dataDxfId="20">
      <calculatedColumnFormula>IFERROR(INDEX(card!$B$2:$E$102,MATCH($H2,card!$B$2:$B$102),4),"")</calculatedColumnFormula>
    </tableColumn>
    <tableColumn id="11" name="адрес"/>
    <tableColumn id="12" name="контакт" dataDxfId="19"/>
    <tableColumn id="13" name="примечание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P110" totalsRowShown="0" headerRowDxfId="18" dataDxfId="16" headerRowBorderDxfId="17">
  <autoFilter ref="A1:P110"/>
  <tableColumns count="16">
    <tableColumn id="1" name="№" dataDxfId="15">
      <calculatedColumnFormula>Таблица1[[#This Row],[№]]</calculatedColumnFormula>
    </tableColumn>
    <tableColumn id="2" name="Фамилия" dataDxfId="14">
      <calculatedColumnFormula>Таблица1[[#This Row],[Фамилия]]</calculatedColumnFormula>
    </tableColumn>
    <tableColumn id="3" name="Имя" dataDxfId="13">
      <calculatedColumnFormula>Таблица1[[#This Row],[Имя]]</calculatedColumnFormula>
    </tableColumn>
    <tableColumn id="4" name="Отчество" dataDxfId="12">
      <calculatedColumnFormula>Таблица1[[#This Row],[Отчество]]</calculatedColumnFormula>
    </tableColumn>
    <tableColumn id="5" name="адрес" dataDxfId="11">
      <calculatedColumnFormula>Таблица1[[#This Row],[адрес]]</calculatedColumnFormula>
    </tableColumn>
    <tableColumn id="6" name="дата заказа" dataDxfId="10">
      <calculatedColumnFormula>Таблица1[[#This Row],[дата          заказа]]</calculatedColumnFormula>
    </tableColumn>
    <tableColumn id="7" name="тип помещения" dataDxfId="9">
      <calculatedColumnFormula>Таблица1[[#This Row],[тип           помещения]]</calculatedColumnFormula>
    </tableColumn>
    <tableColumn id="11" name="окно" dataDxfId="8"/>
    <tableColumn id="19" name="цена окно" dataDxfId="7"/>
    <tableColumn id="10" name="ковры" dataDxfId="6"/>
    <tableColumn id="13" name="доп усл" dataDxfId="5"/>
    <tableColumn id="14" name="доп усл2" dataDxfId="4"/>
    <tableColumn id="15" name="доп усл3" dataDxfId="3"/>
    <tableColumn id="16" name="доп усл4" dataDxfId="2"/>
    <tableColumn id="12" name="территория" dataDxfId="1"/>
    <tableColumn id="8" name="S тер." dataDxfId="0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showZeros="0" tabSelected="1" zoomScale="90" zoomScaleNormal="90" zoomScaleSheetLayoutView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6.140625" style="2" customWidth="1"/>
    <col min="2" max="2" width="13.7109375" style="3" customWidth="1"/>
    <col min="3" max="3" width="14.42578125" style="3" customWidth="1"/>
    <col min="4" max="4" width="13.7109375" style="3" customWidth="1"/>
    <col min="7" max="7" width="11.85546875" style="3" customWidth="1"/>
    <col min="8" max="8" width="11.85546875" style="15" customWidth="1"/>
    <col min="9" max="9" width="13.140625" style="5" customWidth="1"/>
    <col min="10" max="10" width="18.42578125" customWidth="1"/>
    <col min="11" max="11" width="15.28515625" customWidth="1"/>
    <col min="12" max="12" width="18.5703125" style="11" customWidth="1"/>
    <col min="13" max="13" width="23.5703125" customWidth="1"/>
    <col min="14" max="14" width="16" style="6" customWidth="1"/>
    <col min="15" max="15" width="15.85546875" customWidth="1"/>
  </cols>
  <sheetData>
    <row r="1" spans="1:14" s="19" customFormat="1" ht="30.75" thickBot="1" x14ac:dyDescent="0.3">
      <c r="A1" s="20" t="s">
        <v>4</v>
      </c>
      <c r="B1" s="16" t="s">
        <v>66</v>
      </c>
      <c r="C1" s="16" t="s">
        <v>67</v>
      </c>
      <c r="D1" s="16" t="s">
        <v>49</v>
      </c>
      <c r="E1" s="16" t="s">
        <v>5</v>
      </c>
      <c r="F1" s="16" t="s">
        <v>65</v>
      </c>
      <c r="G1" s="46" t="s">
        <v>9</v>
      </c>
      <c r="H1" s="17" t="s">
        <v>68</v>
      </c>
      <c r="I1" s="16" t="s">
        <v>0</v>
      </c>
      <c r="J1" s="16" t="s">
        <v>1</v>
      </c>
      <c r="K1" s="18" t="s">
        <v>2</v>
      </c>
      <c r="L1" s="16" t="s">
        <v>3</v>
      </c>
      <c r="M1" s="16" t="s">
        <v>30</v>
      </c>
      <c r="N1" s="16" t="s">
        <v>59</v>
      </c>
    </row>
    <row r="2" spans="1:14" ht="15.75" thickBot="1" x14ac:dyDescent="0.3">
      <c r="A2" s="13">
        <v>1</v>
      </c>
      <c r="B2" s="31">
        <v>42370</v>
      </c>
      <c r="C2" s="27" t="s">
        <v>43</v>
      </c>
      <c r="D2" s="28" t="s">
        <v>40</v>
      </c>
      <c r="E2" s="3">
        <v>81</v>
      </c>
      <c r="F2" s="25">
        <f>IFERROR(IF(COUNTA(C2:E2),INDEX(IF(C2="дом",price_home!$B$3:$E$4,price_kvart!$B$3:$E$4),MATCH(D2,price_kvart!$A$3:$A$4,0),MATCH(E2,price_kvart!$B$2:$E$2)),""),"")</f>
        <v>33</v>
      </c>
      <c r="G2" s="47">
        <f>IFERROR(IF(dop_uslug!H2="да",price_dop!$B$3,price_dop!$C$3)*dop_uslug!I2+E2*F2,"")</f>
        <v>4173</v>
      </c>
      <c r="H2" s="29">
        <v>5</v>
      </c>
      <c r="I2" t="str">
        <f>IFERROR(INDEX(card!$B$2:$E$102,MATCH($H2,card!$B$2:$B$102),2),"")</f>
        <v>сидоров</v>
      </c>
      <c r="J2" t="str">
        <f>IFERROR(INDEX(card!$B$2:$E$102,MATCH($H2,card!$B$2:$B$102),3),"")</f>
        <v>сидр</v>
      </c>
      <c r="K2" t="str">
        <f>IFERROR(INDEX(card!$B$2:$E$102,MATCH($H2,card!$B$2:$B$102),4),"")</f>
        <v>сидорович</v>
      </c>
      <c r="L2" t="s">
        <v>29</v>
      </c>
      <c r="M2" s="6" t="s">
        <v>39</v>
      </c>
      <c r="N2"/>
    </row>
    <row r="3" spans="1:14" ht="15.75" thickBot="1" x14ac:dyDescent="0.3">
      <c r="A3" s="13">
        <v>2</v>
      </c>
      <c r="B3" s="32">
        <v>42371</v>
      </c>
      <c r="C3" s="27" t="s">
        <v>44</v>
      </c>
      <c r="D3" s="27" t="s">
        <v>48</v>
      </c>
      <c r="E3" s="3">
        <v>30</v>
      </c>
      <c r="F3" s="21">
        <f>IFERROR(IF(COUNTA(C3:E3),INDEX(IF(C3="дом",price_home!$B$3:$E$4,price_kvart!$B$3:$E$4),MATCH(D3,price_kvart!$A$3:$A$4,0),MATCH(E3,price_kvart!$B$2:$E$2)),""),"")</f>
        <v>70</v>
      </c>
      <c r="G3" s="48">
        <f>IFERROR(IF(dop_uslug!H3="да",price_dop!$B$3,price_dop!$C$3)*dop_uslug!I3+E3*F3,"")</f>
        <v>2100</v>
      </c>
      <c r="H3" s="29">
        <v>2</v>
      </c>
      <c r="I3" t="str">
        <f>IFERROR(INDEX(card!$B$2:$E$102,MATCH($H3,card!$B$2:$B$102),2),"")</f>
        <v>булко</v>
      </c>
      <c r="J3" t="str">
        <f>IFERROR(INDEX(card!$B$2:$E$102,MATCH($H3,card!$B$2:$B$102),3),"")</f>
        <v>александр</v>
      </c>
      <c r="K3" t="str">
        <f>IFERROR(INDEX(card!$B$2:$E$102,MATCH($H3,card!$B$2:$B$102),4),"")</f>
        <v>владимирович</v>
      </c>
      <c r="L3" t="s">
        <v>31</v>
      </c>
      <c r="M3" s="6" t="s">
        <v>39</v>
      </c>
      <c r="N3"/>
    </row>
    <row r="4" spans="1:14" ht="15.75" thickBot="1" x14ac:dyDescent="0.3">
      <c r="A4" s="13">
        <v>3</v>
      </c>
      <c r="B4" s="32">
        <v>42371</v>
      </c>
      <c r="C4" s="27" t="s">
        <v>43</v>
      </c>
      <c r="D4" s="27" t="s">
        <v>48</v>
      </c>
      <c r="E4" s="3">
        <v>60</v>
      </c>
      <c r="F4" s="21">
        <f>IFERROR(IF(COUNTA(C4:E4),INDEX(IF(C4="дом",price_home!$B$3:$E$4,price_kvart!$B$3:$E$4),MATCH(D4,price_kvart!$A$3:$A$4,0),MATCH(E4,price_kvart!$B$2:$E$2)),""),"")</f>
        <v>60</v>
      </c>
      <c r="G4" s="48">
        <f>IFERROR(IF(dop_uslug!H4="да",price_dop!$B$3,price_dop!$C$3)*dop_uslug!I4+E4*F4,"")</f>
        <v>3600</v>
      </c>
      <c r="H4" s="29">
        <v>4</v>
      </c>
      <c r="I4" t="str">
        <f>IFERROR(INDEX(card!$B$2:$E$102,MATCH($H4,card!$B$2:$B$102),2),"")</f>
        <v>петров</v>
      </c>
      <c r="J4" t="str">
        <f>IFERROR(INDEX(card!$B$2:$E$102,MATCH($H4,card!$B$2:$B$102),3),"")</f>
        <v>петр</v>
      </c>
      <c r="K4" t="str">
        <f>IFERROR(INDEX(card!$B$2:$E$102,MATCH($H4,card!$B$2:$B$102),4),"")</f>
        <v>петрович</v>
      </c>
      <c r="L4" t="s">
        <v>38</v>
      </c>
      <c r="M4" s="6" t="s">
        <v>39</v>
      </c>
      <c r="N4"/>
    </row>
    <row r="5" spans="1:14" ht="15.75" thickBot="1" x14ac:dyDescent="0.3">
      <c r="A5" s="13">
        <v>4</v>
      </c>
      <c r="B5" s="32">
        <v>42371</v>
      </c>
      <c r="C5" s="27" t="s">
        <v>44</v>
      </c>
      <c r="D5" s="27" t="s">
        <v>40</v>
      </c>
      <c r="E5" s="3">
        <v>95</v>
      </c>
      <c r="F5" s="21">
        <f>IFERROR(IF(COUNTA(C5:E5),INDEX(IF(C5="дом",price_home!$B$3:$E$4,price_kvart!$B$3:$E$4),MATCH(D5,price_kvart!$A$3:$A$4,0),MATCH(E5,price_kvart!$B$2:$E$2)),""),"")</f>
        <v>48</v>
      </c>
      <c r="G5" s="48">
        <f>IFERROR(IF(dop_uslug!H5="да",price_dop!$B$3,price_dop!$C$3)*dop_uslug!I5+E5*F5,"")</f>
        <v>4560</v>
      </c>
      <c r="H5" s="29">
        <v>2</v>
      </c>
      <c r="I5" t="str">
        <f>IFERROR(INDEX(card!$B$2:$E$102,MATCH($H5,card!$B$2:$B$102),2),"")</f>
        <v>булко</v>
      </c>
      <c r="J5" t="str">
        <f>IFERROR(INDEX(card!$B$2:$E$102,MATCH($H5,card!$B$2:$B$102),3),"")</f>
        <v>александр</v>
      </c>
      <c r="K5" t="str">
        <f>IFERROR(INDEX(card!$B$2:$E$102,MATCH($H5,card!$B$2:$B$102),4),"")</f>
        <v>владимирович</v>
      </c>
      <c r="L5" t="s">
        <v>31</v>
      </c>
      <c r="M5" s="6" t="s">
        <v>39</v>
      </c>
      <c r="N5"/>
    </row>
    <row r="6" spans="1:14" ht="15.75" thickBot="1" x14ac:dyDescent="0.3">
      <c r="A6" s="13">
        <v>5</v>
      </c>
      <c r="B6" s="32">
        <v>42375</v>
      </c>
      <c r="C6" s="27" t="s">
        <v>43</v>
      </c>
      <c r="D6" s="27" t="s">
        <v>40</v>
      </c>
      <c r="E6" s="3">
        <v>60</v>
      </c>
      <c r="F6" s="21">
        <f>IFERROR(IF(COUNTA(C6:E6),INDEX(IF(C6="дом",price_home!$B$3:$E$4,price_kvart!$B$3:$E$4),MATCH(D6,price_kvart!$A$3:$A$4,0),MATCH(E6,price_kvart!$B$2:$E$2)),""),"")</f>
        <v>35</v>
      </c>
      <c r="G6" s="48">
        <f>IFERROR(IF(dop_uslug!H6="да",price_dop!$B$3,price_dop!$C$3)*dop_uslug!I6+E6*F6,"")</f>
        <v>2100</v>
      </c>
      <c r="H6" s="29">
        <v>5</v>
      </c>
      <c r="I6" t="str">
        <f>IFERROR(INDEX(card!$B$2:$E$102,MATCH($H6,card!$B$2:$B$102),2),"")</f>
        <v>сидоров</v>
      </c>
      <c r="J6" t="str">
        <f>IFERROR(INDEX(card!$B$2:$E$102,MATCH($H6,card!$B$2:$B$102),3),"")</f>
        <v>сидр</v>
      </c>
      <c r="K6" t="str">
        <f>IFERROR(INDEX(card!$B$2:$E$102,MATCH($H6,card!$B$2:$B$102),4),"")</f>
        <v>сидорович</v>
      </c>
      <c r="L6" t="s">
        <v>29</v>
      </c>
      <c r="M6" s="6" t="s">
        <v>39</v>
      </c>
      <c r="N6"/>
    </row>
    <row r="7" spans="1:14" ht="15.75" thickBot="1" x14ac:dyDescent="0.3">
      <c r="A7" s="13">
        <v>6</v>
      </c>
      <c r="B7" s="32">
        <v>42376</v>
      </c>
      <c r="C7" s="27" t="s">
        <v>44</v>
      </c>
      <c r="D7" s="27" t="s">
        <v>48</v>
      </c>
      <c r="E7" s="3">
        <v>80</v>
      </c>
      <c r="F7" s="21">
        <f>IFERROR(IF(COUNTA(C7:E7),INDEX(IF(C7="дом",price_home!$B$3:$E$4,price_kvart!$B$3:$E$4),MATCH(D7,price_kvart!$A$3:$A$4,0),MATCH(E7,price_kvart!$B$2:$E$2)),""),"")</f>
        <v>70</v>
      </c>
      <c r="G7" s="48">
        <f>IFERROR(IF(dop_uslug!H7="да",price_dop!$B$3,price_dop!$C$3)*dop_uslug!I7+E7*F7,"")</f>
        <v>5600</v>
      </c>
      <c r="H7" s="29">
        <v>4</v>
      </c>
      <c r="I7" t="str">
        <f>IFERROR(INDEX(card!$B$2:$E$102,MATCH($H7,card!$B$2:$B$102),2),"")</f>
        <v>петров</v>
      </c>
      <c r="J7" t="str">
        <f>IFERROR(INDEX(card!$B$2:$E$102,MATCH($H7,card!$B$2:$B$102),3),"")</f>
        <v>петр</v>
      </c>
      <c r="K7" t="str">
        <f>IFERROR(INDEX(card!$B$2:$E$102,MATCH($H7,card!$B$2:$B$102),4),"")</f>
        <v>петрович</v>
      </c>
      <c r="L7" t="s">
        <v>38</v>
      </c>
      <c r="M7" s="6" t="s">
        <v>39</v>
      </c>
      <c r="N7"/>
    </row>
    <row r="8" spans="1:14" ht="15.75" thickBot="1" x14ac:dyDescent="0.3">
      <c r="A8" s="13">
        <v>7</v>
      </c>
      <c r="B8" s="32">
        <v>42377</v>
      </c>
      <c r="C8" s="27" t="s">
        <v>43</v>
      </c>
      <c r="D8" s="27" t="s">
        <v>40</v>
      </c>
      <c r="E8" s="3">
        <v>15</v>
      </c>
      <c r="F8" s="21">
        <f>IFERROR(IF(COUNTA(C8:E8),INDEX(IF(C8="дом",price_home!$B$3:$E$4,price_kvart!$B$3:$E$4),MATCH(D8,price_kvart!$A$3:$A$4,0),MATCH(E8,price_kvart!$B$2:$E$2)),""),"")</f>
        <v>35</v>
      </c>
      <c r="G8" s="48">
        <f>IFERROR(IF(dop_uslug!H8="да",price_dop!$B$3,price_dop!$C$3)*dop_uslug!I8+E8*F8,"")</f>
        <v>525</v>
      </c>
      <c r="H8" s="29">
        <v>7</v>
      </c>
      <c r="I8" t="str">
        <f>IFERROR(INDEX(card!$B$2:$E$102,MATCH($H8,card!$B$2:$B$102),2),"")</f>
        <v>ишметов</v>
      </c>
      <c r="J8" t="str">
        <f>IFERROR(INDEX(card!$B$2:$E$102,MATCH($H8,card!$B$2:$B$102),3),"")</f>
        <v>руслан</v>
      </c>
      <c r="K8" t="str">
        <f>IFERROR(INDEX(card!$B$2:$E$102,MATCH($H8,card!$B$2:$B$102),4),"")</f>
        <v>фаритович</v>
      </c>
      <c r="L8" t="s">
        <v>35</v>
      </c>
      <c r="M8" s="6" t="s">
        <v>39</v>
      </c>
      <c r="N8"/>
    </row>
    <row r="9" spans="1:14" ht="15.75" thickBot="1" x14ac:dyDescent="0.3">
      <c r="A9" s="13">
        <v>8</v>
      </c>
      <c r="B9" s="32">
        <v>42379</v>
      </c>
      <c r="C9" s="27" t="s">
        <v>44</v>
      </c>
      <c r="D9" s="27" t="s">
        <v>40</v>
      </c>
      <c r="E9" s="3">
        <v>120</v>
      </c>
      <c r="F9" s="21">
        <f>IFERROR(IF(COUNTA(C9:E9),INDEX(IF(C9="дом",price_home!$B$3:$E$4,price_kvart!$B$3:$E$4),MATCH(D9,price_kvart!$A$3:$A$4,0),MATCH(E9,price_kvart!$B$2:$E$2)),""),"")</f>
        <v>48</v>
      </c>
      <c r="G9" s="48">
        <f>IFERROR(IF(dop_uslug!H9="да",price_dop!$B$3,price_dop!$C$3)*dop_uslug!I9+E9*F9,"")</f>
        <v>5760</v>
      </c>
      <c r="H9" s="29">
        <v>7</v>
      </c>
      <c r="I9" t="str">
        <f>IFERROR(INDEX(card!$B$2:$E$102,MATCH($H9,card!$B$2:$B$102),2),"")</f>
        <v>ишметов</v>
      </c>
      <c r="J9" t="str">
        <f>IFERROR(INDEX(card!$B$2:$E$102,MATCH($H9,card!$B$2:$B$102),3),"")</f>
        <v>руслан</v>
      </c>
      <c r="K9" t="str">
        <f>IFERROR(INDEX(card!$B$2:$E$102,MATCH($H9,card!$B$2:$B$102),4),"")</f>
        <v>фаритович</v>
      </c>
      <c r="L9" t="s">
        <v>35</v>
      </c>
      <c r="M9" s="6" t="s">
        <v>39</v>
      </c>
      <c r="N9"/>
    </row>
    <row r="10" spans="1:14" ht="15.75" thickBot="1" x14ac:dyDescent="0.3">
      <c r="A10" s="13">
        <v>9</v>
      </c>
      <c r="B10" s="32">
        <v>42381</v>
      </c>
      <c r="C10" s="27" t="s">
        <v>43</v>
      </c>
      <c r="D10" s="27" t="s">
        <v>40</v>
      </c>
      <c r="E10" s="3">
        <v>152</v>
      </c>
      <c r="F10" s="21">
        <f>IFERROR(IF(COUNTA(C10:E10),INDEX(IF(C10="дом",price_home!$B$3:$E$4,price_kvart!$B$3:$E$4),MATCH(D10,price_kvart!$A$3:$A$4,0),MATCH(E10,price_kvart!$B$2:$E$2)),""),"")</f>
        <v>31</v>
      </c>
      <c r="G10" s="48">
        <f>IFERROR(IF(dop_uslug!H10="да",price_dop!$B$3,price_dop!$C$3)*dop_uslug!I10+E10*F10,"")</f>
        <v>4712</v>
      </c>
      <c r="H10" s="29">
        <v>8</v>
      </c>
      <c r="I10" t="str">
        <f>IFERROR(INDEX(card!$B$2:$E$102,MATCH($H10,card!$B$2:$B$102),2),"")</f>
        <v>смирнов</v>
      </c>
      <c r="J10" t="str">
        <f>IFERROR(INDEX(card!$B$2:$E$102,MATCH($H10,card!$B$2:$B$102),3),"")</f>
        <v>смирн</v>
      </c>
      <c r="K10" t="str">
        <f>IFERROR(INDEX(card!$B$2:$E$102,MATCH($H10,card!$B$2:$B$102),4),"")</f>
        <v>смирнович</v>
      </c>
      <c r="L10" t="s">
        <v>32</v>
      </c>
      <c r="M10" s="6" t="s">
        <v>39</v>
      </c>
      <c r="N10"/>
    </row>
    <row r="11" spans="1:14" ht="15.75" thickBot="1" x14ac:dyDescent="0.3">
      <c r="A11" s="13">
        <v>10</v>
      </c>
      <c r="B11" s="32">
        <v>42386</v>
      </c>
      <c r="C11" s="27" t="s">
        <v>44</v>
      </c>
      <c r="D11" s="27" t="s">
        <v>40</v>
      </c>
      <c r="E11" s="3">
        <v>30</v>
      </c>
      <c r="F11" s="21">
        <f>IFERROR(IF(COUNTA(C11:E11),INDEX(IF(C11="дом",price_home!$B$3:$E$4,price_kvart!$B$3:$E$4),MATCH(D11,price_kvart!$A$3:$A$4,0),MATCH(E11,price_kvart!$B$2:$E$2)),""),"")</f>
        <v>40</v>
      </c>
      <c r="G11" s="48">
        <f>IFERROR(IF(dop_uslug!H11="да",price_dop!$B$3,price_dop!$C$3)*dop_uslug!I11+E11*F11,"")</f>
        <v>1200</v>
      </c>
      <c r="H11" s="29">
        <v>8</v>
      </c>
      <c r="I11" t="str">
        <f>IFERROR(INDEX(card!$B$2:$E$102,MATCH($H11,card!$B$2:$B$102),2),"")</f>
        <v>смирнов</v>
      </c>
      <c r="J11" t="str">
        <f>IFERROR(INDEX(card!$B$2:$E$102,MATCH($H11,card!$B$2:$B$102),3),"")</f>
        <v>смирн</v>
      </c>
      <c r="K11" t="str">
        <f>IFERROR(INDEX(card!$B$2:$E$102,MATCH($H11,card!$B$2:$B$102),4),"")</f>
        <v>смирнович</v>
      </c>
      <c r="L11" t="s">
        <v>32</v>
      </c>
      <c r="M11" s="6" t="s">
        <v>39</v>
      </c>
      <c r="N11"/>
    </row>
    <row r="12" spans="1:14" ht="15.75" thickBot="1" x14ac:dyDescent="0.3">
      <c r="A12" s="13">
        <v>11</v>
      </c>
      <c r="B12" s="32">
        <v>42395</v>
      </c>
      <c r="C12" s="27" t="s">
        <v>43</v>
      </c>
      <c r="D12" s="27" t="s">
        <v>40</v>
      </c>
      <c r="E12" s="3">
        <v>60</v>
      </c>
      <c r="F12" s="21">
        <f>IFERROR(IF(COUNTA(C12:E12),INDEX(IF(C12="дом",price_home!$B$3:$E$4,price_kvart!$B$3:$E$4),MATCH(D12,price_kvart!$A$3:$A$4,0),MATCH(E12,price_kvart!$B$2:$E$2)),""),"")</f>
        <v>35</v>
      </c>
      <c r="G12" s="48">
        <f>IFERROR(IF(dop_uslug!H12="да",price_dop!$B$3,price_dop!$C$3)*dop_uslug!I12+E12*F12,"")</f>
        <v>2100</v>
      </c>
      <c r="H12" s="29">
        <v>6</v>
      </c>
      <c r="I12" t="str">
        <f>IFERROR(INDEX(card!$B$2:$E$102,MATCH($H12,card!$B$2:$B$102),2),"")</f>
        <v>мамонтов</v>
      </c>
      <c r="J12" t="str">
        <f>IFERROR(INDEX(card!$B$2:$E$102,MATCH($H12,card!$B$2:$B$102),3),"")</f>
        <v>сергей</v>
      </c>
      <c r="K12" t="str">
        <f>IFERROR(INDEX(card!$B$2:$E$102,MATCH($H12,card!$B$2:$B$102),4),"")</f>
        <v>владимирович</v>
      </c>
      <c r="L12" t="s">
        <v>34</v>
      </c>
      <c r="M12" s="6" t="s">
        <v>39</v>
      </c>
      <c r="N12"/>
    </row>
    <row r="13" spans="1:14" ht="15.75" thickBot="1" x14ac:dyDescent="0.3">
      <c r="A13" s="13">
        <v>12</v>
      </c>
      <c r="B13" s="32">
        <v>42396</v>
      </c>
      <c r="C13" s="27" t="s">
        <v>44</v>
      </c>
      <c r="D13" s="27" t="s">
        <v>40</v>
      </c>
      <c r="E13" s="3">
        <v>40</v>
      </c>
      <c r="F13" s="21">
        <f>IFERROR(IF(COUNTA(C13:E13),INDEX(IF(C13="дом",price_home!$B$3:$E$4,price_kvart!$B$3:$E$4),MATCH(D13,price_kvart!$A$3:$A$4,0),MATCH(E13,price_kvart!$B$2:$E$2)),""),"")</f>
        <v>40</v>
      </c>
      <c r="G13" s="48">
        <f>IFERROR(IF(dop_uslug!H13="да",price_dop!$B$3,price_dop!$C$3)*dop_uslug!I13+E13*F13,"")</f>
        <v>1600</v>
      </c>
      <c r="H13" s="29">
        <v>3</v>
      </c>
      <c r="I13" t="str">
        <f>IFERROR(INDEX(card!$B$2:$E$102,MATCH($H13,card!$B$2:$B$102),2),"")</f>
        <v>сергеев</v>
      </c>
      <c r="J13" t="str">
        <f>IFERROR(INDEX(card!$B$2:$E$102,MATCH($H13,card!$B$2:$B$102),3),"")</f>
        <v>сергей</v>
      </c>
      <c r="K13" t="str">
        <f>IFERROR(INDEX(card!$B$2:$E$102,MATCH($H13,card!$B$2:$B$102),4),"")</f>
        <v>сергеевич</v>
      </c>
      <c r="L13" t="s">
        <v>36</v>
      </c>
      <c r="M13" s="6" t="s">
        <v>39</v>
      </c>
      <c r="N13"/>
    </row>
    <row r="14" spans="1:14" ht="15.75" thickBot="1" x14ac:dyDescent="0.3">
      <c r="A14" s="13">
        <v>13</v>
      </c>
      <c r="B14" s="32">
        <v>42398</v>
      </c>
      <c r="C14" s="27" t="s">
        <v>43</v>
      </c>
      <c r="D14" s="27" t="s">
        <v>40</v>
      </c>
      <c r="E14" s="3">
        <v>200</v>
      </c>
      <c r="F14" s="21">
        <f>IFERROR(IF(COUNTA(C14:E14),INDEX(IF(C14="дом",price_home!$B$3:$E$4,price_kvart!$B$3:$E$4),MATCH(D14,price_kvart!$A$3:$A$4,0),MATCH(E14,price_kvart!$B$2:$E$2)),""),"")</f>
        <v>31</v>
      </c>
      <c r="G14" s="48">
        <f>IFERROR(IF(dop_uslug!H14="да",price_dop!$B$3,price_dop!$C$3)*dop_uslug!I14+E14*F14,"")</f>
        <v>6200</v>
      </c>
      <c r="H14" s="29">
        <v>3</v>
      </c>
      <c r="I14" t="str">
        <f>IFERROR(INDEX(card!$B$2:$E$102,MATCH($H14,card!$B$2:$B$102),2),"")</f>
        <v>сергеев</v>
      </c>
      <c r="J14" t="str">
        <f>IFERROR(INDEX(card!$B$2:$E$102,MATCH($H14,card!$B$2:$B$102),3),"")</f>
        <v>сергей</v>
      </c>
      <c r="K14" t="str">
        <f>IFERROR(INDEX(card!$B$2:$E$102,MATCH($H14,card!$B$2:$B$102),4),"")</f>
        <v>сергеевич</v>
      </c>
      <c r="L14" t="s">
        <v>36</v>
      </c>
      <c r="M14" s="6" t="s">
        <v>39</v>
      </c>
      <c r="N14"/>
    </row>
    <row r="15" spans="1:14" ht="15.75" thickBot="1" x14ac:dyDescent="0.3">
      <c r="A15" s="13">
        <v>14</v>
      </c>
      <c r="B15" s="32">
        <v>42399</v>
      </c>
      <c r="C15" s="27" t="s">
        <v>44</v>
      </c>
      <c r="D15" s="27" t="s">
        <v>40</v>
      </c>
      <c r="E15" s="3">
        <v>50</v>
      </c>
      <c r="F15" s="21">
        <f>IFERROR(IF(COUNTA(C15:E15),INDEX(IF(C15="дом",price_home!$B$3:$E$4,price_kvart!$B$3:$E$4),MATCH(D15,price_kvart!$A$3:$A$4,0),MATCH(E15,price_kvart!$B$2:$E$2)),""),"")</f>
        <v>40</v>
      </c>
      <c r="G15" s="48">
        <f>IFERROR(IF(dop_uslug!H15="да",price_dop!$B$3,price_dop!$C$3)*dop_uslug!I15+E15*F15,"")</f>
        <v>2000</v>
      </c>
      <c r="H15" s="29">
        <v>6</v>
      </c>
      <c r="I15" t="str">
        <f>IFERROR(INDEX(card!$B$2:$E$102,MATCH($H15,card!$B$2:$B$102),2),"")</f>
        <v>мамонтов</v>
      </c>
      <c r="J15" t="str">
        <f>IFERROR(INDEX(card!$B$2:$E$102,MATCH($H15,card!$B$2:$B$102),3),"")</f>
        <v>сергей</v>
      </c>
      <c r="K15" t="str">
        <f>IFERROR(INDEX(card!$B$2:$E$102,MATCH($H15,card!$B$2:$B$102),4),"")</f>
        <v>владимирович</v>
      </c>
      <c r="L15" t="s">
        <v>34</v>
      </c>
      <c r="M15" s="6" t="s">
        <v>39</v>
      </c>
      <c r="N15"/>
    </row>
    <row r="16" spans="1:14" ht="15.75" thickBot="1" x14ac:dyDescent="0.3">
      <c r="A16" s="13">
        <v>15</v>
      </c>
      <c r="B16" s="32">
        <v>42402</v>
      </c>
      <c r="C16" s="27" t="s">
        <v>43</v>
      </c>
      <c r="D16" s="27" t="s">
        <v>40</v>
      </c>
      <c r="E16" s="3">
        <v>90</v>
      </c>
      <c r="F16" s="21">
        <f>IFERROR(IF(COUNTA(C16:E16),INDEX(IF(C16="дом",price_home!$B$3:$E$4,price_kvart!$B$3:$E$4),MATCH(D16,price_kvart!$A$3:$A$4,0),MATCH(E16,price_kvart!$B$2:$E$2)),""),"")</f>
        <v>33</v>
      </c>
      <c r="G16" s="48">
        <f>IFERROR(IF(dop_uslug!H16="да",price_dop!$B$3,price_dop!$C$3)*dop_uslug!I16+E16*F16,"")</f>
        <v>2970</v>
      </c>
      <c r="H16" s="29">
        <v>2</v>
      </c>
      <c r="I16" t="str">
        <f>IFERROR(INDEX(card!$B$2:$E$102,MATCH($H16,card!$B$2:$B$102),2),"")</f>
        <v>булко</v>
      </c>
      <c r="J16" t="str">
        <f>IFERROR(INDEX(card!$B$2:$E$102,MATCH($H16,card!$B$2:$B$102),3),"")</f>
        <v>александр</v>
      </c>
      <c r="K16" t="str">
        <f>IFERROR(INDEX(card!$B$2:$E$102,MATCH($H16,card!$B$2:$B$102),4),"")</f>
        <v>владимирович</v>
      </c>
      <c r="L16" t="s">
        <v>37</v>
      </c>
      <c r="M16" s="6" t="s">
        <v>39</v>
      </c>
      <c r="N16"/>
    </row>
    <row r="17" spans="1:14" ht="15.75" thickBot="1" x14ac:dyDescent="0.3">
      <c r="A17" s="13">
        <v>16</v>
      </c>
      <c r="B17" s="32">
        <v>42404</v>
      </c>
      <c r="C17" s="27" t="s">
        <v>44</v>
      </c>
      <c r="D17" s="27" t="s">
        <v>40</v>
      </c>
      <c r="E17" s="3">
        <v>30</v>
      </c>
      <c r="F17" s="21">
        <f>IFERROR(IF(COUNTA(C17:E17),INDEX(IF(C17="дом",price_home!$B$3:$E$4,price_kvart!$B$3:$E$4),MATCH(D17,price_kvart!$A$3:$A$4,0),MATCH(E17,price_kvart!$B$2:$E$2)),""),"")</f>
        <v>40</v>
      </c>
      <c r="G17" s="48">
        <f>IFERROR(IF(dop_uslug!H17="да",price_dop!$B$3,price_dop!$C$3)*dop_uslug!I17+E17*F17,"")</f>
        <v>1200</v>
      </c>
      <c r="H17" s="29">
        <v>2</v>
      </c>
      <c r="I17" t="str">
        <f>IFERROR(INDEX(card!$B$2:$E$102,MATCH($H17,card!$B$2:$B$102),2),"")</f>
        <v>булко</v>
      </c>
      <c r="J17" t="str">
        <f>IFERROR(INDEX(card!$B$2:$E$102,MATCH($H17,card!$B$2:$B$102),3),"")</f>
        <v>александр</v>
      </c>
      <c r="K17" t="str">
        <f>IFERROR(INDEX(card!$B$2:$E$102,MATCH($H17,card!$B$2:$B$102),4),"")</f>
        <v>владимирович</v>
      </c>
      <c r="L17" t="s">
        <v>37</v>
      </c>
      <c r="M17" s="6" t="s">
        <v>39</v>
      </c>
      <c r="N17"/>
    </row>
    <row r="18" spans="1:14" ht="15.75" thickBot="1" x14ac:dyDescent="0.3">
      <c r="A18" s="13">
        <v>17</v>
      </c>
      <c r="B18" s="32">
        <v>42421</v>
      </c>
      <c r="C18" s="27" t="s">
        <v>43</v>
      </c>
      <c r="D18" s="27" t="s">
        <v>40</v>
      </c>
      <c r="E18" s="3">
        <v>155</v>
      </c>
      <c r="F18" s="21">
        <f>IFERROR(IF(COUNTA(C18:E18),INDEX(IF(C18="дом",price_home!$B$3:$E$4,price_kvart!$B$3:$E$4),MATCH(D18,price_kvart!$A$3:$A$4,0),MATCH(E18,price_kvart!$B$2:$E$2)),""),"")</f>
        <v>31</v>
      </c>
      <c r="G18" s="48">
        <f>IFERROR(IF(dop_uslug!H18="да",price_dop!$B$3,price_dop!$C$3)*dop_uslug!I18+E18*F18,"")</f>
        <v>4805</v>
      </c>
      <c r="H18" s="29">
        <v>1</v>
      </c>
      <c r="I18" t="str">
        <f>IFERROR(INDEX(card!$B$2:$E$102,MATCH($H18,card!$B$2:$B$102),2),"")</f>
        <v>иванов</v>
      </c>
      <c r="J18" t="str">
        <f>IFERROR(INDEX(card!$B$2:$E$102,MATCH($H18,card!$B$2:$B$102),3),"")</f>
        <v>иван</v>
      </c>
      <c r="K18" t="str">
        <f>IFERROR(INDEX(card!$B$2:$E$102,MATCH($H18,card!$B$2:$B$102),4),"")</f>
        <v>иванович</v>
      </c>
      <c r="L18" t="s">
        <v>33</v>
      </c>
      <c r="M18" s="6" t="s">
        <v>39</v>
      </c>
      <c r="N18"/>
    </row>
    <row r="19" spans="1:14" ht="15.75" thickBot="1" x14ac:dyDescent="0.3">
      <c r="A19" s="13">
        <v>18</v>
      </c>
      <c r="B19" s="32">
        <v>42428</v>
      </c>
      <c r="C19" s="27" t="s">
        <v>44</v>
      </c>
      <c r="D19" s="27" t="s">
        <v>40</v>
      </c>
      <c r="E19" s="3">
        <v>98</v>
      </c>
      <c r="F19" s="21">
        <f>IFERROR(IF(COUNTA(C19:E19),INDEX(IF(C19="дом",price_home!$B$3:$E$4,price_kvart!$B$3:$E$4),MATCH(D19,price_kvart!$A$3:$A$4,0),MATCH(E19,price_kvart!$B$2:$E$2)),""),"")</f>
        <v>48</v>
      </c>
      <c r="G19" s="48">
        <f>IFERROR(IF(dop_uslug!H19="да",price_dop!$B$3,price_dop!$C$3)*dop_uslug!I19+E19*F19,"")</f>
        <v>4704</v>
      </c>
      <c r="H19" s="29">
        <v>1</v>
      </c>
      <c r="I19" t="str">
        <f>IFERROR(INDEX(card!$B$2:$E$102,MATCH($H19,card!$B$2:$B$102),2),"")</f>
        <v>иванов</v>
      </c>
      <c r="J19" t="str">
        <f>IFERROR(INDEX(card!$B$2:$E$102,MATCH($H19,card!$B$2:$B$102),3),"")</f>
        <v>иван</v>
      </c>
      <c r="K19" t="str">
        <f>IFERROR(INDEX(card!$B$2:$E$102,MATCH($H19,card!$B$2:$B$102),4),"")</f>
        <v>иванович</v>
      </c>
      <c r="L19" t="s">
        <v>33</v>
      </c>
      <c r="M19" s="6" t="s">
        <v>39</v>
      </c>
      <c r="N19"/>
    </row>
    <row r="20" spans="1:14" ht="15.75" thickBot="1" x14ac:dyDescent="0.3">
      <c r="A20" s="13">
        <v>19</v>
      </c>
      <c r="B20" s="32">
        <v>42430</v>
      </c>
      <c r="C20" s="27" t="s">
        <v>43</v>
      </c>
      <c r="D20" s="27" t="s">
        <v>40</v>
      </c>
      <c r="E20" s="3">
        <v>88</v>
      </c>
      <c r="F20" s="21">
        <f>IFERROR(IF(COUNTA(C20:E20),INDEX(IF(C20="дом",price_home!$B$3:$E$4,price_kvart!$B$3:$E$4),MATCH(D20,price_kvart!$A$3:$A$4,0),MATCH(E20,price_kvart!$B$2:$E$2)),""),"")</f>
        <v>33</v>
      </c>
      <c r="G20" s="48">
        <f>IFERROR(IF(dop_uslug!H20="да",price_dop!$B$3,price_dop!$C$3)*dop_uslug!I20+E20*F20,"")</f>
        <v>2904</v>
      </c>
      <c r="H20" s="29">
        <v>2</v>
      </c>
      <c r="I20" t="str">
        <f>IFERROR(INDEX(card!$B$2:$E$102,MATCH($H20,card!$B$2:$B$102),2),"")</f>
        <v>булко</v>
      </c>
      <c r="J20" t="str">
        <f>IFERROR(INDEX(card!$B$2:$E$102,MATCH($H20,card!$B$2:$B$102),3),"")</f>
        <v>александр</v>
      </c>
      <c r="K20" t="str">
        <f>IFERROR(INDEX(card!$B$2:$E$102,MATCH($H20,card!$B$2:$B$102),4),"")</f>
        <v>владимирович</v>
      </c>
      <c r="L20" t="s">
        <v>78</v>
      </c>
      <c r="M20" s="6" t="s">
        <v>39</v>
      </c>
      <c r="N20"/>
    </row>
    <row r="21" spans="1:14" ht="15.75" thickBot="1" x14ac:dyDescent="0.3">
      <c r="A21" s="13">
        <v>20</v>
      </c>
      <c r="B21" s="32"/>
      <c r="C21" s="27"/>
      <c r="D21" s="27"/>
      <c r="E21" s="3"/>
      <c r="F21" s="21" t="str">
        <f>IFERROR(IF(COUNTA(C21:E21),INDEX(IF(C21="дом",price_home!$B$3:$E$4,price_kvart!$B$3:$E$4),MATCH(D21,price_kvart!$A$3:$A$4,0),MATCH(E21,price_kvart!$B$2:$E$2)),""),"")</f>
        <v/>
      </c>
      <c r="G21" s="49" t="str">
        <f>IFERROR(IF(dop_uslug!H21="да",price_dop!$B$3,price_dop!$C$3)*dop_uslug!I21+E21*F21,"")</f>
        <v/>
      </c>
      <c r="H21" s="29"/>
      <c r="I21" t="str">
        <f>IFERROR(INDEX(card!$B$2:$E$102,MATCH($H21,card!$B$2:$B$102),2),"")</f>
        <v/>
      </c>
      <c r="J21" t="str">
        <f>IFERROR(INDEX(card!$B$2:$E$102,MATCH($H21,card!$B$2:$B$102),3),"")</f>
        <v/>
      </c>
      <c r="K21" t="str">
        <f>IFERROR(INDEX(card!$B$2:$E$102,MATCH($H21,card!$B$2:$B$102),4),"")</f>
        <v/>
      </c>
      <c r="L21"/>
      <c r="M21" s="6"/>
      <c r="N21"/>
    </row>
    <row r="22" spans="1:14" ht="15.75" thickBot="1" x14ac:dyDescent="0.3">
      <c r="A22" s="13">
        <v>21</v>
      </c>
      <c r="B22" s="32"/>
      <c r="C22" s="27"/>
      <c r="D22" s="27"/>
      <c r="E22" s="3"/>
      <c r="F22" s="21" t="str">
        <f>IFERROR(IF(COUNTA(C22:E22),INDEX(IF(C22="дом",price_home!$B$3:$E$4,price_kvart!$B$3:$E$4),MATCH(D22,price_kvart!$A$3:$A$4,0),MATCH(E22,price_kvart!$B$2:$E$2)),""),"")</f>
        <v/>
      </c>
      <c r="G22" s="48" t="str">
        <f>IFERROR(IF(dop_uslug!H22="да",price_dop!$B$3,price_dop!$C$3)*dop_uslug!I22+E22*F22,"")</f>
        <v/>
      </c>
      <c r="H22" s="29"/>
      <c r="I22" t="str">
        <f>IFERROR(INDEX(card!$B$2:$E$102,MATCH($H22,card!$B$2:$B$102),2),"")</f>
        <v/>
      </c>
      <c r="J22" t="str">
        <f>IFERROR(INDEX(card!$B$2:$E$102,MATCH($H22,card!$B$2:$B$102),3),"")</f>
        <v/>
      </c>
      <c r="K22" t="str">
        <f>IFERROR(INDEX(card!$B$2:$E$102,MATCH($H22,card!$B$2:$B$102),4),"")</f>
        <v/>
      </c>
      <c r="L22"/>
      <c r="M22" s="6"/>
      <c r="N22"/>
    </row>
    <row r="23" spans="1:14" ht="15.75" thickBot="1" x14ac:dyDescent="0.3">
      <c r="A23" s="13">
        <v>22</v>
      </c>
      <c r="B23" s="32"/>
      <c r="C23" s="27"/>
      <c r="D23" s="27"/>
      <c r="E23" s="3"/>
      <c r="F23" s="21" t="str">
        <f>IFERROR(IF(COUNTA(C23:E23),INDEX(IF(C23="дом",price_home!$B$3:$E$4,price_kvart!$B$3:$E$4),MATCH(D23,price_kvart!$A$3:$A$4,0),MATCH(E23,price_kvart!$B$2:$E$2)),""),"")</f>
        <v/>
      </c>
      <c r="G23" s="48" t="str">
        <f>IFERROR(IF(dop_uslug!H23="да",price_dop!$B$3,price_dop!$C$3)*dop_uslug!I23+E23*F23,"")</f>
        <v/>
      </c>
      <c r="H23" s="29"/>
      <c r="I23" t="str">
        <f>IFERROR(INDEX(card!$B$2:$E$102,MATCH($H23,card!$B$2:$B$102),2),"")</f>
        <v/>
      </c>
      <c r="J23" t="str">
        <f>IFERROR(INDEX(card!$B$2:$E$102,MATCH($H23,card!$B$2:$B$102),3),"")</f>
        <v/>
      </c>
      <c r="K23" t="str">
        <f>IFERROR(INDEX(card!$B$2:$E$102,MATCH($H23,card!$B$2:$B$102),4),"")</f>
        <v/>
      </c>
      <c r="L23"/>
      <c r="M23" s="6"/>
      <c r="N23"/>
    </row>
    <row r="24" spans="1:14" ht="15.75" thickBot="1" x14ac:dyDescent="0.3">
      <c r="A24" s="13">
        <v>23</v>
      </c>
      <c r="B24" s="32"/>
      <c r="C24" s="27"/>
      <c r="D24" s="27"/>
      <c r="E24" s="3"/>
      <c r="F24" s="21" t="str">
        <f>IFERROR(IF(COUNTA(C24:E24),INDEX(IF(C24="дом",price_home!$B$3:$E$4,price_kvart!$B$3:$E$4),MATCH(D24,price_kvart!$A$3:$A$4,0),MATCH(E24,price_kvart!$B$2:$E$2)),""),"")</f>
        <v/>
      </c>
      <c r="G24" s="48" t="str">
        <f>IFERROR(IF(dop_uslug!H24="да",price_dop!$B$3,price_dop!$C$3)*dop_uslug!I24+E24*F24,"")</f>
        <v/>
      </c>
      <c r="H24" s="29"/>
      <c r="I24" t="str">
        <f>IFERROR(INDEX(card!$B$2:$E$102,MATCH($H24,card!$B$2:$B$102),2),"")</f>
        <v/>
      </c>
      <c r="J24" t="str">
        <f>IFERROR(INDEX(card!$B$2:$E$102,MATCH($H24,card!$B$2:$B$102),3),"")</f>
        <v/>
      </c>
      <c r="K24" t="str">
        <f>IFERROR(INDEX(card!$B$2:$E$102,MATCH($H24,card!$B$2:$B$102),4),"")</f>
        <v/>
      </c>
      <c r="L24"/>
      <c r="M24" s="6"/>
      <c r="N24"/>
    </row>
    <row r="25" spans="1:14" ht="15.75" thickBot="1" x14ac:dyDescent="0.3">
      <c r="A25" s="13">
        <v>24</v>
      </c>
      <c r="B25" s="32"/>
      <c r="C25" s="27"/>
      <c r="D25" s="27"/>
      <c r="E25" s="3"/>
      <c r="F25" s="21" t="str">
        <f>IFERROR(IF(COUNTA(C25:E25),INDEX(IF(C25="дом",price_home!$B$3:$E$4,price_kvart!$B$3:$E$4),MATCH(D25,price_kvart!$A$3:$A$4,0),MATCH(E25,price_kvart!$B$2:$E$2)),""),"")</f>
        <v/>
      </c>
      <c r="G25" s="48" t="str">
        <f>IFERROR(IF(dop_uslug!H25="да",price_dop!$B$3,price_dop!$C$3)*dop_uslug!I25+E25*F25,"")</f>
        <v/>
      </c>
      <c r="H25" s="29"/>
      <c r="I25" t="str">
        <f>IFERROR(INDEX(card!$B$2:$E$102,MATCH($H25,card!$B$2:$B$102),2),"")</f>
        <v/>
      </c>
      <c r="J25" t="str">
        <f>IFERROR(INDEX(card!$B$2:$E$102,MATCH($H25,card!$B$2:$B$102),3),"")</f>
        <v/>
      </c>
      <c r="K25" t="str">
        <f>IFERROR(INDEX(card!$B$2:$E$102,MATCH($H25,card!$B$2:$B$102),4),"")</f>
        <v/>
      </c>
      <c r="L25"/>
      <c r="M25" s="6"/>
      <c r="N25"/>
    </row>
    <row r="26" spans="1:14" ht="15.75" thickBot="1" x14ac:dyDescent="0.3">
      <c r="A26" s="13">
        <v>25</v>
      </c>
      <c r="B26" s="32"/>
      <c r="C26" s="27"/>
      <c r="D26" s="27"/>
      <c r="E26" s="3"/>
      <c r="F26" s="21" t="str">
        <f>IFERROR(IF(COUNTA(C26:E26),INDEX(IF(C26="дом",price_home!$B$3:$E$4,price_kvart!$B$3:$E$4),MATCH(D26,price_kvart!$A$3:$A$4,0),MATCH(E26,price_kvart!$B$2:$E$2)),""),"")</f>
        <v/>
      </c>
      <c r="G26" s="48" t="str">
        <f>IFERROR(IF(dop_uslug!H26="да",price_dop!$B$3,price_dop!$C$3)*dop_uslug!I26+E26*F26,"")</f>
        <v/>
      </c>
      <c r="H26" s="29"/>
      <c r="I26" t="str">
        <f>IFERROR(INDEX(card!$B$2:$E$102,MATCH($H26,card!$B$2:$B$102),2),"")</f>
        <v/>
      </c>
      <c r="J26" t="str">
        <f>IFERROR(INDEX(card!$B$2:$E$102,MATCH($H26,card!$B$2:$B$102),3),"")</f>
        <v/>
      </c>
      <c r="K26" t="str">
        <f>IFERROR(INDEX(card!$B$2:$E$102,MATCH($H26,card!$B$2:$B$102),4),"")</f>
        <v/>
      </c>
      <c r="L26"/>
      <c r="M26" s="6"/>
      <c r="N26"/>
    </row>
    <row r="27" spans="1:14" ht="15.75" thickBot="1" x14ac:dyDescent="0.3">
      <c r="A27" s="13">
        <v>26</v>
      </c>
      <c r="B27" s="32"/>
      <c r="C27" s="27"/>
      <c r="D27" s="27"/>
      <c r="E27" s="3"/>
      <c r="F27" s="21" t="str">
        <f>IFERROR(IF(COUNTA(C27:E27),INDEX(IF(C27="дом",price_home!$B$3:$E$4,price_kvart!$B$3:$E$4),MATCH(D27,price_kvart!$A$3:$A$4,0),MATCH(E27,price_kvart!$B$2:$E$2)),""),"")</f>
        <v/>
      </c>
      <c r="G27" s="48" t="str">
        <f>IFERROR(IF(dop_uslug!H27="да",price_dop!$B$3,price_dop!$C$3)*dop_uslug!I27+E27*F27,"")</f>
        <v/>
      </c>
      <c r="H27" s="29"/>
      <c r="I27" t="str">
        <f>IFERROR(INDEX(card!$B$2:$E$102,MATCH($H27,card!$B$2:$B$102),2),"")</f>
        <v/>
      </c>
      <c r="J27" t="str">
        <f>IFERROR(INDEX(card!$B$2:$E$102,MATCH($H27,card!$B$2:$B$102),3),"")</f>
        <v/>
      </c>
      <c r="K27" t="str">
        <f>IFERROR(INDEX(card!$B$2:$E$102,MATCH($H27,card!$B$2:$B$102),4),"")</f>
        <v/>
      </c>
      <c r="L27"/>
      <c r="M27" s="6"/>
      <c r="N27"/>
    </row>
    <row r="28" spans="1:14" ht="15.75" thickBot="1" x14ac:dyDescent="0.3">
      <c r="A28" s="13">
        <v>27</v>
      </c>
      <c r="B28" s="32"/>
      <c r="C28" s="27"/>
      <c r="D28" s="27"/>
      <c r="E28" s="3"/>
      <c r="F28" s="21" t="str">
        <f>IFERROR(IF(COUNTA(C28:E28),INDEX(IF(C28="дом",price_home!$B$3:$E$4,price_kvart!$B$3:$E$4),MATCH(D28,price_kvart!$A$3:$A$4,0),MATCH(E28,price_kvart!$B$2:$E$2)),""),"")</f>
        <v/>
      </c>
      <c r="G28" s="48" t="str">
        <f>IFERROR(IF(dop_uslug!H28="да",price_dop!$B$3,price_dop!$C$3)*dop_uslug!I28+E28*F28,"")</f>
        <v/>
      </c>
      <c r="H28" s="29"/>
      <c r="I28" t="str">
        <f>IFERROR(INDEX(card!$B$2:$E$102,MATCH($H28,card!$B$2:$B$102),2),"")</f>
        <v/>
      </c>
      <c r="J28" t="str">
        <f>IFERROR(INDEX(card!$B$2:$E$102,MATCH($H28,card!$B$2:$B$102),3),"")</f>
        <v/>
      </c>
      <c r="K28" t="str">
        <f>IFERROR(INDEX(card!$B$2:$E$102,MATCH($H28,card!$B$2:$B$102),4),"")</f>
        <v/>
      </c>
      <c r="L28"/>
      <c r="M28" s="6"/>
      <c r="N28"/>
    </row>
    <row r="29" spans="1:14" ht="15.75" thickBot="1" x14ac:dyDescent="0.3">
      <c r="A29" s="13">
        <v>28</v>
      </c>
      <c r="B29" s="32"/>
      <c r="C29" s="27"/>
      <c r="D29" s="27"/>
      <c r="E29" s="3"/>
      <c r="F29" s="21" t="str">
        <f>IFERROR(IF(COUNTA(C29:E29),INDEX(IF(C29="дом",price_home!$B$3:$E$4,price_kvart!$B$3:$E$4),MATCH(D29,price_kvart!$A$3:$A$4,0),MATCH(E29,price_kvart!$B$2:$E$2)),""),"")</f>
        <v/>
      </c>
      <c r="G29" s="48" t="str">
        <f>IFERROR(IF(dop_uslug!H29="да",price_dop!$B$3,price_dop!$C$3)*dop_uslug!I29+E29*F29,"")</f>
        <v/>
      </c>
      <c r="H29" s="29"/>
      <c r="I29" t="str">
        <f>IFERROR(INDEX(card!$B$2:$E$102,MATCH($H29,card!$B$2:$B$102),2),"")</f>
        <v/>
      </c>
      <c r="J29" t="str">
        <f>IFERROR(INDEX(card!$B$2:$E$102,MATCH($H29,card!$B$2:$B$102),3),"")</f>
        <v/>
      </c>
      <c r="K29" t="str">
        <f>IFERROR(INDEX(card!$B$2:$E$102,MATCH($H29,card!$B$2:$B$102),4),"")</f>
        <v/>
      </c>
      <c r="L29"/>
      <c r="M29" s="6"/>
      <c r="N29"/>
    </row>
    <row r="30" spans="1:14" ht="15.75" thickBot="1" x14ac:dyDescent="0.3">
      <c r="A30" s="13">
        <v>29</v>
      </c>
      <c r="B30" s="32"/>
      <c r="C30" s="27"/>
      <c r="D30" s="27"/>
      <c r="E30" s="3"/>
      <c r="F30" s="21" t="str">
        <f>IFERROR(IF(COUNTA(C30:E30),INDEX(IF(C30="дом",price_home!$B$3:$E$4,price_kvart!$B$3:$E$4),MATCH(D30,price_kvart!$A$3:$A$4,0),MATCH(E30,price_kvart!$B$2:$E$2)),""),"")</f>
        <v/>
      </c>
      <c r="G30" s="48" t="str">
        <f>IFERROR(IF(dop_uslug!H30="да",price_dop!$B$3,price_dop!$C$3)*dop_uslug!I30+E30*F30,"")</f>
        <v/>
      </c>
      <c r="H30" s="29"/>
      <c r="I30" t="str">
        <f>IFERROR(INDEX(card!$B$2:$E$102,MATCH($H30,card!$B$2:$B$102),2),"")</f>
        <v/>
      </c>
      <c r="J30" t="str">
        <f>IFERROR(INDEX(card!$B$2:$E$102,MATCH($H30,card!$B$2:$B$102),3),"")</f>
        <v/>
      </c>
      <c r="K30" t="str">
        <f>IFERROR(INDEX(card!$B$2:$E$102,MATCH($H30,card!$B$2:$B$102),4),"")</f>
        <v/>
      </c>
      <c r="L30"/>
      <c r="M30" s="6"/>
      <c r="N30"/>
    </row>
    <row r="31" spans="1:14" ht="15.75" thickBot="1" x14ac:dyDescent="0.3">
      <c r="A31" s="13">
        <v>30</v>
      </c>
      <c r="B31" s="32"/>
      <c r="C31" s="27"/>
      <c r="D31" s="27"/>
      <c r="E31" s="3"/>
      <c r="F31" s="21" t="str">
        <f>IFERROR(IF(COUNTA(C31:E31),INDEX(IF(C31="дом",price_home!$B$3:$E$4,price_kvart!$B$3:$E$4),MATCH(D31,price_kvart!$A$3:$A$4,0),MATCH(E31,price_kvart!$B$2:$E$2)),""),"")</f>
        <v/>
      </c>
      <c r="G31" s="48" t="str">
        <f>IFERROR(IF(dop_uslug!H31="да",price_dop!$B$3,price_dop!$C$3)*dop_uslug!I31+E31*F31,"")</f>
        <v/>
      </c>
      <c r="H31" s="29"/>
      <c r="I31" t="str">
        <f>IFERROR(INDEX(card!$B$2:$E$102,MATCH($H31,card!$B$2:$B$102),2),"")</f>
        <v/>
      </c>
      <c r="J31" t="str">
        <f>IFERROR(INDEX(card!$B$2:$E$102,MATCH($H31,card!$B$2:$B$102),3),"")</f>
        <v/>
      </c>
      <c r="K31" t="str">
        <f>IFERROR(INDEX(card!$B$2:$E$102,MATCH($H31,card!$B$2:$B$102),4),"")</f>
        <v/>
      </c>
      <c r="L31"/>
      <c r="M31" s="6"/>
      <c r="N31"/>
    </row>
    <row r="32" spans="1:14" ht="15.75" thickBot="1" x14ac:dyDescent="0.3">
      <c r="A32" s="13">
        <v>31</v>
      </c>
      <c r="B32" s="32"/>
      <c r="C32" s="27"/>
      <c r="D32" s="27"/>
      <c r="E32" s="3"/>
      <c r="F32" s="21" t="str">
        <f>IFERROR(IF(COUNTA(C32:E32),INDEX(IF(C32="дом",price_home!$B$3:$E$4,price_kvart!$B$3:$E$4),MATCH(D32,price_kvart!$A$3:$A$4,0),MATCH(E32,price_kvart!$B$2:$E$2)),""),"")</f>
        <v/>
      </c>
      <c r="G32" s="48" t="str">
        <f>IFERROR(IF(dop_uslug!H32="да",price_dop!$B$3,price_dop!$C$3)*dop_uslug!I32+E32*F32,"")</f>
        <v/>
      </c>
      <c r="H32" s="29"/>
      <c r="I32" t="str">
        <f>IFERROR(INDEX(card!$B$2:$E$102,MATCH($H32,card!$B$2:$B$102),2),"")</f>
        <v/>
      </c>
      <c r="J32" t="str">
        <f>IFERROR(INDEX(card!$B$2:$E$102,MATCH($H32,card!$B$2:$B$102),3),"")</f>
        <v/>
      </c>
      <c r="K32" t="str">
        <f>IFERROR(INDEX(card!$B$2:$E$102,MATCH($H32,card!$B$2:$B$102),4),"")</f>
        <v/>
      </c>
      <c r="L32"/>
      <c r="M32" s="6"/>
      <c r="N32"/>
    </row>
    <row r="33" spans="1:14" ht="15.75" thickBot="1" x14ac:dyDescent="0.3">
      <c r="A33" s="13">
        <v>32</v>
      </c>
      <c r="B33" s="32"/>
      <c r="C33" s="27"/>
      <c r="D33" s="27"/>
      <c r="E33" s="3"/>
      <c r="F33" s="21" t="str">
        <f>IFERROR(IF(COUNTA(C33:E33),INDEX(IF(C33="дом",price_home!$B$3:$E$4,price_kvart!$B$3:$E$4),MATCH(D33,price_kvart!$A$3:$A$4,0),MATCH(E33,price_kvart!$B$2:$E$2)),""),"")</f>
        <v/>
      </c>
      <c r="G33" s="48" t="str">
        <f>IFERROR(IF(dop_uslug!H33="да",price_dop!$B$3,price_dop!$C$3)*dop_uslug!I33+E33*F33,"")</f>
        <v/>
      </c>
      <c r="H33" s="29"/>
      <c r="I33" t="str">
        <f>IFERROR(INDEX(card!$B$2:$E$102,MATCH($H33,card!$B$2:$B$102),2),"")</f>
        <v/>
      </c>
      <c r="J33" t="str">
        <f>IFERROR(INDEX(card!$B$2:$E$102,MATCH($H33,card!$B$2:$B$102),3),"")</f>
        <v/>
      </c>
      <c r="K33" t="str">
        <f>IFERROR(INDEX(card!$B$2:$E$102,MATCH($H33,card!$B$2:$B$102),4),"")</f>
        <v/>
      </c>
      <c r="L33"/>
      <c r="M33" s="6"/>
      <c r="N33"/>
    </row>
    <row r="34" spans="1:14" ht="15.75" thickBot="1" x14ac:dyDescent="0.3">
      <c r="A34" s="13">
        <v>33</v>
      </c>
      <c r="B34" s="32"/>
      <c r="C34" s="27"/>
      <c r="D34" s="27"/>
      <c r="E34" s="3"/>
      <c r="F34" s="21" t="str">
        <f>IFERROR(IF(COUNTA(C34:E34),INDEX(IF(C34="дом",price_home!$B$3:$E$4,price_kvart!$B$3:$E$4),MATCH(D34,price_kvart!$A$3:$A$4,0),MATCH(E34,price_kvart!$B$2:$E$2)),""),"")</f>
        <v/>
      </c>
      <c r="G34" s="48" t="str">
        <f>IFERROR(IF(dop_uslug!H34="да",price_dop!$B$3,price_dop!$C$3)*dop_uslug!I34+E34*F34,"")</f>
        <v/>
      </c>
      <c r="H34" s="29"/>
      <c r="I34" t="str">
        <f>IFERROR(INDEX(card!$B$2:$E$102,MATCH($H34,card!$B$2:$B$102),2),"")</f>
        <v/>
      </c>
      <c r="J34" t="str">
        <f>IFERROR(INDEX(card!$B$2:$E$102,MATCH($H34,card!$B$2:$B$102),3),"")</f>
        <v/>
      </c>
      <c r="K34" t="str">
        <f>IFERROR(INDEX(card!$B$2:$E$102,MATCH($H34,card!$B$2:$B$102),4),"")</f>
        <v/>
      </c>
      <c r="L34"/>
      <c r="M34" s="6"/>
      <c r="N34"/>
    </row>
    <row r="35" spans="1:14" ht="15.75" thickBot="1" x14ac:dyDescent="0.3">
      <c r="A35" s="13">
        <v>34</v>
      </c>
      <c r="B35" s="32"/>
      <c r="C35" s="27"/>
      <c r="D35" s="27"/>
      <c r="E35" s="3"/>
      <c r="F35" s="21" t="str">
        <f>IFERROR(IF(COUNTA(C35:E35),INDEX(IF(C35="дом",price_home!$B$3:$E$4,price_kvart!$B$3:$E$4),MATCH(D35,price_kvart!$A$3:$A$4,0),MATCH(E35,price_kvart!$B$2:$E$2)),""),"")</f>
        <v/>
      </c>
      <c r="G35" s="48" t="str">
        <f>IFERROR(IF(dop_uslug!H35="да",price_dop!$B$3,price_dop!$C$3)*dop_uslug!I35+E35*F35,"")</f>
        <v/>
      </c>
      <c r="H35" s="29"/>
      <c r="I35" t="str">
        <f>IFERROR(INDEX(card!$B$2:$E$102,MATCH($H35,card!$B$2:$B$102),2),"")</f>
        <v/>
      </c>
      <c r="J35" t="str">
        <f>IFERROR(INDEX(card!$B$2:$E$102,MATCH($H35,card!$B$2:$B$102),3),"")</f>
        <v/>
      </c>
      <c r="K35" t="str">
        <f>IFERROR(INDEX(card!$B$2:$E$102,MATCH($H35,card!$B$2:$B$102),4),"")</f>
        <v/>
      </c>
      <c r="L35"/>
      <c r="M35" s="6"/>
      <c r="N35"/>
    </row>
    <row r="36" spans="1:14" ht="15.75" thickBot="1" x14ac:dyDescent="0.3">
      <c r="A36" s="13">
        <v>35</v>
      </c>
      <c r="B36" s="32"/>
      <c r="C36" s="27"/>
      <c r="D36" s="27"/>
      <c r="E36" s="3"/>
      <c r="F36" s="21" t="str">
        <f>IFERROR(IF(COUNTA(C36:E36),INDEX(IF(C36="дом",price_home!$B$3:$E$4,price_kvart!$B$3:$E$4),MATCH(D36,price_kvart!$A$3:$A$4,0),MATCH(E36,price_kvart!$B$2:$E$2)),""),"")</f>
        <v/>
      </c>
      <c r="G36" s="48" t="str">
        <f>IFERROR(IF(dop_uslug!H36="да",price_dop!$B$3,price_dop!$C$3)*dop_uslug!I36+E36*F36,"")</f>
        <v/>
      </c>
      <c r="H36" s="29"/>
      <c r="I36" t="str">
        <f>IFERROR(INDEX(card!$B$2:$E$102,MATCH($H36,card!$B$2:$B$102),2),"")</f>
        <v/>
      </c>
      <c r="J36" t="str">
        <f>IFERROR(INDEX(card!$B$2:$E$102,MATCH($H36,card!$B$2:$B$102),3),"")</f>
        <v/>
      </c>
      <c r="K36" t="str">
        <f>IFERROR(INDEX(card!$B$2:$E$102,MATCH($H36,card!$B$2:$B$102),4),"")</f>
        <v/>
      </c>
      <c r="L36"/>
      <c r="M36" s="6"/>
      <c r="N36"/>
    </row>
    <row r="37" spans="1:14" ht="15.75" thickBot="1" x14ac:dyDescent="0.3">
      <c r="A37" s="13">
        <v>36</v>
      </c>
      <c r="B37" s="32"/>
      <c r="C37" s="27"/>
      <c r="D37" s="27"/>
      <c r="E37" s="3"/>
      <c r="F37" s="21" t="str">
        <f>IFERROR(IF(COUNTA(C37:E37),INDEX(IF(C37="дом",price_home!$B$3:$E$4,price_kvart!$B$3:$E$4),MATCH(D37,price_kvart!$A$3:$A$4,0),MATCH(E37,price_kvart!$B$2:$E$2)),""),"")</f>
        <v/>
      </c>
      <c r="G37" s="48" t="str">
        <f>IFERROR(IF(dop_uslug!H37="да",price_dop!$B$3,price_dop!$C$3)*dop_uslug!I37+E37*F37,"")</f>
        <v/>
      </c>
      <c r="H37" s="29"/>
      <c r="I37" t="str">
        <f>IFERROR(INDEX(card!$B$2:$E$102,MATCH($H37,card!$B$2:$B$102),2),"")</f>
        <v/>
      </c>
      <c r="J37" t="str">
        <f>IFERROR(INDEX(card!$B$2:$E$102,MATCH($H37,card!$B$2:$B$102),3),"")</f>
        <v/>
      </c>
      <c r="K37" t="str">
        <f>IFERROR(INDEX(card!$B$2:$E$102,MATCH($H37,card!$B$2:$B$102),4),"")</f>
        <v/>
      </c>
      <c r="L37"/>
      <c r="M37" s="6"/>
      <c r="N37"/>
    </row>
    <row r="38" spans="1:14" ht="15.75" thickBot="1" x14ac:dyDescent="0.3">
      <c r="A38" s="13">
        <v>37</v>
      </c>
      <c r="B38" s="32"/>
      <c r="C38" s="27"/>
      <c r="D38" s="27"/>
      <c r="E38" s="3"/>
      <c r="F38" s="21" t="str">
        <f>IFERROR(IF(COUNTA(C38:E38),INDEX(IF(C38="дом",price_home!$B$3:$E$4,price_kvart!$B$3:$E$4),MATCH(D38,price_kvart!$A$3:$A$4,0),MATCH(E38,price_kvart!$B$2:$E$2)),""),"")</f>
        <v/>
      </c>
      <c r="G38" s="48" t="str">
        <f>IFERROR(IF(dop_uslug!H38="да",price_dop!$B$3,price_dop!$C$3)*dop_uslug!I38+E38*F38,"")</f>
        <v/>
      </c>
      <c r="H38" s="29"/>
      <c r="I38" t="str">
        <f>IFERROR(INDEX(card!$B$2:$E$102,MATCH($H38,card!$B$2:$B$102),2),"")</f>
        <v/>
      </c>
      <c r="J38" t="str">
        <f>IFERROR(INDEX(card!$B$2:$E$102,MATCH($H38,card!$B$2:$B$102),3),"")</f>
        <v/>
      </c>
      <c r="K38" t="str">
        <f>IFERROR(INDEX(card!$B$2:$E$102,MATCH($H38,card!$B$2:$B$102),4),"")</f>
        <v/>
      </c>
      <c r="L38"/>
      <c r="M38" s="6"/>
      <c r="N38"/>
    </row>
    <row r="39" spans="1:14" ht="15.75" thickBot="1" x14ac:dyDescent="0.3">
      <c r="A39" s="13">
        <v>38</v>
      </c>
      <c r="B39" s="32"/>
      <c r="C39" s="27"/>
      <c r="D39" s="27"/>
      <c r="E39" s="3"/>
      <c r="F39" s="21" t="str">
        <f>IFERROR(IF(COUNTA(C39:E39),INDEX(IF(C39="дом",price_home!$B$3:$E$4,price_kvart!$B$3:$E$4),MATCH(D39,price_kvart!$A$3:$A$4,0),MATCH(E39,price_kvart!$B$2:$E$2)),""),"")</f>
        <v/>
      </c>
      <c r="G39" s="48" t="str">
        <f>IFERROR(IF(dop_uslug!H39="да",price_dop!$B$3,price_dop!$C$3)*dop_uslug!I39+E39*F39,"")</f>
        <v/>
      </c>
      <c r="H39" s="29"/>
      <c r="I39" t="str">
        <f>IFERROR(INDEX(card!$B$2:$E$102,MATCH($H39,card!$B$2:$B$102),2),"")</f>
        <v/>
      </c>
      <c r="J39" t="str">
        <f>IFERROR(INDEX(card!$B$2:$E$102,MATCH($H39,card!$B$2:$B$102),3),"")</f>
        <v/>
      </c>
      <c r="K39" t="str">
        <f>IFERROR(INDEX(card!$B$2:$E$102,MATCH($H39,card!$B$2:$B$102),4),"")</f>
        <v/>
      </c>
      <c r="L39"/>
      <c r="M39" s="6"/>
      <c r="N39"/>
    </row>
    <row r="40" spans="1:14" ht="15.75" thickBot="1" x14ac:dyDescent="0.3">
      <c r="A40" s="13">
        <v>39</v>
      </c>
      <c r="B40" s="32"/>
      <c r="C40" s="27"/>
      <c r="D40" s="27"/>
      <c r="E40" s="3"/>
      <c r="F40" s="21" t="str">
        <f>IFERROR(IF(COUNTA(C40:E40),INDEX(IF(C40="дом",price_home!$B$3:$E$4,price_kvart!$B$3:$E$4),MATCH(D40,price_kvart!$A$3:$A$4,0),MATCH(E40,price_kvart!$B$2:$E$2)),""),"")</f>
        <v/>
      </c>
      <c r="G40" s="48" t="str">
        <f>IFERROR(IF(dop_uslug!H40="да",price_dop!$B$3,price_dop!$C$3)*dop_uslug!I40+E40*F40,"")</f>
        <v/>
      </c>
      <c r="H40" s="29"/>
      <c r="I40" t="str">
        <f>IFERROR(INDEX(card!$B$2:$E$102,MATCH($H40,card!$B$2:$B$102),2),"")</f>
        <v/>
      </c>
      <c r="J40" t="str">
        <f>IFERROR(INDEX(card!$B$2:$E$102,MATCH($H40,card!$B$2:$B$102),3),"")</f>
        <v/>
      </c>
      <c r="K40" t="str">
        <f>IFERROR(INDEX(card!$B$2:$E$102,MATCH($H40,card!$B$2:$B$102),4),"")</f>
        <v/>
      </c>
      <c r="L40"/>
      <c r="M40" s="6"/>
      <c r="N40"/>
    </row>
    <row r="41" spans="1:14" ht="15.75" thickBot="1" x14ac:dyDescent="0.3">
      <c r="A41" s="13">
        <v>40</v>
      </c>
      <c r="B41" s="32"/>
      <c r="C41" s="27"/>
      <c r="D41" s="27"/>
      <c r="E41" s="3"/>
      <c r="F41" s="21" t="str">
        <f>IFERROR(IF(COUNTA(C41:E41),INDEX(IF(C41="дом",price_home!$B$3:$E$4,price_kvart!$B$3:$E$4),MATCH(D41,price_kvart!$A$3:$A$4,0),MATCH(E41,price_kvart!$B$2:$E$2)),""),"")</f>
        <v/>
      </c>
      <c r="G41" s="48" t="str">
        <f>IFERROR(IF(dop_uslug!H41="да",price_dop!$B$3,price_dop!$C$3)*dop_uslug!I41+E41*F41,"")</f>
        <v/>
      </c>
      <c r="H41" s="29"/>
      <c r="I41" t="str">
        <f>IFERROR(INDEX(card!$B$2:$E$102,MATCH($H41,card!$B$2:$B$102),2),"")</f>
        <v/>
      </c>
      <c r="J41" t="str">
        <f>IFERROR(INDEX(card!$B$2:$E$102,MATCH($H41,card!$B$2:$B$102),3),"")</f>
        <v/>
      </c>
      <c r="K41" t="str">
        <f>IFERROR(INDEX(card!$B$2:$E$102,MATCH($H41,card!$B$2:$B$102),4),"")</f>
        <v/>
      </c>
      <c r="L41"/>
      <c r="M41" s="6"/>
      <c r="N41"/>
    </row>
    <row r="42" spans="1:14" ht="15.75" thickBot="1" x14ac:dyDescent="0.3">
      <c r="A42" s="13">
        <v>41</v>
      </c>
      <c r="B42" s="32"/>
      <c r="C42" s="27"/>
      <c r="D42" s="27"/>
      <c r="E42" s="3"/>
      <c r="F42" s="21" t="str">
        <f>IFERROR(IF(COUNTA(C42:E42),INDEX(IF(C42="дом",price_home!$B$3:$E$4,price_kvart!$B$3:$E$4),MATCH(D42,price_kvart!$A$3:$A$4,0),MATCH(E42,price_kvart!$B$2:$E$2)),""),"")</f>
        <v/>
      </c>
      <c r="G42" s="48" t="str">
        <f>IFERROR(IF(dop_uslug!H42="да",price_dop!$B$3,price_dop!$C$3)*dop_uslug!I42+E42*F42,"")</f>
        <v/>
      </c>
      <c r="H42" s="29"/>
      <c r="I42" t="str">
        <f>IFERROR(INDEX(card!$B$2:$E$102,MATCH($H42,card!$B$2:$B$102),2),"")</f>
        <v/>
      </c>
      <c r="J42" t="str">
        <f>IFERROR(INDEX(card!$B$2:$E$102,MATCH($H42,card!$B$2:$B$102),3),"")</f>
        <v/>
      </c>
      <c r="K42" t="str">
        <f>IFERROR(INDEX(card!$B$2:$E$102,MATCH($H42,card!$B$2:$B$102),4),"")</f>
        <v/>
      </c>
      <c r="L42"/>
      <c r="M42" s="6"/>
      <c r="N42"/>
    </row>
    <row r="43" spans="1:14" ht="15.75" thickBot="1" x14ac:dyDescent="0.3">
      <c r="A43" s="13">
        <v>42</v>
      </c>
      <c r="B43" s="32"/>
      <c r="C43" s="27"/>
      <c r="D43" s="27"/>
      <c r="E43" s="3"/>
      <c r="F43" s="21" t="str">
        <f>IFERROR(IF(COUNTA(C43:E43),INDEX(IF(C43="дом",price_home!$B$3:$E$4,price_kvart!$B$3:$E$4),MATCH(D43,price_kvart!$A$3:$A$4,0),MATCH(E43,price_kvart!$B$2:$E$2)),""),"")</f>
        <v/>
      </c>
      <c r="G43" s="48" t="str">
        <f>IFERROR(IF(dop_uslug!H43="да",price_dop!$B$3,price_dop!$C$3)*dop_uslug!I43+E43*F43,"")</f>
        <v/>
      </c>
      <c r="H43" s="29"/>
      <c r="I43" t="str">
        <f>IFERROR(INDEX(card!$B$2:$E$102,MATCH($H43,card!$B$2:$B$102),2),"")</f>
        <v/>
      </c>
      <c r="J43" t="str">
        <f>IFERROR(INDEX(card!$B$2:$E$102,MATCH($H43,card!$B$2:$B$102),3),"")</f>
        <v/>
      </c>
      <c r="K43" t="str">
        <f>IFERROR(INDEX(card!$B$2:$E$102,MATCH($H43,card!$B$2:$B$102),4),"")</f>
        <v/>
      </c>
      <c r="L43"/>
      <c r="M43" s="6"/>
      <c r="N43"/>
    </row>
    <row r="44" spans="1:14" ht="15.75" thickBot="1" x14ac:dyDescent="0.3">
      <c r="A44" s="13">
        <v>43</v>
      </c>
      <c r="B44" s="32"/>
      <c r="C44" s="27"/>
      <c r="D44" s="27"/>
      <c r="E44" s="3"/>
      <c r="F44" s="21" t="str">
        <f>IFERROR(IF(COUNTA(C44:E44),INDEX(IF(C44="дом",price_home!$B$3:$E$4,price_kvart!$B$3:$E$4),MATCH(D44,price_kvart!$A$3:$A$4,0),MATCH(E44,price_kvart!$B$2:$E$2)),""),"")</f>
        <v/>
      </c>
      <c r="G44" s="48" t="str">
        <f>IFERROR(IF(dop_uslug!H44="да",price_dop!$B$3,price_dop!$C$3)*dop_uslug!I44+E44*F44,"")</f>
        <v/>
      </c>
      <c r="H44" s="29"/>
      <c r="I44" t="str">
        <f>IFERROR(INDEX(card!$B$2:$E$102,MATCH($H44,card!$B$2:$B$102),2),"")</f>
        <v/>
      </c>
      <c r="J44" t="str">
        <f>IFERROR(INDEX(card!$B$2:$E$102,MATCH($H44,card!$B$2:$B$102),3),"")</f>
        <v/>
      </c>
      <c r="K44" t="str">
        <f>IFERROR(INDEX(card!$B$2:$E$102,MATCH($H44,card!$B$2:$B$102),4),"")</f>
        <v/>
      </c>
      <c r="L44"/>
      <c r="M44" s="6"/>
      <c r="N44"/>
    </row>
    <row r="45" spans="1:14" ht="15.75" thickBot="1" x14ac:dyDescent="0.3">
      <c r="A45" s="13">
        <v>44</v>
      </c>
      <c r="B45" s="32"/>
      <c r="C45" s="27"/>
      <c r="D45" s="27"/>
      <c r="E45" s="3"/>
      <c r="F45" s="21" t="str">
        <f>IFERROR(IF(COUNTA(C45:E45),INDEX(IF(C45="дом",price_home!$B$3:$E$4,price_kvart!$B$3:$E$4),MATCH(D45,price_kvart!$A$3:$A$4,0),MATCH(E45,price_kvart!$B$2:$E$2)),""),"")</f>
        <v/>
      </c>
      <c r="G45" s="48" t="str">
        <f>IFERROR(IF(dop_uslug!H45="да",price_dop!$B$3,price_dop!$C$3)*dop_uslug!I45+E45*F45,"")</f>
        <v/>
      </c>
      <c r="H45" s="29"/>
      <c r="I45" t="str">
        <f>IFERROR(INDEX(card!$B$2:$E$102,MATCH($H45,card!$B$2:$B$102),2),"")</f>
        <v/>
      </c>
      <c r="J45" t="str">
        <f>IFERROR(INDEX(card!$B$2:$E$102,MATCH($H45,card!$B$2:$B$102),3),"")</f>
        <v/>
      </c>
      <c r="K45" t="str">
        <f>IFERROR(INDEX(card!$B$2:$E$102,MATCH($H45,card!$B$2:$B$102),4),"")</f>
        <v/>
      </c>
      <c r="L45"/>
      <c r="M45" s="6"/>
      <c r="N45"/>
    </row>
    <row r="46" spans="1:14" ht="15.75" thickBot="1" x14ac:dyDescent="0.3">
      <c r="A46" s="13">
        <v>45</v>
      </c>
      <c r="B46" s="32"/>
      <c r="C46" s="27"/>
      <c r="D46" s="27"/>
      <c r="E46" s="3"/>
      <c r="F46" s="21" t="str">
        <f>IFERROR(IF(COUNTA(C46:E46),INDEX(IF(C46="дом",price_home!$B$3:$E$4,price_kvart!$B$3:$E$4),MATCH(D46,price_kvart!$A$3:$A$4,0),MATCH(E46,price_kvart!$B$2:$E$2)),""),"")</f>
        <v/>
      </c>
      <c r="G46" s="48" t="str">
        <f>IFERROR(IF(dop_uslug!H46="да",price_dop!$B$3,price_dop!$C$3)*dop_uslug!I46+E46*F46,"")</f>
        <v/>
      </c>
      <c r="H46" s="29"/>
      <c r="I46" t="str">
        <f>IFERROR(INDEX(card!$B$2:$E$102,MATCH($H46,card!$B$2:$B$102),2),"")</f>
        <v/>
      </c>
      <c r="J46" t="str">
        <f>IFERROR(INDEX(card!$B$2:$E$102,MATCH($H46,card!$B$2:$B$102),3),"")</f>
        <v/>
      </c>
      <c r="K46" t="str">
        <f>IFERROR(INDEX(card!$B$2:$E$102,MATCH($H46,card!$B$2:$B$102),4),"")</f>
        <v/>
      </c>
      <c r="L46"/>
      <c r="M46" s="6"/>
      <c r="N46"/>
    </row>
    <row r="47" spans="1:14" ht="15.75" thickBot="1" x14ac:dyDescent="0.3">
      <c r="A47" s="13">
        <v>46</v>
      </c>
      <c r="B47" s="32"/>
      <c r="C47" s="27"/>
      <c r="D47" s="27"/>
      <c r="E47" s="3"/>
      <c r="F47" s="21" t="str">
        <f>IFERROR(IF(COUNTA(C47:E47),INDEX(IF(C47="дом",price_home!$B$3:$E$4,price_kvart!$B$3:$E$4),MATCH(D47,price_kvart!$A$3:$A$4,0),MATCH(E47,price_kvart!$B$2:$E$2)),""),"")</f>
        <v/>
      </c>
      <c r="G47" s="48" t="str">
        <f>IFERROR(IF(dop_uslug!H47="да",price_dop!$B$3,price_dop!$C$3)*dop_uslug!I47+E47*F47,"")</f>
        <v/>
      </c>
      <c r="H47" s="29"/>
      <c r="I47" t="str">
        <f>IFERROR(INDEX(card!$B$2:$E$102,MATCH($H47,card!$B$2:$B$102),2),"")</f>
        <v/>
      </c>
      <c r="J47" t="str">
        <f>IFERROR(INDEX(card!$B$2:$E$102,MATCH($H47,card!$B$2:$B$102),3),"")</f>
        <v/>
      </c>
      <c r="K47" t="str">
        <f>IFERROR(INDEX(card!$B$2:$E$102,MATCH($H47,card!$B$2:$B$102),4),"")</f>
        <v/>
      </c>
      <c r="L47"/>
      <c r="M47" s="6"/>
      <c r="N47"/>
    </row>
    <row r="48" spans="1:14" ht="15.75" thickBot="1" x14ac:dyDescent="0.3">
      <c r="A48" s="13">
        <v>47</v>
      </c>
      <c r="B48" s="32"/>
      <c r="C48" s="27"/>
      <c r="D48" s="27"/>
      <c r="E48" s="3"/>
      <c r="F48" s="21" t="str">
        <f>IFERROR(IF(COUNTA(C48:E48),INDEX(IF(C48="дом",price_home!$B$3:$E$4,price_kvart!$B$3:$E$4),MATCH(D48,price_kvart!$A$3:$A$4,0),MATCH(E48,price_kvart!$B$2:$E$2)),""),"")</f>
        <v/>
      </c>
      <c r="G48" s="48" t="str">
        <f>IFERROR(IF(dop_uslug!H48="да",price_dop!$B$3,price_dop!$C$3)*dop_uslug!I48+E48*F48,"")</f>
        <v/>
      </c>
      <c r="H48" s="29"/>
      <c r="I48" t="str">
        <f>IFERROR(INDEX(card!$B$2:$E$102,MATCH($H48,card!$B$2:$B$102),2),"")</f>
        <v/>
      </c>
      <c r="J48" t="str">
        <f>IFERROR(INDEX(card!$B$2:$E$102,MATCH($H48,card!$B$2:$B$102),3),"")</f>
        <v/>
      </c>
      <c r="K48" t="str">
        <f>IFERROR(INDEX(card!$B$2:$E$102,MATCH($H48,card!$B$2:$B$102),4),"")</f>
        <v/>
      </c>
      <c r="L48"/>
      <c r="M48" s="6"/>
      <c r="N48"/>
    </row>
    <row r="49" spans="1:14" ht="15.75" thickBot="1" x14ac:dyDescent="0.3">
      <c r="A49" s="13">
        <v>48</v>
      </c>
      <c r="B49" s="32"/>
      <c r="C49" s="27"/>
      <c r="D49" s="27"/>
      <c r="E49" s="3"/>
      <c r="F49" s="21" t="str">
        <f>IFERROR(IF(COUNTA(C49:E49),INDEX(IF(C49="дом",price_home!$B$3:$E$4,price_kvart!$B$3:$E$4),MATCH(D49,price_kvart!$A$3:$A$4,0),MATCH(E49,price_kvart!$B$2:$E$2)),""),"")</f>
        <v/>
      </c>
      <c r="G49" s="48" t="str">
        <f>IFERROR(IF(dop_uslug!H49="да",price_dop!$B$3,price_dop!$C$3)*dop_uslug!I49+E49*F49,"")</f>
        <v/>
      </c>
      <c r="H49" s="29"/>
      <c r="I49" t="str">
        <f>IFERROR(INDEX(card!$B$2:$E$102,MATCH($H49,card!$B$2:$B$102),2),"")</f>
        <v/>
      </c>
      <c r="J49" t="str">
        <f>IFERROR(INDEX(card!$B$2:$E$102,MATCH($H49,card!$B$2:$B$102),3),"")</f>
        <v/>
      </c>
      <c r="K49" t="str">
        <f>IFERROR(INDEX(card!$B$2:$E$102,MATCH($H49,card!$B$2:$B$102),4),"")</f>
        <v/>
      </c>
      <c r="L49"/>
      <c r="M49" s="6"/>
      <c r="N49"/>
    </row>
    <row r="50" spans="1:14" ht="15.75" thickBot="1" x14ac:dyDescent="0.3">
      <c r="A50" s="13">
        <v>49</v>
      </c>
      <c r="B50" s="32"/>
      <c r="C50" s="27"/>
      <c r="D50" s="27"/>
      <c r="E50" s="3"/>
      <c r="F50" s="21" t="str">
        <f>IFERROR(IF(COUNTA(C50:E50),INDEX(IF(C50="дом",price_home!$B$3:$E$4,price_kvart!$B$3:$E$4),MATCH(D50,price_kvart!$A$3:$A$4,0),MATCH(E50,price_kvart!$B$2:$E$2)),""),"")</f>
        <v/>
      </c>
      <c r="G50" s="48" t="str">
        <f>IFERROR(IF(dop_uslug!H50="да",price_dop!$B$3,price_dop!$C$3)*dop_uslug!I50+E50*F50,"")</f>
        <v/>
      </c>
      <c r="H50" s="29"/>
      <c r="I50" t="str">
        <f>IFERROR(INDEX(card!$B$2:$E$102,MATCH($H50,card!$B$2:$B$102),2),"")</f>
        <v/>
      </c>
      <c r="J50" t="str">
        <f>IFERROR(INDEX(card!$B$2:$E$102,MATCH($H50,card!$B$2:$B$102),3),"")</f>
        <v/>
      </c>
      <c r="K50" t="str">
        <f>IFERROR(INDEX(card!$B$2:$E$102,MATCH($H50,card!$B$2:$B$102),4),"")</f>
        <v/>
      </c>
      <c r="L50"/>
      <c r="M50" s="6"/>
      <c r="N50"/>
    </row>
    <row r="51" spans="1:14" ht="15.75" thickBot="1" x14ac:dyDescent="0.3">
      <c r="A51" s="13">
        <v>50</v>
      </c>
      <c r="B51" s="32"/>
      <c r="C51" s="27"/>
      <c r="D51" s="27"/>
      <c r="E51" s="3"/>
      <c r="F51" s="21" t="str">
        <f>IFERROR(IF(COUNTA(C51:E51),INDEX(IF(C51="дом",price_home!$B$3:$E$4,price_kvart!$B$3:$E$4),MATCH(D51,price_kvart!$A$3:$A$4,0),MATCH(E51,price_kvart!$B$2:$E$2)),""),"")</f>
        <v/>
      </c>
      <c r="G51" s="48" t="str">
        <f>IFERROR(IF(dop_uslug!H51="да",price_dop!$B$3,price_dop!$C$3)*dop_uslug!I51+E51*F51,"")</f>
        <v/>
      </c>
      <c r="H51" s="29"/>
      <c r="I51" t="str">
        <f>IFERROR(INDEX(card!$B$2:$E$102,MATCH($H51,card!$B$2:$B$102),2),"")</f>
        <v/>
      </c>
      <c r="J51" t="str">
        <f>IFERROR(INDEX(card!$B$2:$E$102,MATCH($H51,card!$B$2:$B$102),3),"")</f>
        <v/>
      </c>
      <c r="K51" t="str">
        <f>IFERROR(INDEX(card!$B$2:$E$102,MATCH($H51,card!$B$2:$B$102),4),"")</f>
        <v/>
      </c>
      <c r="L51"/>
      <c r="M51" s="6"/>
      <c r="N51"/>
    </row>
    <row r="52" spans="1:14" ht="15.75" thickBot="1" x14ac:dyDescent="0.3">
      <c r="A52" s="13">
        <v>51</v>
      </c>
      <c r="B52" s="32"/>
      <c r="C52" s="27"/>
      <c r="D52" s="27"/>
      <c r="E52" s="3"/>
      <c r="F52" s="21" t="str">
        <f>IFERROR(IF(COUNTA(C52:E52),INDEX(IF(C52="дом",price_home!$B$3:$E$4,price_kvart!$B$3:$E$4),MATCH(D52,price_kvart!$A$3:$A$4,0),MATCH(E52,price_kvart!$B$2:$E$2)),""),"")</f>
        <v/>
      </c>
      <c r="G52" s="48" t="str">
        <f>IFERROR(IF(dop_uslug!H52="да",price_dop!$B$3,price_dop!$C$3)*dop_uslug!I52+E52*F52,"")</f>
        <v/>
      </c>
      <c r="H52" s="29"/>
      <c r="I52" t="str">
        <f>IFERROR(INDEX(card!$B$2:$E$102,MATCH($H52,card!$B$2:$B$102),2),"")</f>
        <v/>
      </c>
      <c r="J52" t="str">
        <f>IFERROR(INDEX(card!$B$2:$E$102,MATCH($H52,card!$B$2:$B$102),3),"")</f>
        <v/>
      </c>
      <c r="K52" t="str">
        <f>IFERROR(INDEX(card!$B$2:$E$102,MATCH($H52,card!$B$2:$B$102),4),"")</f>
        <v/>
      </c>
      <c r="L52"/>
      <c r="M52" s="6"/>
      <c r="N52"/>
    </row>
    <row r="53" spans="1:14" ht="15.75" thickBot="1" x14ac:dyDescent="0.3">
      <c r="A53" s="13">
        <v>52</v>
      </c>
      <c r="B53" s="32"/>
      <c r="C53" s="27"/>
      <c r="D53" s="27"/>
      <c r="E53" s="3"/>
      <c r="F53" s="21" t="str">
        <f>IFERROR(IF(COUNTA(C53:E53),INDEX(IF(C53="дом",price_home!$B$3:$E$4,price_kvart!$B$3:$E$4),MATCH(D53,price_kvart!$A$3:$A$4,0),MATCH(E53,price_kvart!$B$2:$E$2)),""),"")</f>
        <v/>
      </c>
      <c r="G53" s="48" t="str">
        <f>IFERROR(IF(dop_uslug!H53="да",price_dop!$B$3,price_dop!$C$3)*dop_uslug!I53+E53*F53,"")</f>
        <v/>
      </c>
      <c r="H53" s="29"/>
      <c r="I53" t="str">
        <f>IFERROR(INDEX(card!$B$2:$E$102,MATCH($H53,card!$B$2:$B$102),2),"")</f>
        <v/>
      </c>
      <c r="J53" t="str">
        <f>IFERROR(INDEX(card!$B$2:$E$102,MATCH($H53,card!$B$2:$B$102),3),"")</f>
        <v/>
      </c>
      <c r="K53" t="str">
        <f>IFERROR(INDEX(card!$B$2:$E$102,MATCH($H53,card!$B$2:$B$102),4),"")</f>
        <v/>
      </c>
      <c r="L53"/>
      <c r="M53" s="6"/>
      <c r="N53"/>
    </row>
    <row r="54" spans="1:14" ht="15.75" thickBot="1" x14ac:dyDescent="0.3">
      <c r="A54" s="13">
        <v>53</v>
      </c>
      <c r="B54" s="32"/>
      <c r="C54" s="27"/>
      <c r="D54" s="27"/>
      <c r="E54" s="3"/>
      <c r="F54" s="21" t="str">
        <f>IFERROR(IF(COUNTA(C54:E54),INDEX(IF(C54="дом",price_home!$B$3:$E$4,price_kvart!$B$3:$E$4),MATCH(D54,price_kvart!$A$3:$A$4,0),MATCH(E54,price_kvart!$B$2:$E$2)),""),"")</f>
        <v/>
      </c>
      <c r="G54" s="48" t="str">
        <f>IFERROR(IF(dop_uslug!H54="да",price_dop!$B$3,price_dop!$C$3)*dop_uslug!I54+E54*F54,"")</f>
        <v/>
      </c>
      <c r="H54" s="29"/>
      <c r="I54" t="str">
        <f>IFERROR(INDEX(card!$B$2:$E$102,MATCH($H54,card!$B$2:$B$102),2),"")</f>
        <v/>
      </c>
      <c r="J54" t="str">
        <f>IFERROR(INDEX(card!$B$2:$E$102,MATCH($H54,card!$B$2:$B$102),3),"")</f>
        <v/>
      </c>
      <c r="K54" t="str">
        <f>IFERROR(INDEX(card!$B$2:$E$102,MATCH($H54,card!$B$2:$B$102),4),"")</f>
        <v/>
      </c>
      <c r="L54"/>
      <c r="M54" s="6"/>
      <c r="N54"/>
    </row>
    <row r="55" spans="1:14" ht="15.75" thickBot="1" x14ac:dyDescent="0.3">
      <c r="A55" s="13">
        <v>54</v>
      </c>
      <c r="B55" s="32"/>
      <c r="C55" s="27"/>
      <c r="D55" s="27"/>
      <c r="E55" s="3"/>
      <c r="F55" s="21" t="str">
        <f>IFERROR(IF(COUNTA(C55:E55),INDEX(IF(C55="дом",price_home!$B$3:$E$4,price_kvart!$B$3:$E$4),MATCH(D55,price_kvart!$A$3:$A$4,0),MATCH(E55,price_kvart!$B$2:$E$2)),""),"")</f>
        <v/>
      </c>
      <c r="G55" s="48" t="str">
        <f>IFERROR(IF(dop_uslug!H55="да",price_dop!$B$3,price_dop!$C$3)*dop_uslug!I55+E55*F55,"")</f>
        <v/>
      </c>
      <c r="H55" s="29"/>
      <c r="I55" t="str">
        <f>IFERROR(INDEX(card!$B$2:$E$102,MATCH($H55,card!$B$2:$B$102),2),"")</f>
        <v/>
      </c>
      <c r="J55" t="str">
        <f>IFERROR(INDEX(card!$B$2:$E$102,MATCH($H55,card!$B$2:$B$102),3),"")</f>
        <v/>
      </c>
      <c r="K55" t="str">
        <f>IFERROR(INDEX(card!$B$2:$E$102,MATCH($H55,card!$B$2:$B$102),4),"")</f>
        <v/>
      </c>
      <c r="L55"/>
      <c r="M55" s="6"/>
      <c r="N55"/>
    </row>
    <row r="56" spans="1:14" ht="15.75" thickBot="1" x14ac:dyDescent="0.3">
      <c r="A56" s="13">
        <v>55</v>
      </c>
      <c r="B56" s="32"/>
      <c r="C56" s="27"/>
      <c r="D56" s="27"/>
      <c r="E56" s="3"/>
      <c r="F56" s="21" t="str">
        <f>IFERROR(IF(COUNTA(C56:E56),INDEX(IF(C56="дом",price_home!$B$3:$E$4,price_kvart!$B$3:$E$4),MATCH(D56,price_kvart!$A$3:$A$4,0),MATCH(E56,price_kvart!$B$2:$E$2)),""),"")</f>
        <v/>
      </c>
      <c r="G56" s="48" t="str">
        <f>IFERROR(IF(dop_uslug!H56="да",price_dop!$B$3,price_dop!$C$3)*dop_uslug!I56+E56*F56,"")</f>
        <v/>
      </c>
      <c r="H56" s="29"/>
      <c r="I56" t="str">
        <f>IFERROR(INDEX(card!$B$2:$E$102,MATCH($H56,card!$B$2:$B$102),2),"")</f>
        <v/>
      </c>
      <c r="J56" t="str">
        <f>IFERROR(INDEX(card!$B$2:$E$102,MATCH($H56,card!$B$2:$B$102),3),"")</f>
        <v/>
      </c>
      <c r="K56" t="str">
        <f>IFERROR(INDEX(card!$B$2:$E$102,MATCH($H56,card!$B$2:$B$102),4),"")</f>
        <v/>
      </c>
      <c r="L56"/>
      <c r="M56" s="6"/>
      <c r="N56"/>
    </row>
    <row r="57" spans="1:14" ht="15.75" thickBot="1" x14ac:dyDescent="0.3">
      <c r="A57" s="13">
        <v>56</v>
      </c>
      <c r="B57" s="32"/>
      <c r="C57" s="27"/>
      <c r="D57" s="27"/>
      <c r="E57" s="3"/>
      <c r="F57" s="21" t="str">
        <f>IFERROR(IF(COUNTA(C57:E57),INDEX(IF(C57="дом",price_home!$B$3:$E$4,price_kvart!$B$3:$E$4),MATCH(D57,price_kvart!$A$3:$A$4,0),MATCH(E57,price_kvart!$B$2:$E$2)),""),"")</f>
        <v/>
      </c>
      <c r="G57" s="48" t="str">
        <f>IFERROR(IF(dop_uslug!H57="да",price_dop!$B$3,price_dop!$C$3)*dop_uslug!I57+E57*F57,"")</f>
        <v/>
      </c>
      <c r="H57" s="29"/>
      <c r="I57" t="str">
        <f>IFERROR(INDEX(card!$B$2:$E$102,MATCH($H57,card!$B$2:$B$102),2),"")</f>
        <v/>
      </c>
      <c r="J57" t="str">
        <f>IFERROR(INDEX(card!$B$2:$E$102,MATCH($H57,card!$B$2:$B$102),3),"")</f>
        <v/>
      </c>
      <c r="K57" t="str">
        <f>IFERROR(INDEX(card!$B$2:$E$102,MATCH($H57,card!$B$2:$B$102),4),"")</f>
        <v/>
      </c>
      <c r="L57"/>
      <c r="M57" s="6"/>
      <c r="N57"/>
    </row>
    <row r="58" spans="1:14" ht="15.75" thickBot="1" x14ac:dyDescent="0.3">
      <c r="A58" s="13">
        <v>57</v>
      </c>
      <c r="B58" s="32"/>
      <c r="C58" s="27"/>
      <c r="D58" s="27"/>
      <c r="E58" s="3"/>
      <c r="F58" s="21" t="str">
        <f>IFERROR(IF(COUNTA(C58:E58),INDEX(IF(C58="дом",price_home!$B$3:$E$4,price_kvart!$B$3:$E$4),MATCH(D58,price_kvart!$A$3:$A$4,0),MATCH(E58,price_kvart!$B$2:$E$2)),""),"")</f>
        <v/>
      </c>
      <c r="G58" s="48" t="str">
        <f>IFERROR(IF(dop_uslug!H58="да",price_dop!$B$3,price_dop!$C$3)*dop_uslug!I58+E58*F58,"")</f>
        <v/>
      </c>
      <c r="H58" s="29"/>
      <c r="I58" t="str">
        <f>IFERROR(INDEX(card!$B$2:$E$102,MATCH($H58,card!$B$2:$B$102),2),"")</f>
        <v/>
      </c>
      <c r="J58" t="str">
        <f>IFERROR(INDEX(card!$B$2:$E$102,MATCH($H58,card!$B$2:$B$102),3),"")</f>
        <v/>
      </c>
      <c r="K58" t="str">
        <f>IFERROR(INDEX(card!$B$2:$E$102,MATCH($H58,card!$B$2:$B$102),4),"")</f>
        <v/>
      </c>
      <c r="L58"/>
      <c r="M58" s="6"/>
      <c r="N58"/>
    </row>
    <row r="59" spans="1:14" ht="15.75" thickBot="1" x14ac:dyDescent="0.3">
      <c r="A59" s="13">
        <v>58</v>
      </c>
      <c r="B59" s="32"/>
      <c r="C59" s="27"/>
      <c r="D59" s="27"/>
      <c r="E59" s="3"/>
      <c r="F59" s="21" t="str">
        <f>IFERROR(IF(COUNTA(C59:E59),INDEX(IF(C59="дом",price_home!$B$3:$E$4,price_kvart!$B$3:$E$4),MATCH(D59,price_kvart!$A$3:$A$4,0),MATCH(E59,price_kvart!$B$2:$E$2)),""),"")</f>
        <v/>
      </c>
      <c r="G59" s="48" t="str">
        <f>IFERROR(IF(dop_uslug!H59="да",price_dop!$B$3,price_dop!$C$3)*dop_uslug!I59+E59*F59,"")</f>
        <v/>
      </c>
      <c r="H59" s="29"/>
      <c r="I59" t="str">
        <f>IFERROR(INDEX(card!$B$2:$E$102,MATCH($H59,card!$B$2:$B$102),2),"")</f>
        <v/>
      </c>
      <c r="J59" t="str">
        <f>IFERROR(INDEX(card!$B$2:$E$102,MATCH($H59,card!$B$2:$B$102),3),"")</f>
        <v/>
      </c>
      <c r="K59" t="str">
        <f>IFERROR(INDEX(card!$B$2:$E$102,MATCH($H59,card!$B$2:$B$102),4),"")</f>
        <v/>
      </c>
      <c r="L59"/>
      <c r="M59" s="6"/>
      <c r="N59"/>
    </row>
    <row r="60" spans="1:14" ht="15.75" thickBot="1" x14ac:dyDescent="0.3">
      <c r="A60" s="13">
        <v>59</v>
      </c>
      <c r="B60" s="32"/>
      <c r="C60" s="27"/>
      <c r="D60" s="27"/>
      <c r="E60" s="3"/>
      <c r="F60" s="21" t="str">
        <f>IFERROR(IF(COUNTA(C60:E60),INDEX(IF(C60="дом",price_home!$B$3:$E$4,price_kvart!$B$3:$E$4),MATCH(D60,price_kvart!$A$3:$A$4,0),MATCH(E60,price_kvart!$B$2:$E$2)),""),"")</f>
        <v/>
      </c>
      <c r="G60" s="48" t="str">
        <f>IFERROR(IF(dop_uslug!H60="да",price_dop!$B$3,price_dop!$C$3)*dop_uslug!I60+E60*F60,"")</f>
        <v/>
      </c>
      <c r="H60" s="29"/>
      <c r="I60" t="str">
        <f>IFERROR(INDEX(card!$B$2:$E$102,MATCH($H60,card!$B$2:$B$102),2),"")</f>
        <v/>
      </c>
      <c r="J60" t="str">
        <f>IFERROR(INDEX(card!$B$2:$E$102,MATCH($H60,card!$B$2:$B$102),3),"")</f>
        <v/>
      </c>
      <c r="K60" t="str">
        <f>IFERROR(INDEX(card!$B$2:$E$102,MATCH($H60,card!$B$2:$B$102),4),"")</f>
        <v/>
      </c>
      <c r="L60"/>
      <c r="M60" s="6"/>
      <c r="N60"/>
    </row>
    <row r="61" spans="1:14" ht="15.75" thickBot="1" x14ac:dyDescent="0.3">
      <c r="A61" s="13">
        <v>60</v>
      </c>
      <c r="B61" s="32"/>
      <c r="C61" s="27"/>
      <c r="D61" s="27"/>
      <c r="E61" s="3"/>
      <c r="F61" s="21" t="str">
        <f>IFERROR(IF(COUNTA(C61:E61),INDEX(IF(C61="дом",price_home!$B$3:$E$4,price_kvart!$B$3:$E$4),MATCH(D61,price_kvart!$A$3:$A$4,0),MATCH(E61,price_kvart!$B$2:$E$2)),""),"")</f>
        <v/>
      </c>
      <c r="G61" s="48" t="str">
        <f>IFERROR(IF(dop_uslug!H61="да",price_dop!$B$3,price_dop!$C$3)*dop_uslug!I61+E61*F61,"")</f>
        <v/>
      </c>
      <c r="H61" s="29"/>
      <c r="I61" t="str">
        <f>IFERROR(INDEX(card!$B$2:$E$102,MATCH($H61,card!$B$2:$B$102),2),"")</f>
        <v/>
      </c>
      <c r="J61" t="str">
        <f>IFERROR(INDEX(card!$B$2:$E$102,MATCH($H61,card!$B$2:$B$102),3),"")</f>
        <v/>
      </c>
      <c r="K61" t="str">
        <f>IFERROR(INDEX(card!$B$2:$E$102,MATCH($H61,card!$B$2:$B$102),4),"")</f>
        <v/>
      </c>
      <c r="L61"/>
      <c r="M61" s="6"/>
      <c r="N61"/>
    </row>
    <row r="62" spans="1:14" ht="15.75" thickBot="1" x14ac:dyDescent="0.3">
      <c r="A62" s="13">
        <v>61</v>
      </c>
      <c r="B62" s="32"/>
      <c r="C62" s="27"/>
      <c r="D62" s="27"/>
      <c r="E62" s="3"/>
      <c r="F62" s="21" t="str">
        <f>IFERROR(IF(COUNTA(C62:E62),INDEX(IF(C62="дом",price_home!$B$3:$E$4,price_kvart!$B$3:$E$4),MATCH(D62,price_kvart!$A$3:$A$4,0),MATCH(E62,price_kvart!$B$2:$E$2)),""),"")</f>
        <v/>
      </c>
      <c r="G62" s="48" t="str">
        <f>IFERROR(IF(dop_uslug!H62="да",price_dop!$B$3,price_dop!$C$3)*dop_uslug!I62+E62*F62,"")</f>
        <v/>
      </c>
      <c r="H62" s="29"/>
      <c r="I62" t="str">
        <f>IFERROR(INDEX(card!$B$2:$E$102,MATCH($H62,card!$B$2:$B$102),2),"")</f>
        <v/>
      </c>
      <c r="J62" t="str">
        <f>IFERROR(INDEX(card!$B$2:$E$102,MATCH($H62,card!$B$2:$B$102),3),"")</f>
        <v/>
      </c>
      <c r="K62" t="str">
        <f>IFERROR(INDEX(card!$B$2:$E$102,MATCH($H62,card!$B$2:$B$102),4),"")</f>
        <v/>
      </c>
      <c r="L62"/>
      <c r="M62" s="6"/>
      <c r="N62"/>
    </row>
    <row r="63" spans="1:14" ht="15.75" thickBot="1" x14ac:dyDescent="0.3">
      <c r="A63" s="13">
        <v>62</v>
      </c>
      <c r="B63" s="32"/>
      <c r="C63" s="27"/>
      <c r="D63" s="27"/>
      <c r="E63" s="3"/>
      <c r="F63" s="21" t="str">
        <f>IFERROR(IF(COUNTA(C63:E63),INDEX(IF(C63="дом",price_home!$B$3:$E$4,price_kvart!$B$3:$E$4),MATCH(D63,price_kvart!$A$3:$A$4,0),MATCH(E63,price_kvart!$B$2:$E$2)),""),"")</f>
        <v/>
      </c>
      <c r="G63" s="48" t="str">
        <f>IFERROR(IF(dop_uslug!H63="да",price_dop!$B$3,price_dop!$C$3)*dop_uslug!I63+E63*F63,"")</f>
        <v/>
      </c>
      <c r="H63" s="29"/>
      <c r="I63" t="str">
        <f>IFERROR(INDEX(card!$B$2:$E$102,MATCH($H63,card!$B$2:$B$102),2),"")</f>
        <v/>
      </c>
      <c r="J63" t="str">
        <f>IFERROR(INDEX(card!$B$2:$E$102,MATCH($H63,card!$B$2:$B$102),3),"")</f>
        <v/>
      </c>
      <c r="K63" t="str">
        <f>IFERROR(INDEX(card!$B$2:$E$102,MATCH($H63,card!$B$2:$B$102),4),"")</f>
        <v/>
      </c>
      <c r="L63"/>
      <c r="M63" s="6"/>
      <c r="N63"/>
    </row>
    <row r="64" spans="1:14" ht="15.75" thickBot="1" x14ac:dyDescent="0.3">
      <c r="A64" s="13">
        <v>63</v>
      </c>
      <c r="B64" s="32"/>
      <c r="C64" s="27"/>
      <c r="D64" s="27"/>
      <c r="E64" s="3"/>
      <c r="F64" s="21" t="str">
        <f>IFERROR(IF(COUNTA(C64:E64),INDEX(IF(C64="дом",price_home!$B$3:$E$4,price_kvart!$B$3:$E$4),MATCH(D64,price_kvart!$A$3:$A$4,0),MATCH(E64,price_kvart!$B$2:$E$2)),""),"")</f>
        <v/>
      </c>
      <c r="G64" s="48" t="str">
        <f>IFERROR(IF(dop_uslug!H64="да",price_dop!$B$3,price_dop!$C$3)*dop_uslug!I64+E64*F64,"")</f>
        <v/>
      </c>
      <c r="H64" s="29"/>
      <c r="I64" t="str">
        <f>IFERROR(INDEX(card!$B$2:$E$102,MATCH($H64,card!$B$2:$B$102),2),"")</f>
        <v/>
      </c>
      <c r="J64" t="str">
        <f>IFERROR(INDEX(card!$B$2:$E$102,MATCH($H64,card!$B$2:$B$102),3),"")</f>
        <v/>
      </c>
      <c r="K64" t="str">
        <f>IFERROR(INDEX(card!$B$2:$E$102,MATCH($H64,card!$B$2:$B$102),4),"")</f>
        <v/>
      </c>
      <c r="L64"/>
      <c r="M64" s="6"/>
      <c r="N64"/>
    </row>
    <row r="65" spans="1:14" ht="15.75" thickBot="1" x14ac:dyDescent="0.3">
      <c r="A65" s="13">
        <v>63</v>
      </c>
      <c r="B65" s="32"/>
      <c r="C65" s="27"/>
      <c r="D65" s="27"/>
      <c r="E65" s="3"/>
      <c r="F65" s="21" t="str">
        <f>IFERROR(IF(COUNTA(C65:E65),INDEX(IF(C65="дом",price_home!$B$3:$E$4,price_kvart!$B$3:$E$4),MATCH(D65,price_kvart!$A$3:$A$4,0),MATCH(E65,price_kvart!$B$2:$E$2)),""),"")</f>
        <v/>
      </c>
      <c r="G65" s="48" t="str">
        <f>IFERROR(IF(dop_uslug!H65="да",price_dop!$B$3,price_dop!$C$3)*dop_uslug!I65+E65*F65,"")</f>
        <v/>
      </c>
      <c r="H65" s="29"/>
      <c r="I65" t="str">
        <f>IFERROR(INDEX(card!$B$2:$E$102,MATCH($H65,card!$B$2:$B$102),2),"")</f>
        <v/>
      </c>
      <c r="J65" t="str">
        <f>IFERROR(INDEX(card!$B$2:$E$102,MATCH($H65,card!$B$2:$B$102),3),"")</f>
        <v/>
      </c>
      <c r="K65" t="str">
        <f>IFERROR(INDEX(card!$B$2:$E$102,MATCH($H65,card!$B$2:$B$102),4),"")</f>
        <v/>
      </c>
      <c r="L65"/>
      <c r="M65" s="6"/>
      <c r="N65"/>
    </row>
    <row r="66" spans="1:14" ht="15.75" thickBot="1" x14ac:dyDescent="0.3">
      <c r="A66" s="13">
        <v>63</v>
      </c>
      <c r="B66" s="32"/>
      <c r="C66" s="27"/>
      <c r="D66" s="27"/>
      <c r="E66" s="3"/>
      <c r="F66" s="21" t="str">
        <f>IFERROR(IF(COUNTA(C66:E66),INDEX(IF(C66="дом",price_home!$B$3:$E$4,price_kvart!$B$3:$E$4),MATCH(D66,price_kvart!$A$3:$A$4,0),MATCH(E66,price_kvart!$B$2:$E$2)),""),"")</f>
        <v/>
      </c>
      <c r="G66" s="48" t="str">
        <f>IFERROR(IF(dop_uslug!H66="да",price_dop!$B$3,price_dop!$C$3)*dop_uslug!I66+E66*F66,"")</f>
        <v/>
      </c>
      <c r="H66" s="29"/>
      <c r="I66" t="str">
        <f>IFERROR(INDEX(card!$B$2:$E$102,MATCH($H66,card!$B$2:$B$102),2),"")</f>
        <v/>
      </c>
      <c r="J66" t="str">
        <f>IFERROR(INDEX(card!$B$2:$E$102,MATCH($H66,card!$B$2:$B$102),3),"")</f>
        <v/>
      </c>
      <c r="K66" t="str">
        <f>IFERROR(INDEX(card!$B$2:$E$102,MATCH($H66,card!$B$2:$B$102),4),"")</f>
        <v/>
      </c>
      <c r="L66"/>
      <c r="M66" s="6"/>
      <c r="N66"/>
    </row>
    <row r="67" spans="1:14" ht="15.75" thickBot="1" x14ac:dyDescent="0.3">
      <c r="A67" s="13">
        <v>63</v>
      </c>
      <c r="B67" s="32"/>
      <c r="C67" s="27"/>
      <c r="D67" s="27"/>
      <c r="E67" s="3"/>
      <c r="F67" s="21" t="str">
        <f>IFERROR(IF(COUNTA(C67:E67),INDEX(IF(C67="дом",price_home!$B$3:$E$4,price_kvart!$B$3:$E$4),MATCH(D67,price_kvart!$A$3:$A$4,0),MATCH(E67,price_kvart!$B$2:$E$2)),""),"")</f>
        <v/>
      </c>
      <c r="G67" s="48" t="str">
        <f>IFERROR(IF(dop_uslug!H67="да",price_dop!$B$3,price_dop!$C$3)*dop_uslug!I67+E67*F67,"")</f>
        <v/>
      </c>
      <c r="H67" s="29"/>
      <c r="I67" t="str">
        <f>IFERROR(INDEX(card!$B$2:$E$102,MATCH($H67,card!$B$2:$B$102),2),"")</f>
        <v/>
      </c>
      <c r="J67" t="str">
        <f>IFERROR(INDEX(card!$B$2:$E$102,MATCH($H67,card!$B$2:$B$102),3),"")</f>
        <v/>
      </c>
      <c r="K67" t="str">
        <f>IFERROR(INDEX(card!$B$2:$E$102,MATCH($H67,card!$B$2:$B$102),4),"")</f>
        <v/>
      </c>
      <c r="L67"/>
      <c r="M67" s="6"/>
      <c r="N67"/>
    </row>
    <row r="68" spans="1:14" ht="15.75" thickBot="1" x14ac:dyDescent="0.3">
      <c r="A68" s="13">
        <v>63</v>
      </c>
      <c r="B68" s="32"/>
      <c r="C68" s="27"/>
      <c r="D68" s="27"/>
      <c r="E68" s="3"/>
      <c r="F68" s="21" t="str">
        <f>IFERROR(IF(COUNTA(C68:E68),INDEX(IF(C68="дом",price_home!$B$3:$E$4,price_kvart!$B$3:$E$4),MATCH(D68,price_kvart!$A$3:$A$4,0),MATCH(E68,price_kvart!$B$2:$E$2)),""),"")</f>
        <v/>
      </c>
      <c r="G68" s="48" t="str">
        <f>IFERROR(IF(dop_uslug!H68="да",price_dop!$B$3,price_dop!$C$3)*dop_uslug!I68+E68*F68,"")</f>
        <v/>
      </c>
      <c r="H68" s="29"/>
      <c r="I68" t="str">
        <f>IFERROR(INDEX(card!$B$2:$E$102,MATCH($H68,card!$B$2:$B$102),2),"")</f>
        <v/>
      </c>
      <c r="J68" t="str">
        <f>IFERROR(INDEX(card!$B$2:$E$102,MATCH($H68,card!$B$2:$B$102),3),"")</f>
        <v/>
      </c>
      <c r="K68" t="str">
        <f>IFERROR(INDEX(card!$B$2:$E$102,MATCH($H68,card!$B$2:$B$102),4),"")</f>
        <v/>
      </c>
      <c r="L68"/>
      <c r="M68" s="6"/>
      <c r="N68"/>
    </row>
    <row r="69" spans="1:14" ht="15.75" thickBot="1" x14ac:dyDescent="0.3">
      <c r="A69" s="13">
        <v>63</v>
      </c>
      <c r="B69" s="32"/>
      <c r="C69" s="27"/>
      <c r="D69" s="27"/>
      <c r="E69" s="3"/>
      <c r="F69" s="21" t="str">
        <f>IFERROR(IF(COUNTA(C69:E69),INDEX(IF(C69="дом",price_home!$B$3:$E$4,price_kvart!$B$3:$E$4),MATCH(D69,price_kvart!$A$3:$A$4,0),MATCH(E69,price_kvart!$B$2:$E$2)),""),"")</f>
        <v/>
      </c>
      <c r="G69" s="48" t="str">
        <f>IFERROR(IF(dop_uslug!H69="да",price_dop!$B$3,price_dop!$C$3)*dop_uslug!I69+E69*F69,"")</f>
        <v/>
      </c>
      <c r="H69" s="29"/>
      <c r="I69" t="str">
        <f>IFERROR(INDEX(card!$B$2:$E$102,MATCH($H69,card!$B$2:$B$102),2),"")</f>
        <v/>
      </c>
      <c r="J69" t="str">
        <f>IFERROR(INDEX(card!$B$2:$E$102,MATCH($H69,card!$B$2:$B$102),3),"")</f>
        <v/>
      </c>
      <c r="K69" t="str">
        <f>IFERROR(INDEX(card!$B$2:$E$102,MATCH($H69,card!$B$2:$B$102),4),"")</f>
        <v/>
      </c>
      <c r="L69"/>
      <c r="M69" s="6"/>
      <c r="N69"/>
    </row>
    <row r="70" spans="1:14" ht="15.75" thickBot="1" x14ac:dyDescent="0.3">
      <c r="A70" s="13">
        <v>63</v>
      </c>
      <c r="B70" s="32"/>
      <c r="C70" s="27"/>
      <c r="D70" s="27"/>
      <c r="E70" s="3"/>
      <c r="F70" s="21" t="str">
        <f>IFERROR(IF(COUNTA(C70:E70),INDEX(IF(C70="дом",price_home!$B$3:$E$4,price_kvart!$B$3:$E$4),MATCH(D70,price_kvart!$A$3:$A$4,0),MATCH(E70,price_kvart!$B$2:$E$2)),""),"")</f>
        <v/>
      </c>
      <c r="G70" s="48" t="str">
        <f>IFERROR(IF(dop_uslug!H70="да",price_dop!$B$3,price_dop!$C$3)*dop_uslug!I70+E70*F70,"")</f>
        <v/>
      </c>
      <c r="H70" s="29"/>
      <c r="I70" t="str">
        <f>IFERROR(INDEX(card!$B$2:$E$102,MATCH($H70,card!$B$2:$B$102),2),"")</f>
        <v/>
      </c>
      <c r="J70" t="str">
        <f>IFERROR(INDEX(card!$B$2:$E$102,MATCH($H70,card!$B$2:$B$102),3),"")</f>
        <v/>
      </c>
      <c r="K70" t="str">
        <f>IFERROR(INDEX(card!$B$2:$E$102,MATCH($H70,card!$B$2:$B$102),4),"")</f>
        <v/>
      </c>
      <c r="L70"/>
      <c r="M70" s="6"/>
      <c r="N70"/>
    </row>
    <row r="71" spans="1:14" ht="15.75" thickBot="1" x14ac:dyDescent="0.3">
      <c r="A71" s="13">
        <v>63</v>
      </c>
      <c r="B71" s="32"/>
      <c r="C71" s="27"/>
      <c r="D71" s="27"/>
      <c r="E71" s="3"/>
      <c r="F71" s="21" t="str">
        <f>IFERROR(IF(COUNTA(C71:E71),INDEX(IF(C71="дом",price_home!$B$3:$E$4,price_kvart!$B$3:$E$4),MATCH(D71,price_kvart!$A$3:$A$4,0),MATCH(E71,price_kvart!$B$2:$E$2)),""),"")</f>
        <v/>
      </c>
      <c r="G71" s="48" t="str">
        <f>IFERROR(IF(dop_uslug!H71="да",price_dop!$B$3,price_dop!$C$3)*dop_uslug!I71+E71*F71,"")</f>
        <v/>
      </c>
      <c r="H71" s="29"/>
      <c r="I71" t="str">
        <f>IFERROR(INDEX(card!$B$2:$E$102,MATCH($H71,card!$B$2:$B$102),2),"")</f>
        <v/>
      </c>
      <c r="J71" t="str">
        <f>IFERROR(INDEX(card!$B$2:$E$102,MATCH($H71,card!$B$2:$B$102),3),"")</f>
        <v/>
      </c>
      <c r="K71" t="str">
        <f>IFERROR(INDEX(card!$B$2:$E$102,MATCH($H71,card!$B$2:$B$102),4),"")</f>
        <v/>
      </c>
      <c r="L71"/>
      <c r="M71" s="6"/>
      <c r="N71"/>
    </row>
    <row r="72" spans="1:14" ht="15.75" thickBot="1" x14ac:dyDescent="0.3">
      <c r="A72" s="13">
        <v>63</v>
      </c>
      <c r="B72" s="32"/>
      <c r="C72" s="27"/>
      <c r="D72" s="27"/>
      <c r="E72" s="3"/>
      <c r="F72" s="21" t="str">
        <f>IFERROR(IF(COUNTA(C72:E72),INDEX(IF(C72="дом",price_home!$B$3:$E$4,price_kvart!$B$3:$E$4),MATCH(D72,price_kvart!$A$3:$A$4,0),MATCH(E72,price_kvart!$B$2:$E$2)),""),"")</f>
        <v/>
      </c>
      <c r="G72" s="48" t="str">
        <f>IFERROR(IF(dop_uslug!H72="да",price_dop!$B$3,price_dop!$C$3)*dop_uslug!I72+E72*F72,"")</f>
        <v/>
      </c>
      <c r="H72" s="29"/>
      <c r="I72" t="str">
        <f>IFERROR(INDEX(card!$B$2:$E$102,MATCH($H72,card!$B$2:$B$102),2),"")</f>
        <v/>
      </c>
      <c r="J72" t="str">
        <f>IFERROR(INDEX(card!$B$2:$E$102,MATCH($H72,card!$B$2:$B$102),3),"")</f>
        <v/>
      </c>
      <c r="K72" t="str">
        <f>IFERROR(INDEX(card!$B$2:$E$102,MATCH($H72,card!$B$2:$B$102),4),"")</f>
        <v/>
      </c>
      <c r="L72"/>
      <c r="M72" s="6"/>
      <c r="N72"/>
    </row>
    <row r="73" spans="1:14" ht="15.75" thickBot="1" x14ac:dyDescent="0.3">
      <c r="A73" s="13">
        <v>63</v>
      </c>
      <c r="B73" s="32"/>
      <c r="C73" s="27"/>
      <c r="D73" s="27"/>
      <c r="E73" s="3"/>
      <c r="F73" s="21" t="str">
        <f>IFERROR(IF(COUNTA(C73:E73),INDEX(IF(C73="дом",price_home!$B$3:$E$4,price_kvart!$B$3:$E$4),MATCH(D73,price_kvart!$A$3:$A$4,0),MATCH(E73,price_kvart!$B$2:$E$2)),""),"")</f>
        <v/>
      </c>
      <c r="G73" s="48" t="str">
        <f>IFERROR(IF(dop_uslug!H73="да",price_dop!$B$3,price_dop!$C$3)*dop_uslug!I73+E73*F73,"")</f>
        <v/>
      </c>
      <c r="H73" s="29"/>
      <c r="I73" t="str">
        <f>IFERROR(INDEX(card!$B$2:$E$102,MATCH($H73,card!$B$2:$B$102),2),"")</f>
        <v/>
      </c>
      <c r="J73" t="str">
        <f>IFERROR(INDEX(card!$B$2:$E$102,MATCH($H73,card!$B$2:$B$102),3),"")</f>
        <v/>
      </c>
      <c r="K73" t="str">
        <f>IFERROR(INDEX(card!$B$2:$E$102,MATCH($H73,card!$B$2:$B$102),4),"")</f>
        <v/>
      </c>
      <c r="L73"/>
      <c r="M73" s="6"/>
      <c r="N73"/>
    </row>
    <row r="74" spans="1:14" ht="15.75" thickBot="1" x14ac:dyDescent="0.3">
      <c r="A74" s="13">
        <v>63</v>
      </c>
      <c r="B74" s="32"/>
      <c r="C74" s="27"/>
      <c r="D74" s="27"/>
      <c r="E74" s="3"/>
      <c r="F74" s="21" t="str">
        <f>IFERROR(IF(COUNTA(C74:E74),INDEX(IF(C74="дом",price_home!$B$3:$E$4,price_kvart!$B$3:$E$4),MATCH(D74,price_kvart!$A$3:$A$4,0),MATCH(E74,price_kvart!$B$2:$E$2)),""),"")</f>
        <v/>
      </c>
      <c r="G74" s="48" t="str">
        <f>IFERROR(IF(dop_uslug!H74="да",price_dop!$B$3,price_dop!$C$3)*dop_uslug!I74+E74*F74,"")</f>
        <v/>
      </c>
      <c r="H74" s="29"/>
      <c r="I74" t="str">
        <f>IFERROR(INDEX(card!$B$2:$E$102,MATCH($H74,card!$B$2:$B$102),2),"")</f>
        <v/>
      </c>
      <c r="J74" t="str">
        <f>IFERROR(INDEX(card!$B$2:$E$102,MATCH($H74,card!$B$2:$B$102),3),"")</f>
        <v/>
      </c>
      <c r="K74" t="str">
        <f>IFERROR(INDEX(card!$B$2:$E$102,MATCH($H74,card!$B$2:$B$102),4),"")</f>
        <v/>
      </c>
      <c r="L74"/>
      <c r="M74" s="6"/>
      <c r="N74"/>
    </row>
    <row r="75" spans="1:14" ht="15.75" thickBot="1" x14ac:dyDescent="0.3">
      <c r="A75" s="13">
        <v>63</v>
      </c>
      <c r="B75" s="32"/>
      <c r="C75" s="27"/>
      <c r="D75" s="27"/>
      <c r="E75" s="3"/>
      <c r="F75" s="21" t="str">
        <f>IFERROR(IF(COUNTA(C75:E75),INDEX(IF(C75="дом",price_home!$B$3:$E$4,price_kvart!$B$3:$E$4),MATCH(D75,price_kvart!$A$3:$A$4,0),MATCH(E75,price_kvart!$B$2:$E$2)),""),"")</f>
        <v/>
      </c>
      <c r="G75" s="48" t="str">
        <f>IFERROR(IF(dop_uslug!H75="да",price_dop!$B$3,price_dop!$C$3)*dop_uslug!I75+E75*F75,"")</f>
        <v/>
      </c>
      <c r="H75" s="29"/>
      <c r="I75" t="str">
        <f>IFERROR(INDEX(card!$B$2:$E$102,MATCH($H75,card!$B$2:$B$102),2),"")</f>
        <v/>
      </c>
      <c r="J75" t="str">
        <f>IFERROR(INDEX(card!$B$2:$E$102,MATCH($H75,card!$B$2:$B$102),3),"")</f>
        <v/>
      </c>
      <c r="K75" t="str">
        <f>IFERROR(INDEX(card!$B$2:$E$102,MATCH($H75,card!$B$2:$B$102),4),"")</f>
        <v/>
      </c>
      <c r="L75"/>
      <c r="M75" s="6"/>
      <c r="N75"/>
    </row>
    <row r="76" spans="1:14" ht="15.75" thickBot="1" x14ac:dyDescent="0.3">
      <c r="A76" s="13">
        <v>63</v>
      </c>
      <c r="B76" s="32"/>
      <c r="C76" s="27"/>
      <c r="D76" s="27"/>
      <c r="E76" s="3"/>
      <c r="F76" s="21" t="str">
        <f>IFERROR(IF(COUNTA(C76:E76),INDEX(IF(C76="дом",price_home!$B$3:$E$4,price_kvart!$B$3:$E$4),MATCH(D76,price_kvart!$A$3:$A$4,0),MATCH(E76,price_kvart!$B$2:$E$2)),""),"")</f>
        <v/>
      </c>
      <c r="G76" s="48" t="str">
        <f>IFERROR(IF(dop_uslug!H76="да",price_dop!$B$3,price_dop!$C$3)*dop_uslug!I76+E76*F76,"")</f>
        <v/>
      </c>
      <c r="H76" s="29"/>
      <c r="I76" t="str">
        <f>IFERROR(INDEX(card!$B$2:$E$102,MATCH($H76,card!$B$2:$B$102),2),"")</f>
        <v/>
      </c>
      <c r="J76" t="str">
        <f>IFERROR(INDEX(card!$B$2:$E$102,MATCH($H76,card!$B$2:$B$102),3),"")</f>
        <v/>
      </c>
      <c r="K76" t="str">
        <f>IFERROR(INDEX(card!$B$2:$E$102,MATCH($H76,card!$B$2:$B$102),4),"")</f>
        <v/>
      </c>
      <c r="L76"/>
      <c r="M76" s="6"/>
      <c r="N76"/>
    </row>
    <row r="77" spans="1:14" ht="15.75" thickBot="1" x14ac:dyDescent="0.3">
      <c r="A77" s="13">
        <v>63</v>
      </c>
      <c r="B77" s="32"/>
      <c r="C77" s="27"/>
      <c r="D77" s="27"/>
      <c r="E77" s="3"/>
      <c r="F77" s="21" t="str">
        <f>IFERROR(IF(COUNTA(C77:E77),INDEX(IF(C77="дом",price_home!$B$3:$E$4,price_kvart!$B$3:$E$4),MATCH(D77,price_kvart!$A$3:$A$4,0),MATCH(E77,price_kvart!$B$2:$E$2)),""),"")</f>
        <v/>
      </c>
      <c r="G77" s="48" t="str">
        <f>IFERROR(IF(dop_uslug!H77="да",price_dop!$B$3,price_dop!$C$3)*dop_uslug!I77+E77*F77,"")</f>
        <v/>
      </c>
      <c r="H77" s="29"/>
      <c r="I77" t="str">
        <f>IFERROR(INDEX(card!$B$2:$E$102,MATCH($H77,card!$B$2:$B$102),2),"")</f>
        <v/>
      </c>
      <c r="J77" t="str">
        <f>IFERROR(INDEX(card!$B$2:$E$102,MATCH($H77,card!$B$2:$B$102),3),"")</f>
        <v/>
      </c>
      <c r="K77" t="str">
        <f>IFERROR(INDEX(card!$B$2:$E$102,MATCH($H77,card!$B$2:$B$102),4),"")</f>
        <v/>
      </c>
      <c r="L77"/>
      <c r="M77" s="6"/>
      <c r="N77"/>
    </row>
    <row r="78" spans="1:14" ht="15.75" thickBot="1" x14ac:dyDescent="0.3">
      <c r="A78" s="13">
        <v>63</v>
      </c>
      <c r="B78" s="32"/>
      <c r="C78" s="27"/>
      <c r="D78" s="27"/>
      <c r="E78" s="3"/>
      <c r="F78" s="21" t="str">
        <f>IFERROR(IF(COUNTA(C78:E78),INDEX(IF(C78="дом",price_home!$B$3:$E$4,price_kvart!$B$3:$E$4),MATCH(D78,price_kvart!$A$3:$A$4,0),MATCH(E78,price_kvart!$B$2:$E$2)),""),"")</f>
        <v/>
      </c>
      <c r="G78" s="48" t="str">
        <f>IFERROR(IF(dop_uslug!H78="да",price_dop!$B$3,price_dop!$C$3)*dop_uslug!I78+E78*F78,"")</f>
        <v/>
      </c>
      <c r="H78" s="29"/>
      <c r="I78" t="str">
        <f>IFERROR(INDEX(card!$B$2:$E$102,MATCH($H78,card!$B$2:$B$102),2),"")</f>
        <v/>
      </c>
      <c r="J78" t="str">
        <f>IFERROR(INDEX(card!$B$2:$E$102,MATCH($H78,card!$B$2:$B$102),3),"")</f>
        <v/>
      </c>
      <c r="K78" t="str">
        <f>IFERROR(INDEX(card!$B$2:$E$102,MATCH($H78,card!$B$2:$B$102),4),"")</f>
        <v/>
      </c>
      <c r="L78"/>
      <c r="M78" s="6"/>
      <c r="N78"/>
    </row>
    <row r="79" spans="1:14" ht="15.75" thickBot="1" x14ac:dyDescent="0.3">
      <c r="A79" s="13">
        <v>63</v>
      </c>
      <c r="B79" s="32"/>
      <c r="C79" s="27"/>
      <c r="D79" s="27"/>
      <c r="E79" s="3"/>
      <c r="F79" s="21" t="str">
        <f>IFERROR(IF(COUNTA(C79:E79),INDEX(IF(C79="дом",price_home!$B$3:$E$4,price_kvart!$B$3:$E$4),MATCH(D79,price_kvart!$A$3:$A$4,0),MATCH(E79,price_kvart!$B$2:$E$2)),""),"")</f>
        <v/>
      </c>
      <c r="G79" s="48" t="str">
        <f>IFERROR(IF(dop_uslug!H79="да",price_dop!$B$3,price_dop!$C$3)*dop_uslug!I79+E79*F79,"")</f>
        <v/>
      </c>
      <c r="H79" s="29"/>
      <c r="I79" t="str">
        <f>IFERROR(INDEX(card!$B$2:$E$102,MATCH($H79,card!$B$2:$B$102),2),"")</f>
        <v/>
      </c>
      <c r="J79" t="str">
        <f>IFERROR(INDEX(card!$B$2:$E$102,MATCH($H79,card!$B$2:$B$102),3),"")</f>
        <v/>
      </c>
      <c r="K79" t="str">
        <f>IFERROR(INDEX(card!$B$2:$E$102,MATCH($H79,card!$B$2:$B$102),4),"")</f>
        <v/>
      </c>
      <c r="L79"/>
      <c r="M79" s="6"/>
      <c r="N79"/>
    </row>
    <row r="80" spans="1:14" ht="15.75" thickBot="1" x14ac:dyDescent="0.3">
      <c r="A80" s="13">
        <v>63</v>
      </c>
      <c r="B80" s="32"/>
      <c r="C80" s="27"/>
      <c r="D80" s="27"/>
      <c r="E80" s="3"/>
      <c r="F80" s="21" t="str">
        <f>IFERROR(IF(COUNTA(C80:E80),INDEX(IF(C80="дом",price_home!$B$3:$E$4,price_kvart!$B$3:$E$4),MATCH(D80,price_kvart!$A$3:$A$4,0),MATCH(E80,price_kvart!$B$2:$E$2)),""),"")</f>
        <v/>
      </c>
      <c r="G80" s="48" t="str">
        <f>IFERROR(IF(dop_uslug!H80="да",price_dop!$B$3,price_dop!$C$3)*dop_uslug!I80+E80*F80,"")</f>
        <v/>
      </c>
      <c r="H80" s="29"/>
      <c r="I80" t="str">
        <f>IFERROR(INDEX(card!$B$2:$E$102,MATCH($H80,card!$B$2:$B$102),2),"")</f>
        <v/>
      </c>
      <c r="J80" t="str">
        <f>IFERROR(INDEX(card!$B$2:$E$102,MATCH($H80,card!$B$2:$B$102),3),"")</f>
        <v/>
      </c>
      <c r="K80" t="str">
        <f>IFERROR(INDEX(card!$B$2:$E$102,MATCH($H80,card!$B$2:$B$102),4),"")</f>
        <v/>
      </c>
      <c r="L80"/>
      <c r="M80" s="6"/>
      <c r="N80"/>
    </row>
    <row r="81" spans="1:14" ht="15.75" thickBot="1" x14ac:dyDescent="0.3">
      <c r="A81" s="13">
        <v>63</v>
      </c>
      <c r="B81" s="32"/>
      <c r="C81" s="27"/>
      <c r="D81" s="27"/>
      <c r="E81" s="3"/>
      <c r="F81" s="21" t="str">
        <f>IFERROR(IF(COUNTA(C81:E81),INDEX(IF(C81="дом",price_home!$B$3:$E$4,price_kvart!$B$3:$E$4),MATCH(D81,price_kvart!$A$3:$A$4,0),MATCH(E81,price_kvart!$B$2:$E$2)),""),"")</f>
        <v/>
      </c>
      <c r="G81" s="48" t="str">
        <f>IFERROR(IF(dop_uslug!H81="да",price_dop!$B$3,price_dop!$C$3)*dop_uslug!I81+E81*F81,"")</f>
        <v/>
      </c>
      <c r="H81" s="29"/>
      <c r="I81" t="str">
        <f>IFERROR(INDEX(card!$B$2:$E$102,MATCH($H81,card!$B$2:$B$102),2),"")</f>
        <v/>
      </c>
      <c r="J81" t="str">
        <f>IFERROR(INDEX(card!$B$2:$E$102,MATCH($H81,card!$B$2:$B$102),3),"")</f>
        <v/>
      </c>
      <c r="K81" t="str">
        <f>IFERROR(INDEX(card!$B$2:$E$102,MATCH($H81,card!$B$2:$B$102),4),"")</f>
        <v/>
      </c>
      <c r="L81"/>
      <c r="M81" s="6"/>
      <c r="N81"/>
    </row>
    <row r="82" spans="1:14" ht="15.75" thickBot="1" x14ac:dyDescent="0.3">
      <c r="A82" s="13">
        <v>63</v>
      </c>
      <c r="B82" s="32"/>
      <c r="C82" s="27"/>
      <c r="D82" s="27"/>
      <c r="E82" s="3"/>
      <c r="F82" s="21" t="str">
        <f>IFERROR(IF(COUNTA(C82:E82),INDEX(IF(C82="дом",price_home!$B$3:$E$4,price_kvart!$B$3:$E$4),MATCH(D82,price_kvart!$A$3:$A$4,0),MATCH(E82,price_kvart!$B$2:$E$2)),""),"")</f>
        <v/>
      </c>
      <c r="G82" s="48" t="str">
        <f>IFERROR(IF(dop_uslug!H82="да",price_dop!$B$3,price_dop!$C$3)*dop_uslug!I82+E82*F82,"")</f>
        <v/>
      </c>
      <c r="H82" s="29"/>
      <c r="I82" t="str">
        <f>IFERROR(INDEX(card!$B$2:$E$102,MATCH($H82,card!$B$2:$B$102),2),"")</f>
        <v/>
      </c>
      <c r="J82" t="str">
        <f>IFERROR(INDEX(card!$B$2:$E$102,MATCH($H82,card!$B$2:$B$102),3),"")</f>
        <v/>
      </c>
      <c r="K82" t="str">
        <f>IFERROR(INDEX(card!$B$2:$E$102,MATCH($H82,card!$B$2:$B$102),4),"")</f>
        <v/>
      </c>
      <c r="L82"/>
      <c r="M82" s="6"/>
      <c r="N82"/>
    </row>
    <row r="83" spans="1:14" ht="15.75" thickBot="1" x14ac:dyDescent="0.3">
      <c r="A83" s="13">
        <v>63</v>
      </c>
      <c r="B83" s="32"/>
      <c r="C83" s="27"/>
      <c r="D83" s="27"/>
      <c r="E83" s="3"/>
      <c r="F83" s="21" t="str">
        <f>IFERROR(IF(COUNTA(C83:E83),INDEX(IF(C83="дом",price_home!$B$3:$E$4,price_kvart!$B$3:$E$4),MATCH(D83,price_kvart!$A$3:$A$4,0),MATCH(E83,price_kvart!$B$2:$E$2)),""),"")</f>
        <v/>
      </c>
      <c r="G83" s="48" t="str">
        <f>IFERROR(IF(dop_uslug!H83="да",price_dop!$B$3,price_dop!$C$3)*dop_uslug!I83+E83*F83,"")</f>
        <v/>
      </c>
      <c r="H83" s="29"/>
      <c r="I83" t="str">
        <f>IFERROR(INDEX(card!$B$2:$E$102,MATCH($H83,card!$B$2:$B$102),2),"")</f>
        <v/>
      </c>
      <c r="J83" t="str">
        <f>IFERROR(INDEX(card!$B$2:$E$102,MATCH($H83,card!$B$2:$B$102),3),"")</f>
        <v/>
      </c>
      <c r="K83" t="str">
        <f>IFERROR(INDEX(card!$B$2:$E$102,MATCH($H83,card!$B$2:$B$102),4),"")</f>
        <v/>
      </c>
      <c r="L83"/>
      <c r="M83" s="6"/>
      <c r="N83"/>
    </row>
    <row r="84" spans="1:14" ht="15.75" thickBot="1" x14ac:dyDescent="0.3">
      <c r="A84" s="13">
        <v>63</v>
      </c>
      <c r="B84" s="32"/>
      <c r="C84" s="27"/>
      <c r="D84" s="27"/>
      <c r="E84" s="3"/>
      <c r="F84" s="21" t="str">
        <f>IFERROR(IF(COUNTA(C84:E84),INDEX(IF(C84="дом",price_home!$B$3:$E$4,price_kvart!$B$3:$E$4),MATCH(D84,price_kvart!$A$3:$A$4,0),MATCH(E84,price_kvart!$B$2:$E$2)),""),"")</f>
        <v/>
      </c>
      <c r="G84" s="48" t="str">
        <f>IFERROR(IF(dop_uslug!H84="да",price_dop!$B$3,price_dop!$C$3)*dop_uslug!I84+E84*F84,"")</f>
        <v/>
      </c>
      <c r="H84" s="29"/>
      <c r="I84" t="str">
        <f>IFERROR(INDEX(card!$B$2:$E$102,MATCH($H84,card!$B$2:$B$102),2),"")</f>
        <v/>
      </c>
      <c r="J84" t="str">
        <f>IFERROR(INDEX(card!$B$2:$E$102,MATCH($H84,card!$B$2:$B$102),3),"")</f>
        <v/>
      </c>
      <c r="K84" t="str">
        <f>IFERROR(INDEX(card!$B$2:$E$102,MATCH($H84,card!$B$2:$B$102),4),"")</f>
        <v/>
      </c>
      <c r="L84"/>
      <c r="M84" s="6"/>
      <c r="N84"/>
    </row>
    <row r="85" spans="1:14" ht="15.75" thickBot="1" x14ac:dyDescent="0.3">
      <c r="A85" s="13">
        <v>63</v>
      </c>
      <c r="B85" s="32"/>
      <c r="C85" s="27"/>
      <c r="D85" s="27"/>
      <c r="E85" s="3"/>
      <c r="F85" s="21" t="str">
        <f>IFERROR(IF(COUNTA(C85:E85),INDEX(IF(C85="дом",price_home!$B$3:$E$4,price_kvart!$B$3:$E$4),MATCH(D85,price_kvart!$A$3:$A$4,0),MATCH(E85,price_kvart!$B$2:$E$2)),""),"")</f>
        <v/>
      </c>
      <c r="G85" s="48" t="str">
        <f>IFERROR(IF(dop_uslug!H85="да",price_dop!$B$3,price_dop!$C$3)*dop_uslug!I85+E85*F85,"")</f>
        <v/>
      </c>
      <c r="H85" s="29"/>
      <c r="I85" t="str">
        <f>IFERROR(INDEX(card!$B$2:$E$102,MATCH($H85,card!$B$2:$B$102),2),"")</f>
        <v/>
      </c>
      <c r="J85" t="str">
        <f>IFERROR(INDEX(card!$B$2:$E$102,MATCH($H85,card!$B$2:$B$102),3),"")</f>
        <v/>
      </c>
      <c r="K85" t="str">
        <f>IFERROR(INDEX(card!$B$2:$E$102,MATCH($H85,card!$B$2:$B$102),4),"")</f>
        <v/>
      </c>
      <c r="L85"/>
      <c r="M85" s="6"/>
      <c r="N85"/>
    </row>
    <row r="86" spans="1:14" ht="15.75" thickBot="1" x14ac:dyDescent="0.3">
      <c r="A86" s="13">
        <v>63</v>
      </c>
      <c r="B86" s="32"/>
      <c r="C86" s="27"/>
      <c r="D86" s="27"/>
      <c r="E86" s="3"/>
      <c r="F86" s="21" t="str">
        <f>IFERROR(IF(COUNTA(C86:E86),INDEX(IF(C86="дом",price_home!$B$3:$E$4,price_kvart!$B$3:$E$4),MATCH(D86,price_kvart!$A$3:$A$4,0),MATCH(E86,price_kvart!$B$2:$E$2)),""),"")</f>
        <v/>
      </c>
      <c r="G86" s="48" t="str">
        <f>IFERROR(IF(dop_uslug!H86="да",price_dop!$B$3,price_dop!$C$3)*dop_uslug!I86+E86*F86,"")</f>
        <v/>
      </c>
      <c r="H86" s="29"/>
      <c r="I86" t="str">
        <f>IFERROR(INDEX(card!$B$2:$E$102,MATCH($H86,card!$B$2:$B$102),2),"")</f>
        <v/>
      </c>
      <c r="J86" t="str">
        <f>IFERROR(INDEX(card!$B$2:$E$102,MATCH($H86,card!$B$2:$B$102),3),"")</f>
        <v/>
      </c>
      <c r="K86" t="str">
        <f>IFERROR(INDEX(card!$B$2:$E$102,MATCH($H86,card!$B$2:$B$102),4),"")</f>
        <v/>
      </c>
      <c r="L86"/>
      <c r="M86" s="6"/>
      <c r="N86"/>
    </row>
    <row r="87" spans="1:14" ht="15.75" thickBot="1" x14ac:dyDescent="0.3">
      <c r="A87" s="13">
        <v>63</v>
      </c>
      <c r="B87" s="32"/>
      <c r="C87" s="27"/>
      <c r="D87" s="27"/>
      <c r="E87" s="3"/>
      <c r="F87" s="21" t="str">
        <f>IFERROR(IF(COUNTA(C87:E87),INDEX(IF(C87="дом",price_home!$B$3:$E$4,price_kvart!$B$3:$E$4),MATCH(D87,price_kvart!$A$3:$A$4,0),MATCH(E87,price_kvart!$B$2:$E$2)),""),"")</f>
        <v/>
      </c>
      <c r="G87" s="48" t="str">
        <f>IFERROR(IF(dop_uslug!H87="да",price_dop!$B$3,price_dop!$C$3)*dop_uslug!I87+E87*F87,"")</f>
        <v/>
      </c>
      <c r="H87" s="29"/>
      <c r="I87" t="str">
        <f>IFERROR(INDEX(card!$B$2:$E$102,MATCH($H87,card!$B$2:$B$102),2),"")</f>
        <v/>
      </c>
      <c r="J87" t="str">
        <f>IFERROR(INDEX(card!$B$2:$E$102,MATCH($H87,card!$B$2:$B$102),3),"")</f>
        <v/>
      </c>
      <c r="K87" t="str">
        <f>IFERROR(INDEX(card!$B$2:$E$102,MATCH($H87,card!$B$2:$B$102),4),"")</f>
        <v/>
      </c>
      <c r="L87"/>
      <c r="M87" s="6"/>
      <c r="N87"/>
    </row>
    <row r="88" spans="1:14" ht="15.75" thickBot="1" x14ac:dyDescent="0.3">
      <c r="A88" s="13">
        <v>63</v>
      </c>
      <c r="B88" s="32"/>
      <c r="C88" s="27"/>
      <c r="D88" s="27"/>
      <c r="E88" s="3"/>
      <c r="F88" s="21" t="str">
        <f>IFERROR(IF(COUNTA(C88:E88),INDEX(IF(C88="дом",price_home!$B$3:$E$4,price_kvart!$B$3:$E$4),MATCH(D88,price_kvart!$A$3:$A$4,0),MATCH(E88,price_kvart!$B$2:$E$2)),""),"")</f>
        <v/>
      </c>
      <c r="G88" s="48" t="str">
        <f>IFERROR(IF(dop_uslug!H88="да",price_dop!$B$3,price_dop!$C$3)*dop_uslug!I88+E88*F88,"")</f>
        <v/>
      </c>
      <c r="H88" s="29"/>
      <c r="I88" t="str">
        <f>IFERROR(INDEX(card!$B$2:$E$102,MATCH($H88,card!$B$2:$B$102),2),"")</f>
        <v/>
      </c>
      <c r="J88" t="str">
        <f>IFERROR(INDEX(card!$B$2:$E$102,MATCH($H88,card!$B$2:$B$102),3),"")</f>
        <v/>
      </c>
      <c r="K88" t="str">
        <f>IFERROR(INDEX(card!$B$2:$E$102,MATCH($H88,card!$B$2:$B$102),4),"")</f>
        <v/>
      </c>
      <c r="L88"/>
      <c r="M88" s="6"/>
      <c r="N88"/>
    </row>
    <row r="89" spans="1:14" ht="15.75" thickBot="1" x14ac:dyDescent="0.3">
      <c r="A89" s="13">
        <v>63</v>
      </c>
      <c r="B89" s="32"/>
      <c r="C89" s="27"/>
      <c r="D89" s="27"/>
      <c r="E89" s="3"/>
      <c r="F89" s="21" t="str">
        <f>IFERROR(IF(COUNTA(C89:E89),INDEX(IF(C89="дом",price_home!$B$3:$E$4,price_kvart!$B$3:$E$4),MATCH(D89,price_kvart!$A$3:$A$4,0),MATCH(E89,price_kvart!$B$2:$E$2)),""),"")</f>
        <v/>
      </c>
      <c r="G89" s="48" t="str">
        <f>IFERROR(IF(dop_uslug!H89="да",price_dop!$B$3,price_dop!$C$3)*dop_uslug!I89+E89*F89,"")</f>
        <v/>
      </c>
      <c r="H89" s="29"/>
      <c r="I89" t="str">
        <f>IFERROR(INDEX(card!$B$2:$E$102,MATCH($H89,card!$B$2:$B$102),2),"")</f>
        <v/>
      </c>
      <c r="J89" t="str">
        <f>IFERROR(INDEX(card!$B$2:$E$102,MATCH($H89,card!$B$2:$B$102),3),"")</f>
        <v/>
      </c>
      <c r="K89" t="str">
        <f>IFERROR(INDEX(card!$B$2:$E$102,MATCH($H89,card!$B$2:$B$102),4),"")</f>
        <v/>
      </c>
      <c r="L89"/>
      <c r="M89" s="6"/>
      <c r="N89"/>
    </row>
    <row r="90" spans="1:14" ht="15.75" thickBot="1" x14ac:dyDescent="0.3">
      <c r="A90" s="13">
        <v>63</v>
      </c>
      <c r="B90" s="32"/>
      <c r="C90" s="27"/>
      <c r="D90" s="27"/>
      <c r="E90" s="3"/>
      <c r="F90" s="21" t="str">
        <f>IFERROR(IF(COUNTA(C90:E90),INDEX(IF(C90="дом",price_home!$B$3:$E$4,price_kvart!$B$3:$E$4),MATCH(D90,price_kvart!$A$3:$A$4,0),MATCH(E90,price_kvart!$B$2:$E$2)),""),"")</f>
        <v/>
      </c>
      <c r="G90" s="48" t="str">
        <f>IFERROR(IF(dop_uslug!H90="да",price_dop!$B$3,price_dop!$C$3)*dop_uslug!I90+E90*F90,"")</f>
        <v/>
      </c>
      <c r="H90" s="29"/>
      <c r="I90" t="str">
        <f>IFERROR(INDEX(card!$B$2:$E$102,MATCH($H90,card!$B$2:$B$102),2),"")</f>
        <v/>
      </c>
      <c r="J90" t="str">
        <f>IFERROR(INDEX(card!$B$2:$E$102,MATCH($H90,card!$B$2:$B$102),3),"")</f>
        <v/>
      </c>
      <c r="K90" t="str">
        <f>IFERROR(INDEX(card!$B$2:$E$102,MATCH($H90,card!$B$2:$B$102),4),"")</f>
        <v/>
      </c>
      <c r="L90"/>
      <c r="M90" s="6"/>
      <c r="N90"/>
    </row>
    <row r="91" spans="1:14" ht="15.75" thickBot="1" x14ac:dyDescent="0.3">
      <c r="A91" s="13">
        <v>63</v>
      </c>
      <c r="B91" s="32"/>
      <c r="C91" s="27"/>
      <c r="D91" s="27"/>
      <c r="E91" s="3"/>
      <c r="F91" s="21" t="str">
        <f>IFERROR(IF(COUNTA(C91:E91),INDEX(IF(C91="дом",price_home!$B$3:$E$4,price_kvart!$B$3:$E$4),MATCH(D91,price_kvart!$A$3:$A$4,0),MATCH(E91,price_kvart!$B$2:$E$2)),""),"")</f>
        <v/>
      </c>
      <c r="G91" s="48" t="str">
        <f>IFERROR(IF(dop_uslug!H91="да",price_dop!$B$3,price_dop!$C$3)*dop_uslug!I91+E91*F91,"")</f>
        <v/>
      </c>
      <c r="H91" s="29"/>
      <c r="I91" t="str">
        <f>IFERROR(INDEX(card!$B$2:$E$102,MATCH($H91,card!$B$2:$B$102),2),"")</f>
        <v/>
      </c>
      <c r="J91" t="str">
        <f>IFERROR(INDEX(card!$B$2:$E$102,MATCH($H91,card!$B$2:$B$102),3),"")</f>
        <v/>
      </c>
      <c r="K91" t="str">
        <f>IFERROR(INDEX(card!$B$2:$E$102,MATCH($H91,card!$B$2:$B$102),4),"")</f>
        <v/>
      </c>
      <c r="L91"/>
      <c r="M91" s="6"/>
      <c r="N91"/>
    </row>
    <row r="92" spans="1:14" ht="15.75" thickBot="1" x14ac:dyDescent="0.3">
      <c r="A92" s="13">
        <v>63</v>
      </c>
      <c r="B92" s="32"/>
      <c r="C92" s="27"/>
      <c r="D92" s="27"/>
      <c r="E92" s="3"/>
      <c r="F92" s="21" t="str">
        <f>IFERROR(IF(COUNTA(C92:E92),INDEX(IF(C92="дом",price_home!$B$3:$E$4,price_kvart!$B$3:$E$4),MATCH(D92,price_kvart!$A$3:$A$4,0),MATCH(E92,price_kvart!$B$2:$E$2)),""),"")</f>
        <v/>
      </c>
      <c r="G92" s="48" t="str">
        <f>IFERROR(IF(dop_uslug!H92="да",price_dop!$B$3,price_dop!$C$3)*dop_uslug!I92+E92*F92,"")</f>
        <v/>
      </c>
      <c r="H92" s="29"/>
      <c r="I92" t="str">
        <f>IFERROR(INDEX(card!$B$2:$E$102,MATCH($H92,card!$B$2:$B$102),2),"")</f>
        <v/>
      </c>
      <c r="J92" t="str">
        <f>IFERROR(INDEX(card!$B$2:$E$102,MATCH($H92,card!$B$2:$B$102),3),"")</f>
        <v/>
      </c>
      <c r="K92" t="str">
        <f>IFERROR(INDEX(card!$B$2:$E$102,MATCH($H92,card!$B$2:$B$102),4),"")</f>
        <v/>
      </c>
      <c r="L92"/>
      <c r="M92" s="6"/>
      <c r="N92"/>
    </row>
    <row r="93" spans="1:14" ht="15.75" thickBot="1" x14ac:dyDescent="0.3">
      <c r="A93" s="13">
        <v>63</v>
      </c>
      <c r="B93" s="32"/>
      <c r="C93" s="27"/>
      <c r="D93" s="27"/>
      <c r="E93" s="3"/>
      <c r="F93" s="21" t="str">
        <f>IFERROR(IF(COUNTA(C93:E93),INDEX(IF(C93="дом",price_home!$B$3:$E$4,price_kvart!$B$3:$E$4),MATCH(D93,price_kvart!$A$3:$A$4,0),MATCH(E93,price_kvart!$B$2:$E$2)),""),"")</f>
        <v/>
      </c>
      <c r="G93" s="48" t="str">
        <f>IFERROR(IF(dop_uslug!H93="да",price_dop!$B$3,price_dop!$C$3)*dop_uslug!I93+E93*F93,"")</f>
        <v/>
      </c>
      <c r="H93" s="29"/>
      <c r="I93" t="str">
        <f>IFERROR(INDEX(card!$B$2:$E$102,MATCH($H93,card!$B$2:$B$102),2),"")</f>
        <v/>
      </c>
      <c r="J93" t="str">
        <f>IFERROR(INDEX(card!$B$2:$E$102,MATCH($H93,card!$B$2:$B$102),3),"")</f>
        <v/>
      </c>
      <c r="K93" t="str">
        <f>IFERROR(INDEX(card!$B$2:$E$102,MATCH($H93,card!$B$2:$B$102),4),"")</f>
        <v/>
      </c>
      <c r="L93"/>
      <c r="M93" s="6"/>
      <c r="N93"/>
    </row>
    <row r="94" spans="1:14" ht="15.75" thickBot="1" x14ac:dyDescent="0.3">
      <c r="A94" s="13">
        <v>63</v>
      </c>
      <c r="B94" s="32"/>
      <c r="C94" s="27"/>
      <c r="D94" s="27"/>
      <c r="E94" s="3"/>
      <c r="F94" s="21" t="str">
        <f>IFERROR(IF(COUNTA(C94:E94),INDEX(IF(C94="дом",price_home!$B$3:$E$4,price_kvart!$B$3:$E$4),MATCH(D94,price_kvart!$A$3:$A$4,0),MATCH(E94,price_kvart!$B$2:$E$2)),""),"")</f>
        <v/>
      </c>
      <c r="G94" s="48" t="str">
        <f>IFERROR(IF(dop_uslug!H94="да",price_dop!$B$3,price_dop!$C$3)*dop_uslug!I94+E94*F94,"")</f>
        <v/>
      </c>
      <c r="H94" s="29"/>
      <c r="I94" t="str">
        <f>IFERROR(INDEX(card!$B$2:$E$102,MATCH($H94,card!$B$2:$B$102),2),"")</f>
        <v/>
      </c>
      <c r="J94" t="str">
        <f>IFERROR(INDEX(card!$B$2:$E$102,MATCH($H94,card!$B$2:$B$102),3),"")</f>
        <v/>
      </c>
      <c r="K94" t="str">
        <f>IFERROR(INDEX(card!$B$2:$E$102,MATCH($H94,card!$B$2:$B$102),4),"")</f>
        <v/>
      </c>
      <c r="L94"/>
      <c r="M94" s="6"/>
      <c r="N94"/>
    </row>
    <row r="95" spans="1:14" ht="15.75" thickBot="1" x14ac:dyDescent="0.3">
      <c r="A95" s="13">
        <v>63</v>
      </c>
      <c r="B95" s="32"/>
      <c r="C95" s="27"/>
      <c r="D95" s="27"/>
      <c r="E95" s="3"/>
      <c r="F95" s="21" t="str">
        <f>IFERROR(IF(COUNTA(C95:E95),INDEX(IF(C95="дом",price_home!$B$3:$E$4,price_kvart!$B$3:$E$4),MATCH(D95,price_kvart!$A$3:$A$4,0),MATCH(E95,price_kvart!$B$2:$E$2)),""),"")</f>
        <v/>
      </c>
      <c r="G95" s="48" t="str">
        <f>IFERROR(IF(dop_uslug!H95="да",price_dop!$B$3,price_dop!$C$3)*dop_uslug!I95+E95*F95,"")</f>
        <v/>
      </c>
      <c r="H95" s="29"/>
      <c r="I95" t="str">
        <f>IFERROR(INDEX(card!$B$2:$E$102,MATCH($H95,card!$B$2:$B$102),2),"")</f>
        <v/>
      </c>
      <c r="J95" t="str">
        <f>IFERROR(INDEX(card!$B$2:$E$102,MATCH($H95,card!$B$2:$B$102),3),"")</f>
        <v/>
      </c>
      <c r="K95" t="str">
        <f>IFERROR(INDEX(card!$B$2:$E$102,MATCH($H95,card!$B$2:$B$102),4),"")</f>
        <v/>
      </c>
      <c r="L95"/>
      <c r="M95" s="6"/>
      <c r="N95"/>
    </row>
    <row r="96" spans="1:14" ht="15.75" thickBot="1" x14ac:dyDescent="0.3">
      <c r="A96" s="13">
        <v>63</v>
      </c>
      <c r="B96" s="32"/>
      <c r="C96" s="27"/>
      <c r="D96" s="27"/>
      <c r="E96" s="3"/>
      <c r="F96" s="21" t="str">
        <f>IFERROR(IF(COUNTA(C96:E96),INDEX(IF(C96="дом",price_home!$B$3:$E$4,price_kvart!$B$3:$E$4),MATCH(D96,price_kvart!$A$3:$A$4,0),MATCH(E96,price_kvart!$B$2:$E$2)),""),"")</f>
        <v/>
      </c>
      <c r="G96" s="48" t="str">
        <f>IFERROR(IF(dop_uslug!H96="да",price_dop!$B$3,price_dop!$C$3)*dop_uslug!I96+E96*F96,"")</f>
        <v/>
      </c>
      <c r="H96" s="29"/>
      <c r="I96" t="str">
        <f>IFERROR(INDEX(card!$B$2:$E$102,MATCH($H96,card!$B$2:$B$102),2),"")</f>
        <v/>
      </c>
      <c r="J96" t="str">
        <f>IFERROR(INDEX(card!$B$2:$E$102,MATCH($H96,card!$B$2:$B$102),3),"")</f>
        <v/>
      </c>
      <c r="K96" t="str">
        <f>IFERROR(INDEX(card!$B$2:$E$102,MATCH($H96,card!$B$2:$B$102),4),"")</f>
        <v/>
      </c>
      <c r="L96"/>
      <c r="M96" s="6"/>
      <c r="N96"/>
    </row>
    <row r="97" spans="1:14" ht="15.75" thickBot="1" x14ac:dyDescent="0.3">
      <c r="A97" s="13">
        <v>63</v>
      </c>
      <c r="B97" s="32"/>
      <c r="C97" s="27"/>
      <c r="D97" s="27"/>
      <c r="E97" s="3"/>
      <c r="F97" s="21" t="str">
        <f>IFERROR(IF(COUNTA(C97:E97),INDEX(IF(C97="дом",price_home!$B$3:$E$4,price_kvart!$B$3:$E$4),MATCH(D97,price_kvart!$A$3:$A$4,0),MATCH(E97,price_kvart!$B$2:$E$2)),""),"")</f>
        <v/>
      </c>
      <c r="G97" s="48" t="str">
        <f>IFERROR(IF(dop_uslug!H97="да",price_dop!$B$3,price_dop!$C$3)*dop_uslug!I97+E97*F97,"")</f>
        <v/>
      </c>
      <c r="H97" s="29"/>
      <c r="I97" t="str">
        <f>IFERROR(INDEX(card!$B$2:$E$102,MATCH($H97,card!$B$2:$B$102),2),"")</f>
        <v/>
      </c>
      <c r="J97" t="str">
        <f>IFERROR(INDEX(card!$B$2:$E$102,MATCH($H97,card!$B$2:$B$102),3),"")</f>
        <v/>
      </c>
      <c r="K97" t="str">
        <f>IFERROR(INDEX(card!$B$2:$E$102,MATCH($H97,card!$B$2:$B$102),4),"")</f>
        <v/>
      </c>
      <c r="L97"/>
      <c r="M97" s="6"/>
      <c r="N97"/>
    </row>
    <row r="98" spans="1:14" ht="15.75" thickBot="1" x14ac:dyDescent="0.3">
      <c r="A98" s="13">
        <v>63</v>
      </c>
      <c r="B98" s="32"/>
      <c r="C98" s="27"/>
      <c r="D98" s="27"/>
      <c r="E98" s="3"/>
      <c r="F98" s="21" t="str">
        <f>IFERROR(IF(COUNTA(C98:E98),INDEX(IF(C98="дом",price_home!$B$3:$E$4,price_kvart!$B$3:$E$4),MATCH(D98,price_kvart!$A$3:$A$4,0),MATCH(E98,price_kvart!$B$2:$E$2)),""),"")</f>
        <v/>
      </c>
      <c r="G98" s="48" t="str">
        <f>IFERROR(IF(dop_uslug!H98="да",price_dop!$B$3,price_dop!$C$3)*dop_uslug!I98+E98*F98,"")</f>
        <v/>
      </c>
      <c r="H98" s="29"/>
      <c r="I98" t="str">
        <f>IFERROR(INDEX(card!$B$2:$E$102,MATCH($H98,card!$B$2:$B$102),2),"")</f>
        <v/>
      </c>
      <c r="J98" t="str">
        <f>IFERROR(INDEX(card!$B$2:$E$102,MATCH($H98,card!$B$2:$B$102),3),"")</f>
        <v/>
      </c>
      <c r="K98" t="str">
        <f>IFERROR(INDEX(card!$B$2:$E$102,MATCH($H98,card!$B$2:$B$102),4),"")</f>
        <v/>
      </c>
      <c r="L98"/>
      <c r="M98" s="6"/>
      <c r="N98"/>
    </row>
    <row r="99" spans="1:14" ht="15.75" thickBot="1" x14ac:dyDescent="0.3">
      <c r="A99" s="13">
        <v>63</v>
      </c>
      <c r="B99" s="32"/>
      <c r="C99" s="27"/>
      <c r="D99" s="27"/>
      <c r="E99" s="3"/>
      <c r="F99" s="21" t="str">
        <f>IFERROR(IF(COUNTA(C99:E99),INDEX(IF(C99="дом",price_home!$B$3:$E$4,price_kvart!$B$3:$E$4),MATCH(D99,price_kvart!$A$3:$A$4,0),MATCH(E99,price_kvart!$B$2:$E$2)),""),"")</f>
        <v/>
      </c>
      <c r="G99" s="48" t="str">
        <f>IFERROR(IF(dop_uslug!H99="да",price_dop!$B$3,price_dop!$C$3)*dop_uslug!I99+E99*F99,"")</f>
        <v/>
      </c>
      <c r="H99" s="29"/>
      <c r="I99" t="str">
        <f>IFERROR(INDEX(card!$B$2:$E$102,MATCH($H99,card!$B$2:$B$102),2),"")</f>
        <v/>
      </c>
      <c r="J99" t="str">
        <f>IFERROR(INDEX(card!$B$2:$E$102,MATCH($H99,card!$B$2:$B$102),3),"")</f>
        <v/>
      </c>
      <c r="K99" t="str">
        <f>IFERROR(INDEX(card!$B$2:$E$102,MATCH($H99,card!$B$2:$B$102),4),"")</f>
        <v/>
      </c>
      <c r="L99"/>
      <c r="M99" s="6"/>
      <c r="N99"/>
    </row>
    <row r="100" spans="1:14" ht="15.75" thickBot="1" x14ac:dyDescent="0.3">
      <c r="A100" s="13">
        <v>63</v>
      </c>
      <c r="B100" s="32"/>
      <c r="C100" s="27"/>
      <c r="D100" s="27"/>
      <c r="E100" s="3"/>
      <c r="F100" s="21" t="str">
        <f>IFERROR(IF(COUNTA(C100:E100),INDEX(IF(C100="дом",price_home!$B$3:$E$4,price_kvart!$B$3:$E$4),MATCH(D100,price_kvart!$A$3:$A$4,0),MATCH(E100,price_kvart!$B$2:$E$2)),""),"")</f>
        <v/>
      </c>
      <c r="G100" s="48" t="str">
        <f>IFERROR(IF(dop_uslug!H100="да",price_dop!$B$3,price_dop!$C$3)*dop_uslug!I100+E100*F100,"")</f>
        <v/>
      </c>
      <c r="H100" s="29"/>
      <c r="I100" t="str">
        <f>IFERROR(INDEX(card!$B$2:$E$102,MATCH($H100,card!$B$2:$B$102),2),"")</f>
        <v/>
      </c>
      <c r="J100" t="str">
        <f>IFERROR(INDEX(card!$B$2:$E$102,MATCH($H100,card!$B$2:$B$102),3),"")</f>
        <v/>
      </c>
      <c r="K100" t="str">
        <f>IFERROR(INDEX(card!$B$2:$E$102,MATCH($H100,card!$B$2:$B$102),4),"")</f>
        <v/>
      </c>
      <c r="L100"/>
      <c r="M100" s="6"/>
      <c r="N100"/>
    </row>
    <row r="101" spans="1:14" ht="15.75" thickBot="1" x14ac:dyDescent="0.3">
      <c r="A101" s="13">
        <v>63</v>
      </c>
      <c r="B101" s="32"/>
      <c r="C101" s="27"/>
      <c r="D101" s="27"/>
      <c r="E101" s="3"/>
      <c r="F101" s="21" t="str">
        <f>IFERROR(IF(COUNTA(C101:E101),INDEX(IF(C101="дом",price_home!$B$3:$E$4,price_kvart!$B$3:$E$4),MATCH(D101,price_kvart!$A$3:$A$4,0),MATCH(E101,price_kvart!$B$2:$E$2)),""),"")</f>
        <v/>
      </c>
      <c r="G101" s="48" t="str">
        <f>IFERROR(IF(dop_uslug!H101="да",price_dop!$B$3,price_dop!$C$3)*dop_uslug!I101+E101*F101,"")</f>
        <v/>
      </c>
      <c r="H101" s="29"/>
      <c r="I101" t="str">
        <f>IFERROR(INDEX(card!$B$2:$E$102,MATCH($H101,card!$B$2:$B$102),2),"")</f>
        <v/>
      </c>
      <c r="J101" t="str">
        <f>IFERROR(INDEX(card!$B$2:$E$102,MATCH($H101,card!$B$2:$B$102),3),"")</f>
        <v/>
      </c>
      <c r="K101" t="str">
        <f>IFERROR(INDEX(card!$B$2:$E$102,MATCH($H101,card!$B$2:$B$102),4),"")</f>
        <v/>
      </c>
      <c r="L101"/>
      <c r="M101" s="6"/>
      <c r="N101"/>
    </row>
    <row r="102" spans="1:14" ht="15.75" thickBot="1" x14ac:dyDescent="0.3">
      <c r="A102" s="13">
        <v>63</v>
      </c>
      <c r="B102" s="32"/>
      <c r="C102" s="27"/>
      <c r="D102" s="27"/>
      <c r="E102" s="3"/>
      <c r="F102" s="21" t="str">
        <f>IFERROR(IF(COUNTA(C102:E102),INDEX(IF(C102="дом",price_home!$B$3:$E$4,price_kvart!$B$3:$E$4),MATCH(D102,price_kvart!$A$3:$A$4,0),MATCH(E102,price_kvart!$B$2:$E$2)),""),"")</f>
        <v/>
      </c>
      <c r="G102" s="48" t="str">
        <f>IFERROR(IF(dop_uslug!H102="да",price_dop!$B$3,price_dop!$C$3)*dop_uslug!I102+E102*F102,"")</f>
        <v/>
      </c>
      <c r="H102" s="29"/>
      <c r="I102" t="str">
        <f>IFERROR(INDEX(card!$B$2:$E$102,MATCH($H102,card!$B$2:$B$102),2),"")</f>
        <v/>
      </c>
      <c r="J102" t="str">
        <f>IFERROR(INDEX(card!$B$2:$E$102,MATCH($H102,card!$B$2:$B$102),3),"")</f>
        <v/>
      </c>
      <c r="K102" t="str">
        <f>IFERROR(INDEX(card!$B$2:$E$102,MATCH($H102,card!$B$2:$B$102),4),"")</f>
        <v/>
      </c>
      <c r="L102"/>
      <c r="M102" s="6"/>
      <c r="N102"/>
    </row>
    <row r="103" spans="1:14" ht="15.75" thickBot="1" x14ac:dyDescent="0.3">
      <c r="A103" s="13">
        <v>63</v>
      </c>
      <c r="B103" s="32"/>
      <c r="C103" s="27"/>
      <c r="D103" s="27"/>
      <c r="E103" s="3"/>
      <c r="F103" s="21" t="str">
        <f>IFERROR(IF(COUNTA(C103:E103),INDEX(IF(C103="дом",price_home!$B$3:$E$4,price_kvart!$B$3:$E$4),MATCH(D103,price_kvart!$A$3:$A$4,0),MATCH(E103,price_kvart!$B$2:$E$2)),""),"")</f>
        <v/>
      </c>
      <c r="G103" s="48" t="str">
        <f>IFERROR(IF(dop_uslug!H103="да",price_dop!$B$3,price_dop!$C$3)*dop_uslug!I103+E103*F103,"")</f>
        <v/>
      </c>
      <c r="H103" s="29"/>
      <c r="I103" t="str">
        <f>IFERROR(INDEX(card!$B$2:$E$102,MATCH($H103,card!$B$2:$B$102),2),"")</f>
        <v/>
      </c>
      <c r="J103" t="str">
        <f>IFERROR(INDEX(card!$B$2:$E$102,MATCH($H103,card!$B$2:$B$102),3),"")</f>
        <v/>
      </c>
      <c r="K103" t="str">
        <f>IFERROR(INDEX(card!$B$2:$E$102,MATCH($H103,card!$B$2:$B$102),4),"")</f>
        <v/>
      </c>
      <c r="L103"/>
      <c r="M103" s="6"/>
      <c r="N103"/>
    </row>
    <row r="104" spans="1:14" ht="15.75" thickBot="1" x14ac:dyDescent="0.3">
      <c r="A104" s="13">
        <v>63</v>
      </c>
      <c r="B104" s="32"/>
      <c r="C104" s="27"/>
      <c r="D104" s="27"/>
      <c r="E104" s="3"/>
      <c r="F104" s="21" t="str">
        <f>IFERROR(IF(COUNTA(C104:E104),INDEX(IF(C104="дом",price_home!$B$3:$E$4,price_kvart!$B$3:$E$4),MATCH(D104,price_kvart!$A$3:$A$4,0),MATCH(E104,price_kvart!$B$2:$E$2)),""),"")</f>
        <v/>
      </c>
      <c r="G104" s="48" t="str">
        <f>IFERROR(IF(dop_uslug!H104="да",price_dop!$B$3,price_dop!$C$3)*dop_uslug!I104+E104*F104,"")</f>
        <v/>
      </c>
      <c r="H104" s="29"/>
      <c r="I104" t="str">
        <f>IFERROR(INDEX(card!$B$2:$E$102,MATCH($H104,card!$B$2:$B$102),2),"")</f>
        <v/>
      </c>
      <c r="J104" t="str">
        <f>IFERROR(INDEX(card!$B$2:$E$102,MATCH($H104,card!$B$2:$B$102),3),"")</f>
        <v/>
      </c>
      <c r="K104" t="str">
        <f>IFERROR(INDEX(card!$B$2:$E$102,MATCH($H104,card!$B$2:$B$102),4),"")</f>
        <v/>
      </c>
      <c r="L104"/>
      <c r="M104" s="6"/>
      <c r="N104"/>
    </row>
    <row r="105" spans="1:14" ht="15.75" thickBot="1" x14ac:dyDescent="0.3">
      <c r="A105" s="13">
        <v>63</v>
      </c>
      <c r="B105" s="32"/>
      <c r="C105" s="27"/>
      <c r="D105" s="27"/>
      <c r="E105" s="3"/>
      <c r="F105" s="21" t="str">
        <f>IFERROR(IF(COUNTA(C105:E105),INDEX(IF(C105="дом",price_home!$B$3:$E$4,price_kvart!$B$3:$E$4),MATCH(D105,price_kvart!$A$3:$A$4,0),MATCH(E105,price_kvart!$B$2:$E$2)),""),"")</f>
        <v/>
      </c>
      <c r="G105" s="48" t="str">
        <f>IFERROR(IF(dop_uslug!H105="да",price_dop!$B$3,price_dop!$C$3)*dop_uslug!I105+E105*F105,"")</f>
        <v/>
      </c>
      <c r="H105" s="29"/>
      <c r="I105" t="str">
        <f>IFERROR(INDEX(card!$B$2:$E$102,MATCH($H105,card!$B$2:$B$102),2),"")</f>
        <v/>
      </c>
      <c r="J105" t="str">
        <f>IFERROR(INDEX(card!$B$2:$E$102,MATCH($H105,card!$B$2:$B$102),3),"")</f>
        <v/>
      </c>
      <c r="K105" t="str">
        <f>IFERROR(INDEX(card!$B$2:$E$102,MATCH($H105,card!$B$2:$B$102),4),"")</f>
        <v/>
      </c>
      <c r="L105"/>
      <c r="M105" s="6"/>
      <c r="N105"/>
    </row>
    <row r="106" spans="1:14" ht="15.75" thickBot="1" x14ac:dyDescent="0.3">
      <c r="A106" s="13">
        <v>63</v>
      </c>
      <c r="B106" s="32"/>
      <c r="C106" s="27"/>
      <c r="D106" s="27"/>
      <c r="E106" s="3"/>
      <c r="F106" s="21" t="str">
        <f>IFERROR(IF(COUNTA(C106:E106),INDEX(IF(C106="дом",price_home!$B$3:$E$4,price_kvart!$B$3:$E$4),MATCH(D106,price_kvart!$A$3:$A$4,0),MATCH(E106,price_kvart!$B$2:$E$2)),""),"")</f>
        <v/>
      </c>
      <c r="G106" s="48" t="str">
        <f>IFERROR(IF(dop_uslug!H106="да",price_dop!$B$3,price_dop!$C$3)*dop_uslug!I106+E106*F106,"")</f>
        <v/>
      </c>
      <c r="H106" s="29"/>
      <c r="I106" t="str">
        <f>IFERROR(INDEX(card!$B$2:$E$102,MATCH($H106,card!$B$2:$B$102),2),"")</f>
        <v/>
      </c>
      <c r="J106" t="str">
        <f>IFERROR(INDEX(card!$B$2:$E$102,MATCH($H106,card!$B$2:$B$102),3),"")</f>
        <v/>
      </c>
      <c r="K106" t="str">
        <f>IFERROR(INDEX(card!$B$2:$E$102,MATCH($H106,card!$B$2:$B$102),4),"")</f>
        <v/>
      </c>
      <c r="L106"/>
      <c r="M106" s="6"/>
      <c r="N106"/>
    </row>
    <row r="107" spans="1:14" ht="15.75" thickBot="1" x14ac:dyDescent="0.3">
      <c r="A107" s="13">
        <v>63</v>
      </c>
      <c r="B107" s="32"/>
      <c r="C107" s="27"/>
      <c r="D107" s="27"/>
      <c r="E107" s="3"/>
      <c r="F107" s="21" t="str">
        <f>IFERROR(IF(COUNTA(C107:E107),INDEX(IF(C107="дом",price_home!$B$3:$E$4,price_kvart!$B$3:$E$4),MATCH(D107,price_kvart!$A$3:$A$4,0),MATCH(E107,price_kvart!$B$2:$E$2)),""),"")</f>
        <v/>
      </c>
      <c r="G107" s="48" t="str">
        <f>IFERROR(IF(dop_uslug!H107="да",price_dop!$B$3,price_dop!$C$3)*dop_uslug!I107+E107*F107,"")</f>
        <v/>
      </c>
      <c r="H107" s="29"/>
      <c r="I107" t="str">
        <f>IFERROR(INDEX(card!$B$2:$E$102,MATCH($H107,card!$B$2:$B$102),2),"")</f>
        <v/>
      </c>
      <c r="J107" t="str">
        <f>IFERROR(INDEX(card!$B$2:$E$102,MATCH($H107,card!$B$2:$B$102),3),"")</f>
        <v/>
      </c>
      <c r="K107" t="str">
        <f>IFERROR(INDEX(card!$B$2:$E$102,MATCH($H107,card!$B$2:$B$102),4),"")</f>
        <v/>
      </c>
      <c r="L107"/>
      <c r="M107" s="6"/>
      <c r="N107"/>
    </row>
    <row r="108" spans="1:14" ht="15.75" thickBot="1" x14ac:dyDescent="0.3">
      <c r="A108" s="13">
        <v>63</v>
      </c>
      <c r="B108" s="32"/>
      <c r="C108" s="27"/>
      <c r="D108" s="27"/>
      <c r="E108" s="3"/>
      <c r="F108" s="21" t="str">
        <f>IFERROR(IF(COUNTA(C108:E108),INDEX(IF(C108="дом",price_home!$B$3:$E$4,price_kvart!$B$3:$E$4),MATCH(D108,price_kvart!$A$3:$A$4,0),MATCH(E108,price_kvart!$B$2:$E$2)),""),"")</f>
        <v/>
      </c>
      <c r="G108" s="48" t="str">
        <f>IFERROR(IF(dop_uslug!H108="да",price_dop!$B$3,price_dop!$C$3)*dop_uslug!I108+E108*F108,"")</f>
        <v/>
      </c>
      <c r="H108" s="29"/>
      <c r="I108" t="str">
        <f>IFERROR(INDEX(card!$B$2:$E$102,MATCH($H108,card!$B$2:$B$102),2),"")</f>
        <v/>
      </c>
      <c r="J108" t="str">
        <f>IFERROR(INDEX(card!$B$2:$E$102,MATCH($H108,card!$B$2:$B$102),3),"")</f>
        <v/>
      </c>
      <c r="K108" t="str">
        <f>IFERROR(INDEX(card!$B$2:$E$102,MATCH($H108,card!$B$2:$B$102),4),"")</f>
        <v/>
      </c>
      <c r="L108"/>
      <c r="M108" s="6"/>
      <c r="N108"/>
    </row>
    <row r="109" spans="1:14" ht="15.75" thickBot="1" x14ac:dyDescent="0.3">
      <c r="A109" s="13">
        <v>63</v>
      </c>
      <c r="B109" s="32"/>
      <c r="C109" s="27"/>
      <c r="D109" s="27"/>
      <c r="E109" s="3"/>
      <c r="F109" s="21" t="str">
        <f>IFERROR(IF(COUNTA(C109:E109),INDEX(IF(C109="дом",price_home!$B$3:$E$4,price_kvart!$B$3:$E$4),MATCH(D109,price_kvart!$A$3:$A$4,0),MATCH(E109,price_kvart!$B$2:$E$2)),""),"")</f>
        <v/>
      </c>
      <c r="G109" s="48" t="str">
        <f>IFERROR(IF(dop_uslug!H109="да",price_dop!$B$3,price_dop!$C$3)*dop_uslug!I109+E109*F109,"")</f>
        <v/>
      </c>
      <c r="H109" s="29"/>
      <c r="I109" t="str">
        <f>IFERROR(INDEX(card!$B$2:$E$102,MATCH($H109,card!$B$2:$B$102),2),"")</f>
        <v/>
      </c>
      <c r="J109" t="str">
        <f>IFERROR(INDEX(card!$B$2:$E$102,MATCH($H109,card!$B$2:$B$102),3),"")</f>
        <v/>
      </c>
      <c r="K109" t="str">
        <f>IFERROR(INDEX(card!$B$2:$E$102,MATCH($H109,card!$B$2:$B$102),4),"")</f>
        <v/>
      </c>
      <c r="L109"/>
      <c r="M109" s="6"/>
      <c r="N109"/>
    </row>
    <row r="110" spans="1:14" ht="15.75" thickBot="1" x14ac:dyDescent="0.3">
      <c r="A110" s="13">
        <v>64</v>
      </c>
      <c r="B110" s="33"/>
      <c r="C110" s="27"/>
      <c r="D110" s="27"/>
      <c r="E110" s="3"/>
      <c r="F110" s="21" t="str">
        <f>IFERROR(IF(COUNTA(C110:E110),INDEX(IF(C110="дом",price_home!$B$3:$E$4,price_kvart!$B$3:$E$4),MATCH(D110,price_kvart!$A$3:$A$4,0),MATCH(E110,price_kvart!$B$2:$E$2)),""),"")</f>
        <v/>
      </c>
      <c r="G110" s="48" t="str">
        <f>IFERROR(IF(dop_uslug!H110="да",price_dop!$B$3,price_dop!$C$3)*dop_uslug!I110+E110*F110,"")</f>
        <v/>
      </c>
      <c r="H110" s="29"/>
      <c r="I110" t="str">
        <f>IFERROR(INDEX(card!$B$2:$E$102,MATCH($H110,card!$B$2:$B$102),2),"")</f>
        <v/>
      </c>
      <c r="J110" t="str">
        <f>IFERROR(INDEX(card!$B$2:$E$102,MATCH($H110,card!$B$2:$B$102),3),"")</f>
        <v/>
      </c>
      <c r="K110" t="str">
        <f>IFERROR(INDEX(card!$B$2:$E$102,MATCH($H110,card!$B$2:$B$102),4),"")</f>
        <v/>
      </c>
      <c r="L110"/>
      <c r="M110" s="6"/>
      <c r="N110"/>
    </row>
    <row r="111" spans="1:14" x14ac:dyDescent="0.25">
      <c r="C111" s="2"/>
      <c r="I111"/>
    </row>
    <row r="112" spans="1:14" x14ac:dyDescent="0.25">
      <c r="C112" s="2"/>
    </row>
    <row r="113" spans="3:3" x14ac:dyDescent="0.25">
      <c r="C113" s="2"/>
    </row>
    <row r="114" spans="3:3" x14ac:dyDescent="0.25">
      <c r="C114" s="2"/>
    </row>
    <row r="115" spans="3:3" x14ac:dyDescent="0.25">
      <c r="C115" s="2"/>
    </row>
    <row r="116" spans="3:3" x14ac:dyDescent="0.25">
      <c r="C116" s="2"/>
    </row>
  </sheetData>
  <pageMargins left="0.23622047244094491" right="0.23622047244094491" top="0.74803149606299213" bottom="0.74803149606299213" header="0.31496062992125984" footer="0.31496062992125984"/>
  <pageSetup paperSize="9" orientation="landscape" horizontalDpi="180" verticalDpi="180" r:id="rId1"/>
  <headerFooter scaleWithDoc="0" alignWithMargins="0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showInputMessage="1" showErrorMessage="1">
          <x14:formula1>
            <xm:f>card!$B$2:$B$102</xm:f>
          </x14:formula1>
          <xm:sqref>H2:H110</xm:sqref>
        </x14:dataValidation>
        <x14:dataValidation type="list" showInputMessage="1" showErrorMessage="1">
          <x14:formula1>
            <xm:f>formula!$B$2:$B$4</xm:f>
          </x14:formula1>
          <xm:sqref>C2:C110</xm:sqref>
        </x14:dataValidation>
        <x14:dataValidation type="list" allowBlank="1" showInputMessage="1" showErrorMessage="1">
          <x14:formula1>
            <xm:f>price_kvart!#REF!</xm:f>
          </x14:formula1>
          <xm:sqref>C111:C116</xm:sqref>
        </x14:dataValidation>
        <x14:dataValidation type="list" allowBlank="1" showInputMessage="1" showErrorMessage="1">
          <x14:formula1>
            <xm:f>formula!$C$2:$C$4</xm:f>
          </x14:formula1>
          <xm:sqref>D2:D19</xm:sqref>
        </x14:dataValidation>
        <x14:dataValidation type="list" showInputMessage="1" showErrorMessage="1">
          <x14:formula1>
            <xm:f>formula!$C$2:$C$4</xm:f>
          </x14:formula1>
          <xm:sqref>D20:D110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0"/>
  <sheetViews>
    <sheetView showZeros="0" topLeftCell="C1" zoomScale="80" zoomScaleNormal="80" workbookViewId="0">
      <pane ySplit="1" topLeftCell="A2" activePane="bottomLeft" state="frozen"/>
      <selection pane="bottomLeft" activeCell="H3" sqref="H3"/>
    </sheetView>
  </sheetViews>
  <sheetFormatPr defaultRowHeight="15" x14ac:dyDescent="0.25"/>
  <cols>
    <col min="1" max="1" width="8.42578125" style="2" bestFit="1" customWidth="1"/>
    <col min="2" max="2" width="17.85546875" customWidth="1"/>
    <col min="3" max="3" width="14.42578125" customWidth="1"/>
    <col min="4" max="4" width="19.85546875" customWidth="1"/>
    <col min="5" max="5" width="24.7109375" customWidth="1"/>
    <col min="6" max="6" width="16.28515625" style="9" bestFit="1" customWidth="1"/>
    <col min="7" max="7" width="20.42578125" style="3" bestFit="1" customWidth="1"/>
    <col min="8" max="8" width="11.42578125" bestFit="1" customWidth="1"/>
    <col min="9" max="9" width="11.42578125" customWidth="1"/>
    <col min="10" max="10" width="12.85546875" bestFit="1" customWidth="1"/>
    <col min="11" max="11" width="13.85546875" bestFit="1" customWidth="1"/>
    <col min="12" max="12" width="15" bestFit="1" customWidth="1"/>
    <col min="13" max="13" width="15" style="3" bestFit="1" customWidth="1"/>
    <col min="14" max="14" width="15" style="5" bestFit="1" customWidth="1"/>
    <col min="15" max="15" width="17.7109375" style="2" bestFit="1" customWidth="1"/>
    <col min="16" max="16" width="12.140625" style="3" bestFit="1" customWidth="1"/>
    <col min="24" max="25" width="12.42578125" bestFit="1" customWidth="1"/>
    <col min="26" max="26" width="12.42578125" style="6" bestFit="1" customWidth="1"/>
  </cols>
  <sheetData>
    <row r="1" spans="1:26" s="1" customFormat="1" ht="15.75" thickBot="1" x14ac:dyDescent="0.3">
      <c r="A1" s="40" t="s">
        <v>4</v>
      </c>
      <c r="B1" s="40" t="s">
        <v>0</v>
      </c>
      <c r="C1" s="40" t="s">
        <v>1</v>
      </c>
      <c r="D1" s="40" t="s">
        <v>2</v>
      </c>
      <c r="E1" s="41" t="s">
        <v>3</v>
      </c>
      <c r="F1" s="42" t="s">
        <v>23</v>
      </c>
      <c r="G1" s="40" t="s">
        <v>8</v>
      </c>
      <c r="H1" s="40" t="s">
        <v>52</v>
      </c>
      <c r="I1" s="40" t="s">
        <v>92</v>
      </c>
      <c r="J1" s="40" t="s">
        <v>53</v>
      </c>
      <c r="K1" s="40" t="s">
        <v>87</v>
      </c>
      <c r="L1" s="40" t="s">
        <v>88</v>
      </c>
      <c r="M1" s="40" t="s">
        <v>89</v>
      </c>
      <c r="N1" s="40" t="s">
        <v>90</v>
      </c>
      <c r="O1" s="40" t="s">
        <v>84</v>
      </c>
      <c r="P1" s="40" t="s">
        <v>51</v>
      </c>
    </row>
    <row r="2" spans="1:26" ht="15.75" thickBot="1" x14ac:dyDescent="0.3">
      <c r="A2" s="2">
        <f>Таблица1[[#This Row],[№]]</f>
        <v>1</v>
      </c>
      <c r="B2" s="2" t="str">
        <f>Таблица1[[#This Row],[Фамилия]]</f>
        <v>сидоров</v>
      </c>
      <c r="C2" s="2" t="str">
        <f>Таблица1[[#This Row],[Имя]]</f>
        <v>сидр</v>
      </c>
      <c r="D2" s="2" t="str">
        <f>Таблица1[[#This Row],[Отчество]]</f>
        <v>сидорович</v>
      </c>
      <c r="E2" s="2" t="str">
        <f>Таблица1[[#This Row],[адрес]]</f>
        <v>гоголя 16/78</v>
      </c>
      <c r="F2" s="10">
        <f>Таблица1[[#This Row],[дата          заказа]]</f>
        <v>42370</v>
      </c>
      <c r="G2" s="2" t="str">
        <f>Таблица1[[#This Row],[тип           помещения]]</f>
        <v>квартира</v>
      </c>
      <c r="H2" s="38" t="s">
        <v>82</v>
      </c>
      <c r="I2" s="45">
        <v>5</v>
      </c>
      <c r="J2" s="39"/>
      <c r="K2" s="38"/>
      <c r="L2" s="38"/>
      <c r="M2" s="38"/>
      <c r="N2" s="38"/>
      <c r="O2" s="38"/>
      <c r="P2" s="43"/>
      <c r="Z2"/>
    </row>
    <row r="3" spans="1:26" ht="15.75" thickBot="1" x14ac:dyDescent="0.3">
      <c r="A3" s="2">
        <f>Таблица1[[#This Row],[№]]</f>
        <v>2</v>
      </c>
      <c r="B3" s="2" t="str">
        <f>Таблица1[[#This Row],[Фамилия]]</f>
        <v>булко</v>
      </c>
      <c r="C3" s="2" t="str">
        <f>Таблица1[[#This Row],[Имя]]</f>
        <v>александр</v>
      </c>
      <c r="D3" s="2" t="str">
        <f>Таблица1[[#This Row],[Отчество]]</f>
        <v>владимирович</v>
      </c>
      <c r="E3" s="2" t="str">
        <f>Таблица1[[#This Row],[адрес]]</f>
        <v>кр.проспект 73/4/6</v>
      </c>
      <c r="F3" s="10">
        <f>Таблица1[[#This Row],[дата          заказа]]</f>
        <v>42371</v>
      </c>
      <c r="G3" s="2" t="str">
        <f>Таблица1[[#This Row],[тип           помещения]]</f>
        <v>дом</v>
      </c>
      <c r="H3" s="30" t="s">
        <v>83</v>
      </c>
      <c r="I3" s="45">
        <v>5</v>
      </c>
      <c r="J3" s="26"/>
      <c r="K3" s="30"/>
      <c r="L3" s="30"/>
      <c r="M3" s="30"/>
      <c r="N3" s="30"/>
      <c r="O3" s="30"/>
      <c r="P3" s="44"/>
      <c r="Z3"/>
    </row>
    <row r="4" spans="1:26" ht="15.75" thickBot="1" x14ac:dyDescent="0.3">
      <c r="A4" s="2">
        <f>Таблица1[[#This Row],[№]]</f>
        <v>3</v>
      </c>
      <c r="B4" s="2" t="str">
        <f>Таблица1[[#This Row],[Фамилия]]</f>
        <v>петров</v>
      </c>
      <c r="C4" s="2" t="str">
        <f>Таблица1[[#This Row],[Имя]]</f>
        <v>петр</v>
      </c>
      <c r="D4" s="2" t="str">
        <f>Таблица1[[#This Row],[Отчество]]</f>
        <v>петрович</v>
      </c>
      <c r="E4" s="2" t="str">
        <f>Таблица1[[#This Row],[адрес]]</f>
        <v>гагарина 84/455</v>
      </c>
      <c r="F4" s="10">
        <f>Таблица1[[#This Row],[дата          заказа]]</f>
        <v>42371</v>
      </c>
      <c r="G4" s="2" t="str">
        <f>Таблица1[[#This Row],[тип           помещения]]</f>
        <v>квартира</v>
      </c>
      <c r="H4" s="30"/>
      <c r="I4" s="45"/>
      <c r="J4" s="26"/>
      <c r="K4" s="30"/>
      <c r="L4" s="30"/>
      <c r="M4" s="30"/>
      <c r="N4" s="30"/>
      <c r="O4" s="30"/>
      <c r="P4" s="44"/>
      <c r="Z4"/>
    </row>
    <row r="5" spans="1:26" ht="15.75" thickBot="1" x14ac:dyDescent="0.3">
      <c r="A5" s="2">
        <f>Таблица1[[#This Row],[№]]</f>
        <v>4</v>
      </c>
      <c r="B5" s="2" t="str">
        <f>Таблица1[[#This Row],[Фамилия]]</f>
        <v>булко</v>
      </c>
      <c r="C5" s="2" t="str">
        <f>Таблица1[[#This Row],[Имя]]</f>
        <v>александр</v>
      </c>
      <c r="D5" s="2" t="str">
        <f>Таблица1[[#This Row],[Отчество]]</f>
        <v>владимирович</v>
      </c>
      <c r="E5" s="2" t="str">
        <f>Таблица1[[#This Row],[адрес]]</f>
        <v>кр.проспект 73/4/6</v>
      </c>
      <c r="F5" s="10">
        <f>Таблица1[[#This Row],[дата          заказа]]</f>
        <v>42371</v>
      </c>
      <c r="G5" s="2" t="str">
        <f>Таблица1[[#This Row],[тип           помещения]]</f>
        <v>дом</v>
      </c>
      <c r="H5" s="30"/>
      <c r="I5" s="45"/>
      <c r="J5" s="26"/>
      <c r="K5" s="30"/>
      <c r="L5" s="30"/>
      <c r="M5" s="30"/>
      <c r="N5" s="30"/>
      <c r="O5" s="30"/>
      <c r="P5" s="44"/>
      <c r="Z5"/>
    </row>
    <row r="6" spans="1:26" ht="15.75" thickBot="1" x14ac:dyDescent="0.3">
      <c r="A6" s="2">
        <f>Таблица1[[#This Row],[№]]</f>
        <v>5</v>
      </c>
      <c r="B6" s="2" t="str">
        <f>Таблица1[[#This Row],[Фамилия]]</f>
        <v>сидоров</v>
      </c>
      <c r="C6" s="2" t="str">
        <f>Таблица1[[#This Row],[Имя]]</f>
        <v>сидр</v>
      </c>
      <c r="D6" s="2" t="str">
        <f>Таблица1[[#This Row],[Отчество]]</f>
        <v>сидорович</v>
      </c>
      <c r="E6" s="2" t="str">
        <f>Таблица1[[#This Row],[адрес]]</f>
        <v>гоголя 16/78</v>
      </c>
      <c r="F6" s="10">
        <f>Таблица1[[#This Row],[дата          заказа]]</f>
        <v>42375</v>
      </c>
      <c r="G6" s="2" t="str">
        <f>Таблица1[[#This Row],[тип           помещения]]</f>
        <v>квартира</v>
      </c>
      <c r="H6" s="30"/>
      <c r="I6" s="45"/>
      <c r="J6" s="26"/>
      <c r="K6" s="30"/>
      <c r="L6" s="30"/>
      <c r="M6" s="30"/>
      <c r="N6" s="30"/>
      <c r="O6" s="30"/>
      <c r="P6" s="44"/>
      <c r="Z6"/>
    </row>
    <row r="7" spans="1:26" ht="15.75" thickBot="1" x14ac:dyDescent="0.3">
      <c r="A7" s="2">
        <f>Таблица1[[#This Row],[№]]</f>
        <v>6</v>
      </c>
      <c r="B7" s="2" t="str">
        <f>Таблица1[[#This Row],[Фамилия]]</f>
        <v>петров</v>
      </c>
      <c r="C7" s="2" t="str">
        <f>Таблица1[[#This Row],[Имя]]</f>
        <v>петр</v>
      </c>
      <c r="D7" s="2" t="str">
        <f>Таблица1[[#This Row],[Отчество]]</f>
        <v>петрович</v>
      </c>
      <c r="E7" s="2" t="str">
        <f>Таблица1[[#This Row],[адрес]]</f>
        <v>гагарина 84/455</v>
      </c>
      <c r="F7" s="10">
        <f>Таблица1[[#This Row],[дата          заказа]]</f>
        <v>42376</v>
      </c>
      <c r="G7" s="2" t="str">
        <f>Таблица1[[#This Row],[тип           помещения]]</f>
        <v>дом</v>
      </c>
      <c r="H7" s="30"/>
      <c r="I7" s="45"/>
      <c r="J7" s="26"/>
      <c r="K7" s="30"/>
      <c r="L7" s="30"/>
      <c r="M7" s="30"/>
      <c r="N7" s="30"/>
      <c r="O7" s="30"/>
      <c r="P7" s="44"/>
      <c r="Z7"/>
    </row>
    <row r="8" spans="1:26" ht="15.75" thickBot="1" x14ac:dyDescent="0.3">
      <c r="A8" s="2">
        <f>Таблица1[[#This Row],[№]]</f>
        <v>7</v>
      </c>
      <c r="B8" s="2" t="str">
        <f>Таблица1[[#This Row],[Фамилия]]</f>
        <v>ишметов</v>
      </c>
      <c r="C8" s="2" t="str">
        <f>Таблица1[[#This Row],[Имя]]</f>
        <v>руслан</v>
      </c>
      <c r="D8" s="2" t="str">
        <f>Таблица1[[#This Row],[Отчество]]</f>
        <v>фаритович</v>
      </c>
      <c r="E8" s="2" t="str">
        <f>Таблица1[[#This Row],[адрес]]</f>
        <v>высоцкого 101/45</v>
      </c>
      <c r="F8" s="10">
        <f>Таблица1[[#This Row],[дата          заказа]]</f>
        <v>42377</v>
      </c>
      <c r="G8" s="2" t="str">
        <f>Таблица1[[#This Row],[тип           помещения]]</f>
        <v>квартира</v>
      </c>
      <c r="H8" s="30"/>
      <c r="I8" s="45"/>
      <c r="J8" s="26"/>
      <c r="K8" s="30"/>
      <c r="L8" s="30"/>
      <c r="M8" s="30"/>
      <c r="N8" s="30"/>
      <c r="O8" s="30"/>
      <c r="P8" s="44"/>
      <c r="Z8"/>
    </row>
    <row r="9" spans="1:26" ht="15.75" thickBot="1" x14ac:dyDescent="0.3">
      <c r="A9" s="2">
        <f>Таблица1[[#This Row],[№]]</f>
        <v>8</v>
      </c>
      <c r="B9" s="2" t="str">
        <f>Таблица1[[#This Row],[Фамилия]]</f>
        <v>ишметов</v>
      </c>
      <c r="C9" s="2" t="str">
        <f>Таблица1[[#This Row],[Имя]]</f>
        <v>руслан</v>
      </c>
      <c r="D9" s="2" t="str">
        <f>Таблица1[[#This Row],[Отчество]]</f>
        <v>фаритович</v>
      </c>
      <c r="E9" s="2" t="str">
        <f>Таблица1[[#This Row],[адрес]]</f>
        <v>высоцкого 101/45</v>
      </c>
      <c r="F9" s="10">
        <f>Таблица1[[#This Row],[дата          заказа]]</f>
        <v>42379</v>
      </c>
      <c r="G9" s="2" t="str">
        <f>Таблица1[[#This Row],[тип           помещения]]</f>
        <v>дом</v>
      </c>
      <c r="H9" s="30"/>
      <c r="I9" s="45"/>
      <c r="J9" s="26"/>
      <c r="K9" s="30"/>
      <c r="L9" s="30"/>
      <c r="M9" s="30"/>
      <c r="N9" s="30"/>
      <c r="O9" s="30"/>
      <c r="P9" s="44"/>
      <c r="Z9"/>
    </row>
    <row r="10" spans="1:26" ht="15.75" thickBot="1" x14ac:dyDescent="0.3">
      <c r="A10" s="2">
        <f>Таблица1[[#This Row],[№]]</f>
        <v>9</v>
      </c>
      <c r="B10" s="2" t="str">
        <f>Таблица1[[#This Row],[Фамилия]]</f>
        <v>смирнов</v>
      </c>
      <c r="C10" s="2" t="str">
        <f>Таблица1[[#This Row],[Имя]]</f>
        <v>смирн</v>
      </c>
      <c r="D10" s="2" t="str">
        <f>Таблица1[[#This Row],[Отчество]]</f>
        <v>смирнович</v>
      </c>
      <c r="E10" s="2" t="str">
        <f>Таблица1[[#This Row],[адрес]]</f>
        <v>бескудниково 10/1/32</v>
      </c>
      <c r="F10" s="10">
        <f>Таблица1[[#This Row],[дата          заказа]]</f>
        <v>42381</v>
      </c>
      <c r="G10" s="2" t="str">
        <f>Таблица1[[#This Row],[тип           помещения]]</f>
        <v>квартира</v>
      </c>
      <c r="H10" s="30"/>
      <c r="I10" s="45"/>
      <c r="J10" s="26"/>
      <c r="K10" s="30"/>
      <c r="L10" s="30"/>
      <c r="M10" s="30"/>
      <c r="N10" s="30"/>
      <c r="O10" s="30"/>
      <c r="P10" s="44"/>
      <c r="Z10"/>
    </row>
    <row r="11" spans="1:26" ht="15.75" thickBot="1" x14ac:dyDescent="0.3">
      <c r="A11" s="2">
        <f>Таблица1[[#This Row],[№]]</f>
        <v>10</v>
      </c>
      <c r="B11" s="2" t="str">
        <f>Таблица1[[#This Row],[Фамилия]]</f>
        <v>смирнов</v>
      </c>
      <c r="C11" s="2" t="str">
        <f>Таблица1[[#This Row],[Имя]]</f>
        <v>смирн</v>
      </c>
      <c r="D11" s="2" t="str">
        <f>Таблица1[[#This Row],[Отчество]]</f>
        <v>смирнович</v>
      </c>
      <c r="E11" s="2" t="str">
        <f>Таблица1[[#This Row],[адрес]]</f>
        <v>бескудниково 10/1/32</v>
      </c>
      <c r="F11" s="10">
        <f>Таблица1[[#This Row],[дата          заказа]]</f>
        <v>42386</v>
      </c>
      <c r="G11" s="2" t="str">
        <f>Таблица1[[#This Row],[тип           помещения]]</f>
        <v>дом</v>
      </c>
      <c r="H11" s="30"/>
      <c r="I11" s="45"/>
      <c r="J11" s="26"/>
      <c r="K11" s="30"/>
      <c r="L11" s="30"/>
      <c r="M11" s="30"/>
      <c r="N11" s="30"/>
      <c r="O11" s="30"/>
      <c r="P11" s="44"/>
      <c r="Z11"/>
    </row>
    <row r="12" spans="1:26" ht="15.75" thickBot="1" x14ac:dyDescent="0.3">
      <c r="A12" s="2">
        <f>Таблица1[[#This Row],[№]]</f>
        <v>11</v>
      </c>
      <c r="B12" s="2" t="str">
        <f>Таблица1[[#This Row],[Фамилия]]</f>
        <v>мамонтов</v>
      </c>
      <c r="C12" s="2" t="str">
        <f>Таблица1[[#This Row],[Имя]]</f>
        <v>сергей</v>
      </c>
      <c r="D12" s="2" t="str">
        <f>Таблица1[[#This Row],[Отчество]]</f>
        <v>владимирович</v>
      </c>
      <c r="E12" s="2" t="str">
        <f>Таблица1[[#This Row],[адрес]]</f>
        <v>токорева 8/32</v>
      </c>
      <c r="F12" s="10">
        <f>Таблица1[[#This Row],[дата          заказа]]</f>
        <v>42395</v>
      </c>
      <c r="G12" s="2" t="str">
        <f>Таблица1[[#This Row],[тип           помещения]]</f>
        <v>квартира</v>
      </c>
      <c r="H12" s="30"/>
      <c r="I12" s="45"/>
      <c r="J12" s="26"/>
      <c r="K12" s="30"/>
      <c r="L12" s="30"/>
      <c r="M12" s="30"/>
      <c r="N12" s="30"/>
      <c r="O12" s="30"/>
      <c r="P12" s="44"/>
      <c r="Z12"/>
    </row>
    <row r="13" spans="1:26" ht="15.75" thickBot="1" x14ac:dyDescent="0.3">
      <c r="A13" s="2">
        <f>Таблица1[[#This Row],[№]]</f>
        <v>12</v>
      </c>
      <c r="B13" s="2" t="str">
        <f>Таблица1[[#This Row],[Фамилия]]</f>
        <v>сергеев</v>
      </c>
      <c r="C13" s="2" t="str">
        <f>Таблица1[[#This Row],[Имя]]</f>
        <v>сергей</v>
      </c>
      <c r="D13" s="2" t="str">
        <f>Таблица1[[#This Row],[Отчество]]</f>
        <v>сергеевич</v>
      </c>
      <c r="E13" s="2" t="str">
        <f>Таблица1[[#This Row],[адрес]]</f>
        <v>московская 5а/16</v>
      </c>
      <c r="F13" s="10">
        <f>Таблица1[[#This Row],[дата          заказа]]</f>
        <v>42396</v>
      </c>
      <c r="G13" s="2" t="str">
        <f>Таблица1[[#This Row],[тип           помещения]]</f>
        <v>дом</v>
      </c>
      <c r="H13" s="30"/>
      <c r="I13" s="45"/>
      <c r="J13" s="26"/>
      <c r="K13" s="30"/>
      <c r="L13" s="30"/>
      <c r="M13" s="30"/>
      <c r="N13" s="30"/>
      <c r="O13" s="30"/>
      <c r="P13" s="44"/>
      <c r="Z13"/>
    </row>
    <row r="14" spans="1:26" ht="15.75" thickBot="1" x14ac:dyDescent="0.3">
      <c r="A14" s="2">
        <f>Таблица1[[#This Row],[№]]</f>
        <v>13</v>
      </c>
      <c r="B14" s="2" t="str">
        <f>Таблица1[[#This Row],[Фамилия]]</f>
        <v>сергеев</v>
      </c>
      <c r="C14" s="2" t="str">
        <f>Таблица1[[#This Row],[Имя]]</f>
        <v>сергей</v>
      </c>
      <c r="D14" s="2" t="str">
        <f>Таблица1[[#This Row],[Отчество]]</f>
        <v>сергеевич</v>
      </c>
      <c r="E14" s="2" t="str">
        <f>Таблица1[[#This Row],[адрес]]</f>
        <v>московская 5а/16</v>
      </c>
      <c r="F14" s="10">
        <f>Таблица1[[#This Row],[дата          заказа]]</f>
        <v>42398</v>
      </c>
      <c r="G14" s="2" t="str">
        <f>Таблица1[[#This Row],[тип           помещения]]</f>
        <v>квартира</v>
      </c>
      <c r="H14" s="30"/>
      <c r="I14" s="45"/>
      <c r="J14" s="26"/>
      <c r="K14" s="30"/>
      <c r="L14" s="30"/>
      <c r="M14" s="30"/>
      <c r="N14" s="30"/>
      <c r="O14" s="30"/>
      <c r="P14" s="44"/>
      <c r="Z14"/>
    </row>
    <row r="15" spans="1:26" ht="15.75" thickBot="1" x14ac:dyDescent="0.3">
      <c r="A15" s="2">
        <f>Таблица1[[#This Row],[№]]</f>
        <v>14</v>
      </c>
      <c r="B15" s="2" t="str">
        <f>Таблица1[[#This Row],[Фамилия]]</f>
        <v>мамонтов</v>
      </c>
      <c r="C15" s="2" t="str">
        <f>Таблица1[[#This Row],[Имя]]</f>
        <v>сергей</v>
      </c>
      <c r="D15" s="2" t="str">
        <f>Таблица1[[#This Row],[Отчество]]</f>
        <v>владимирович</v>
      </c>
      <c r="E15" s="2" t="str">
        <f>Таблица1[[#This Row],[адрес]]</f>
        <v>токорева 8/32</v>
      </c>
      <c r="F15" s="10">
        <f>Таблица1[[#This Row],[дата          заказа]]</f>
        <v>42399</v>
      </c>
      <c r="G15" s="2" t="str">
        <f>Таблица1[[#This Row],[тип           помещения]]</f>
        <v>дом</v>
      </c>
      <c r="H15" s="30"/>
      <c r="I15" s="45"/>
      <c r="J15" s="26"/>
      <c r="K15" s="30"/>
      <c r="L15" s="30"/>
      <c r="M15" s="30"/>
      <c r="N15" s="30"/>
      <c r="O15" s="30"/>
      <c r="P15" s="44"/>
      <c r="Z15"/>
    </row>
    <row r="16" spans="1:26" ht="15.75" thickBot="1" x14ac:dyDescent="0.3">
      <c r="A16" s="2">
        <f>Таблица1[[#This Row],[№]]</f>
        <v>15</v>
      </c>
      <c r="B16" s="2" t="str">
        <f>Таблица1[[#This Row],[Фамилия]]</f>
        <v>булко</v>
      </c>
      <c r="C16" s="2" t="str">
        <f>Таблица1[[#This Row],[Имя]]</f>
        <v>александр</v>
      </c>
      <c r="D16" s="2" t="str">
        <f>Таблица1[[#This Row],[Отчество]]</f>
        <v>владимирович</v>
      </c>
      <c r="E16" s="2" t="str">
        <f>Таблица1[[#This Row],[адрес]]</f>
        <v>победа 10/12</v>
      </c>
      <c r="F16" s="10">
        <f>Таблица1[[#This Row],[дата          заказа]]</f>
        <v>42402</v>
      </c>
      <c r="G16" s="2" t="str">
        <f>Таблица1[[#This Row],[тип           помещения]]</f>
        <v>квартира</v>
      </c>
      <c r="H16" s="30"/>
      <c r="I16" s="45"/>
      <c r="J16" s="26"/>
      <c r="K16" s="30"/>
      <c r="L16" s="30"/>
      <c r="M16" s="30"/>
      <c r="N16" s="30"/>
      <c r="O16" s="30"/>
      <c r="P16" s="44"/>
      <c r="Z16"/>
    </row>
    <row r="17" spans="1:26" ht="15.75" thickBot="1" x14ac:dyDescent="0.3">
      <c r="A17" s="2">
        <f>Таблица1[[#This Row],[№]]</f>
        <v>16</v>
      </c>
      <c r="B17" s="2" t="str">
        <f>Таблица1[[#This Row],[Фамилия]]</f>
        <v>булко</v>
      </c>
      <c r="C17" s="2" t="str">
        <f>Таблица1[[#This Row],[Имя]]</f>
        <v>александр</v>
      </c>
      <c r="D17" s="2" t="str">
        <f>Таблица1[[#This Row],[Отчество]]</f>
        <v>владимирович</v>
      </c>
      <c r="E17" s="2" t="str">
        <f>Таблица1[[#This Row],[адрес]]</f>
        <v>победа 10/12</v>
      </c>
      <c r="F17" s="10">
        <f>Таблица1[[#This Row],[дата          заказа]]</f>
        <v>42404</v>
      </c>
      <c r="G17" s="2" t="str">
        <f>Таблица1[[#This Row],[тип           помещения]]</f>
        <v>дом</v>
      </c>
      <c r="H17" s="30"/>
      <c r="I17" s="45"/>
      <c r="J17" s="26"/>
      <c r="K17" s="30"/>
      <c r="L17" s="30"/>
      <c r="M17" s="30"/>
      <c r="N17" s="30"/>
      <c r="O17" s="30"/>
      <c r="P17" s="44"/>
      <c r="Z17"/>
    </row>
    <row r="18" spans="1:26" ht="15.75" thickBot="1" x14ac:dyDescent="0.3">
      <c r="A18" s="2">
        <f>Таблица1[[#This Row],[№]]</f>
        <v>17</v>
      </c>
      <c r="B18" s="2" t="str">
        <f>Таблица1[[#This Row],[Фамилия]]</f>
        <v>иванов</v>
      </c>
      <c r="C18" s="2" t="str">
        <f>Таблица1[[#This Row],[Имя]]</f>
        <v>иван</v>
      </c>
      <c r="D18" s="2" t="str">
        <f>Таблица1[[#This Row],[Отчество]]</f>
        <v>иванович</v>
      </c>
      <c r="E18" s="2" t="str">
        <f>Таблица1[[#This Row],[адрес]]</f>
        <v>ленина 5/6</v>
      </c>
      <c r="F18" s="10">
        <f>Таблица1[[#This Row],[дата          заказа]]</f>
        <v>42421</v>
      </c>
      <c r="G18" s="2" t="str">
        <f>Таблица1[[#This Row],[тип           помещения]]</f>
        <v>квартира</v>
      </c>
      <c r="H18" s="30"/>
      <c r="I18" s="45"/>
      <c r="J18" s="26"/>
      <c r="K18" s="30"/>
      <c r="L18" s="30"/>
      <c r="M18" s="30"/>
      <c r="N18" s="30"/>
      <c r="O18" s="30"/>
      <c r="P18" s="44"/>
      <c r="Z18"/>
    </row>
    <row r="19" spans="1:26" ht="15.75" thickBot="1" x14ac:dyDescent="0.3">
      <c r="A19" s="2">
        <f>Таблица1[[#This Row],[№]]</f>
        <v>18</v>
      </c>
      <c r="B19" s="2" t="str">
        <f>Таблица1[[#This Row],[Фамилия]]</f>
        <v>иванов</v>
      </c>
      <c r="C19" s="2" t="str">
        <f>Таблица1[[#This Row],[Имя]]</f>
        <v>иван</v>
      </c>
      <c r="D19" s="2" t="str">
        <f>Таблица1[[#This Row],[Отчество]]</f>
        <v>иванович</v>
      </c>
      <c r="E19" s="2" t="str">
        <f>Таблица1[[#This Row],[адрес]]</f>
        <v>ленина 5/6</v>
      </c>
      <c r="F19" s="10">
        <f>Таблица1[[#This Row],[дата          заказа]]</f>
        <v>42428</v>
      </c>
      <c r="G19" s="2" t="str">
        <f>Таблица1[[#This Row],[тип           помещения]]</f>
        <v>дом</v>
      </c>
      <c r="H19" s="30"/>
      <c r="I19" s="45"/>
      <c r="J19" s="26"/>
      <c r="K19" s="30"/>
      <c r="L19" s="30"/>
      <c r="M19" s="30"/>
      <c r="N19" s="30"/>
      <c r="O19" s="30"/>
      <c r="P19" s="44"/>
      <c r="Z19"/>
    </row>
    <row r="20" spans="1:26" ht="15.75" thickBot="1" x14ac:dyDescent="0.3">
      <c r="A20" s="2">
        <f>Таблица1[[#This Row],[№]]</f>
        <v>19</v>
      </c>
      <c r="B20" s="2" t="str">
        <f>Таблица1[[#This Row],[Фамилия]]</f>
        <v>булко</v>
      </c>
      <c r="C20" s="2" t="str">
        <f>Таблица1[[#This Row],[Имя]]</f>
        <v>александр</v>
      </c>
      <c r="D20" s="2" t="str">
        <f>Таблица1[[#This Row],[Отчество]]</f>
        <v>владимирович</v>
      </c>
      <c r="E20" s="2" t="str">
        <f>Таблица1[[#This Row],[адрес]]</f>
        <v>гульки 16/3</v>
      </c>
      <c r="F20" s="10">
        <f>Таблица1[[#This Row],[дата          заказа]]</f>
        <v>42430</v>
      </c>
      <c r="G20" s="2" t="str">
        <f>Таблица1[[#This Row],[тип           помещения]]</f>
        <v>квартира</v>
      </c>
      <c r="H20" s="30" t="s">
        <v>82</v>
      </c>
      <c r="I20" s="45"/>
      <c r="J20" s="26"/>
      <c r="K20" s="30"/>
      <c r="L20" s="30"/>
      <c r="M20" s="30"/>
      <c r="N20" s="30"/>
      <c r="O20" s="30"/>
      <c r="P20" s="44"/>
      <c r="Z20"/>
    </row>
    <row r="21" spans="1:26" ht="15.75" thickBot="1" x14ac:dyDescent="0.3">
      <c r="A21" s="2">
        <f>Таблица1[[#This Row],[№]]</f>
        <v>20</v>
      </c>
      <c r="B21" s="2" t="str">
        <f>Таблица1[[#This Row],[Фамилия]]</f>
        <v/>
      </c>
      <c r="C21" s="2" t="str">
        <f>Таблица1[[#This Row],[Имя]]</f>
        <v/>
      </c>
      <c r="D21" s="2" t="str">
        <f>Таблица1[[#This Row],[Отчество]]</f>
        <v/>
      </c>
      <c r="E21" s="2">
        <f>Таблица1[[#This Row],[адрес]]</f>
        <v>0</v>
      </c>
      <c r="F21" s="10">
        <f>Таблица1[[#This Row],[дата          заказа]]</f>
        <v>0</v>
      </c>
      <c r="G21" s="2">
        <f>Таблица1[[#This Row],[тип           помещения]]</f>
        <v>0</v>
      </c>
      <c r="H21" s="30"/>
      <c r="I21" s="45"/>
      <c r="J21" s="26"/>
      <c r="K21" s="30"/>
      <c r="L21" s="30"/>
      <c r="M21" s="30"/>
      <c r="N21" s="30"/>
      <c r="O21" s="30"/>
      <c r="P21" s="44"/>
      <c r="Z21"/>
    </row>
    <row r="22" spans="1:26" ht="15.75" thickBot="1" x14ac:dyDescent="0.3">
      <c r="A22" s="2">
        <f>Таблица1[[#This Row],[№]]</f>
        <v>21</v>
      </c>
      <c r="B22" s="2" t="str">
        <f>Таблица1[[#This Row],[Фамилия]]</f>
        <v/>
      </c>
      <c r="C22" s="2" t="str">
        <f>Таблица1[[#This Row],[Имя]]</f>
        <v/>
      </c>
      <c r="D22" s="2" t="str">
        <f>Таблица1[[#This Row],[Отчество]]</f>
        <v/>
      </c>
      <c r="E22" s="2">
        <f>Таблица1[[#This Row],[адрес]]</f>
        <v>0</v>
      </c>
      <c r="F22" s="10">
        <f>Таблица1[[#This Row],[дата          заказа]]</f>
        <v>0</v>
      </c>
      <c r="G22" s="2">
        <f>Таблица1[[#This Row],[тип           помещения]]</f>
        <v>0</v>
      </c>
      <c r="H22" s="30"/>
      <c r="I22" s="45"/>
      <c r="J22" s="26"/>
      <c r="K22" s="30"/>
      <c r="L22" s="30"/>
      <c r="M22" s="30"/>
      <c r="N22" s="30"/>
      <c r="O22" s="30"/>
      <c r="P22" s="44"/>
      <c r="Z22"/>
    </row>
    <row r="23" spans="1:26" ht="15.75" thickBot="1" x14ac:dyDescent="0.3">
      <c r="A23" s="2">
        <f>Таблица1[[#This Row],[№]]</f>
        <v>22</v>
      </c>
      <c r="B23" s="2" t="str">
        <f>Таблица1[[#This Row],[Фамилия]]</f>
        <v/>
      </c>
      <c r="C23" s="2" t="str">
        <f>Таблица1[[#This Row],[Имя]]</f>
        <v/>
      </c>
      <c r="D23" s="2" t="str">
        <f>Таблица1[[#This Row],[Отчество]]</f>
        <v/>
      </c>
      <c r="E23" s="2">
        <f>Таблица1[[#This Row],[адрес]]</f>
        <v>0</v>
      </c>
      <c r="F23" s="10">
        <f>Таблица1[[#This Row],[дата          заказа]]</f>
        <v>0</v>
      </c>
      <c r="G23" s="2">
        <f>Таблица1[[#This Row],[тип           помещения]]</f>
        <v>0</v>
      </c>
      <c r="H23" s="30"/>
      <c r="I23" s="45"/>
      <c r="J23" s="26"/>
      <c r="K23" s="30"/>
      <c r="L23" s="30"/>
      <c r="M23" s="30"/>
      <c r="N23" s="30"/>
      <c r="O23" s="30"/>
      <c r="P23" s="44"/>
      <c r="Z23"/>
    </row>
    <row r="24" spans="1:26" ht="15.75" thickBot="1" x14ac:dyDescent="0.3">
      <c r="A24" s="2">
        <f>Таблица1[[#This Row],[№]]</f>
        <v>23</v>
      </c>
      <c r="B24" s="2" t="str">
        <f>Таблица1[[#This Row],[Фамилия]]</f>
        <v/>
      </c>
      <c r="C24" s="2" t="str">
        <f>Таблица1[[#This Row],[Имя]]</f>
        <v/>
      </c>
      <c r="D24" s="2" t="str">
        <f>Таблица1[[#This Row],[Отчество]]</f>
        <v/>
      </c>
      <c r="E24" s="2">
        <f>Таблица1[[#This Row],[адрес]]</f>
        <v>0</v>
      </c>
      <c r="F24" s="10">
        <f>Таблица1[[#This Row],[дата          заказа]]</f>
        <v>0</v>
      </c>
      <c r="G24" s="2">
        <f>Таблица1[[#This Row],[тип           помещения]]</f>
        <v>0</v>
      </c>
      <c r="H24" s="30"/>
      <c r="I24" s="45"/>
      <c r="J24" s="26"/>
      <c r="K24" s="30"/>
      <c r="L24" s="30"/>
      <c r="M24" s="30"/>
      <c r="N24" s="30"/>
      <c r="O24" s="30"/>
      <c r="P24" s="44"/>
      <c r="Z24"/>
    </row>
    <row r="25" spans="1:26" ht="15.75" thickBot="1" x14ac:dyDescent="0.3">
      <c r="A25" s="2">
        <f>Таблица1[[#This Row],[№]]</f>
        <v>24</v>
      </c>
      <c r="B25" s="2" t="str">
        <f>Таблица1[[#This Row],[Фамилия]]</f>
        <v/>
      </c>
      <c r="C25" s="2" t="str">
        <f>Таблица1[[#This Row],[Имя]]</f>
        <v/>
      </c>
      <c r="D25" s="2" t="str">
        <f>Таблица1[[#This Row],[Отчество]]</f>
        <v/>
      </c>
      <c r="E25" s="2">
        <f>Таблица1[[#This Row],[адрес]]</f>
        <v>0</v>
      </c>
      <c r="F25" s="10">
        <f>Таблица1[[#This Row],[дата          заказа]]</f>
        <v>0</v>
      </c>
      <c r="G25" s="2">
        <f>Таблица1[[#This Row],[тип           помещения]]</f>
        <v>0</v>
      </c>
      <c r="H25" s="30"/>
      <c r="I25" s="45"/>
      <c r="J25" s="26"/>
      <c r="K25" s="30"/>
      <c r="L25" s="30"/>
      <c r="M25" s="30"/>
      <c r="N25" s="30"/>
      <c r="O25" s="30"/>
      <c r="P25" s="44"/>
      <c r="Z25"/>
    </row>
    <row r="26" spans="1:26" ht="15.75" thickBot="1" x14ac:dyDescent="0.3">
      <c r="A26" s="2">
        <f>Таблица1[[#This Row],[№]]</f>
        <v>25</v>
      </c>
      <c r="B26" s="2" t="str">
        <f>Таблица1[[#This Row],[Фамилия]]</f>
        <v/>
      </c>
      <c r="C26" s="2" t="str">
        <f>Таблица1[[#This Row],[Имя]]</f>
        <v/>
      </c>
      <c r="D26" s="2" t="str">
        <f>Таблица1[[#This Row],[Отчество]]</f>
        <v/>
      </c>
      <c r="E26" s="2">
        <f>Таблица1[[#This Row],[адрес]]</f>
        <v>0</v>
      </c>
      <c r="F26" s="10">
        <f>Таблица1[[#This Row],[дата          заказа]]</f>
        <v>0</v>
      </c>
      <c r="G26" s="2">
        <f>Таблица1[[#This Row],[тип           помещения]]</f>
        <v>0</v>
      </c>
      <c r="H26" s="30"/>
      <c r="I26" s="45"/>
      <c r="J26" s="26"/>
      <c r="K26" s="30"/>
      <c r="L26" s="30"/>
      <c r="M26" s="30"/>
      <c r="N26" s="30"/>
      <c r="O26" s="30"/>
      <c r="P26" s="44"/>
      <c r="Z26"/>
    </row>
    <row r="27" spans="1:26" ht="15.75" thickBot="1" x14ac:dyDescent="0.3">
      <c r="A27" s="2">
        <f>Таблица1[[#This Row],[№]]</f>
        <v>26</v>
      </c>
      <c r="B27" s="2" t="str">
        <f>Таблица1[[#This Row],[Фамилия]]</f>
        <v/>
      </c>
      <c r="C27" s="2" t="str">
        <f>Таблица1[[#This Row],[Имя]]</f>
        <v/>
      </c>
      <c r="D27" s="2" t="str">
        <f>Таблица1[[#This Row],[Отчество]]</f>
        <v/>
      </c>
      <c r="E27" s="2">
        <f>Таблица1[[#This Row],[адрес]]</f>
        <v>0</v>
      </c>
      <c r="F27" s="10">
        <f>Таблица1[[#This Row],[дата          заказа]]</f>
        <v>0</v>
      </c>
      <c r="G27" s="2">
        <f>Таблица1[[#This Row],[тип           помещения]]</f>
        <v>0</v>
      </c>
      <c r="H27" s="30"/>
      <c r="I27" s="45"/>
      <c r="J27" s="26"/>
      <c r="K27" s="30"/>
      <c r="L27" s="30"/>
      <c r="M27" s="30"/>
      <c r="N27" s="30"/>
      <c r="O27" s="30"/>
      <c r="P27" s="44"/>
      <c r="Z27"/>
    </row>
    <row r="28" spans="1:26" ht="15.75" thickBot="1" x14ac:dyDescent="0.3">
      <c r="A28" s="2">
        <f>Таблица1[[#This Row],[№]]</f>
        <v>27</v>
      </c>
      <c r="B28" s="2" t="str">
        <f>Таблица1[[#This Row],[Фамилия]]</f>
        <v/>
      </c>
      <c r="C28" s="2" t="str">
        <f>Таблица1[[#This Row],[Имя]]</f>
        <v/>
      </c>
      <c r="D28" s="2" t="str">
        <f>Таблица1[[#This Row],[Отчество]]</f>
        <v/>
      </c>
      <c r="E28" s="2">
        <f>Таблица1[[#This Row],[адрес]]</f>
        <v>0</v>
      </c>
      <c r="F28" s="10">
        <f>Таблица1[[#This Row],[дата          заказа]]</f>
        <v>0</v>
      </c>
      <c r="G28" s="2">
        <f>Таблица1[[#This Row],[тип           помещения]]</f>
        <v>0</v>
      </c>
      <c r="H28" s="30"/>
      <c r="I28" s="45"/>
      <c r="J28" s="26"/>
      <c r="K28" s="30"/>
      <c r="L28" s="30"/>
      <c r="M28" s="30"/>
      <c r="N28" s="30"/>
      <c r="O28" s="30"/>
      <c r="P28" s="44"/>
      <c r="Z28"/>
    </row>
    <row r="29" spans="1:26" ht="15.75" thickBot="1" x14ac:dyDescent="0.3">
      <c r="A29" s="2">
        <f>Таблица1[[#This Row],[№]]</f>
        <v>28</v>
      </c>
      <c r="B29" s="2" t="str">
        <f>Таблица1[[#This Row],[Фамилия]]</f>
        <v/>
      </c>
      <c r="C29" s="2" t="str">
        <f>Таблица1[[#This Row],[Имя]]</f>
        <v/>
      </c>
      <c r="D29" s="2" t="str">
        <f>Таблица1[[#This Row],[Отчество]]</f>
        <v/>
      </c>
      <c r="E29" s="2">
        <f>Таблица1[[#This Row],[адрес]]</f>
        <v>0</v>
      </c>
      <c r="F29" s="10">
        <f>Таблица1[[#This Row],[дата          заказа]]</f>
        <v>0</v>
      </c>
      <c r="G29" s="2">
        <f>Таблица1[[#This Row],[тип           помещения]]</f>
        <v>0</v>
      </c>
      <c r="H29" s="30"/>
      <c r="I29" s="45"/>
      <c r="J29" s="26"/>
      <c r="K29" s="30"/>
      <c r="L29" s="30"/>
      <c r="M29" s="30"/>
      <c r="N29" s="30"/>
      <c r="O29" s="30"/>
      <c r="P29" s="44"/>
      <c r="Z29"/>
    </row>
    <row r="30" spans="1:26" ht="15.75" thickBot="1" x14ac:dyDescent="0.3">
      <c r="A30" s="2">
        <f>Таблица1[[#This Row],[№]]</f>
        <v>29</v>
      </c>
      <c r="B30" s="2" t="str">
        <f>Таблица1[[#This Row],[Фамилия]]</f>
        <v/>
      </c>
      <c r="C30" s="2" t="str">
        <f>Таблица1[[#This Row],[Имя]]</f>
        <v/>
      </c>
      <c r="D30" s="2" t="str">
        <f>Таблица1[[#This Row],[Отчество]]</f>
        <v/>
      </c>
      <c r="E30" s="2">
        <f>Таблица1[[#This Row],[адрес]]</f>
        <v>0</v>
      </c>
      <c r="F30" s="10">
        <f>Таблица1[[#This Row],[дата          заказа]]</f>
        <v>0</v>
      </c>
      <c r="G30" s="2">
        <f>Таблица1[[#This Row],[тип           помещения]]</f>
        <v>0</v>
      </c>
      <c r="H30" s="30"/>
      <c r="I30" s="45"/>
      <c r="J30" s="26"/>
      <c r="K30" s="30"/>
      <c r="L30" s="30"/>
      <c r="M30" s="30"/>
      <c r="N30" s="30"/>
      <c r="O30" s="30"/>
      <c r="P30" s="44"/>
      <c r="Z30"/>
    </row>
    <row r="31" spans="1:26" ht="15.75" thickBot="1" x14ac:dyDescent="0.3">
      <c r="A31" s="2">
        <f>Таблица1[[#This Row],[№]]</f>
        <v>30</v>
      </c>
      <c r="B31" s="2" t="str">
        <f>Таблица1[[#This Row],[Фамилия]]</f>
        <v/>
      </c>
      <c r="C31" s="2" t="str">
        <f>Таблица1[[#This Row],[Имя]]</f>
        <v/>
      </c>
      <c r="D31" s="2" t="str">
        <f>Таблица1[[#This Row],[Отчество]]</f>
        <v/>
      </c>
      <c r="E31" s="2">
        <f>Таблица1[[#This Row],[адрес]]</f>
        <v>0</v>
      </c>
      <c r="F31" s="10">
        <f>Таблица1[[#This Row],[дата          заказа]]</f>
        <v>0</v>
      </c>
      <c r="G31" s="2">
        <f>Таблица1[[#This Row],[тип           помещения]]</f>
        <v>0</v>
      </c>
      <c r="H31" s="30"/>
      <c r="I31" s="45"/>
      <c r="J31" s="26"/>
      <c r="K31" s="30"/>
      <c r="L31" s="30"/>
      <c r="M31" s="30"/>
      <c r="N31" s="30"/>
      <c r="O31" s="30"/>
      <c r="P31" s="44"/>
      <c r="Z31"/>
    </row>
    <row r="32" spans="1:26" ht="15.75" thickBot="1" x14ac:dyDescent="0.3">
      <c r="A32" s="2">
        <f>Таблица1[[#This Row],[№]]</f>
        <v>31</v>
      </c>
      <c r="B32" s="2" t="str">
        <f>Таблица1[[#This Row],[Фамилия]]</f>
        <v/>
      </c>
      <c r="C32" s="2" t="str">
        <f>Таблица1[[#This Row],[Имя]]</f>
        <v/>
      </c>
      <c r="D32" s="2" t="str">
        <f>Таблица1[[#This Row],[Отчество]]</f>
        <v/>
      </c>
      <c r="E32" s="2">
        <f>Таблица1[[#This Row],[адрес]]</f>
        <v>0</v>
      </c>
      <c r="F32" s="10">
        <f>Таблица1[[#This Row],[дата          заказа]]</f>
        <v>0</v>
      </c>
      <c r="G32" s="2">
        <f>Таблица1[[#This Row],[тип           помещения]]</f>
        <v>0</v>
      </c>
      <c r="H32" s="30"/>
      <c r="I32" s="45"/>
      <c r="J32" s="26"/>
      <c r="K32" s="30"/>
      <c r="L32" s="30"/>
      <c r="M32" s="30"/>
      <c r="N32" s="30"/>
      <c r="O32" s="30"/>
      <c r="P32" s="44"/>
      <c r="Z32"/>
    </row>
    <row r="33" spans="1:26" ht="15.75" thickBot="1" x14ac:dyDescent="0.3">
      <c r="A33" s="2">
        <f>Таблица1[[#This Row],[№]]</f>
        <v>32</v>
      </c>
      <c r="B33" s="2" t="str">
        <f>Таблица1[[#This Row],[Фамилия]]</f>
        <v/>
      </c>
      <c r="C33" s="2" t="str">
        <f>Таблица1[[#This Row],[Имя]]</f>
        <v/>
      </c>
      <c r="D33" s="2" t="str">
        <f>Таблица1[[#This Row],[Отчество]]</f>
        <v/>
      </c>
      <c r="E33" s="2">
        <f>Таблица1[[#This Row],[адрес]]</f>
        <v>0</v>
      </c>
      <c r="F33" s="10">
        <f>Таблица1[[#This Row],[дата          заказа]]</f>
        <v>0</v>
      </c>
      <c r="G33" s="2">
        <f>Таблица1[[#This Row],[тип           помещения]]</f>
        <v>0</v>
      </c>
      <c r="H33" s="30"/>
      <c r="I33" s="45"/>
      <c r="J33" s="26"/>
      <c r="K33" s="30"/>
      <c r="L33" s="30"/>
      <c r="M33" s="30"/>
      <c r="N33" s="30"/>
      <c r="O33" s="30"/>
      <c r="P33" s="44"/>
      <c r="Z33"/>
    </row>
    <row r="34" spans="1:26" ht="15.75" thickBot="1" x14ac:dyDescent="0.3">
      <c r="A34" s="2">
        <f>Таблица1[[#This Row],[№]]</f>
        <v>33</v>
      </c>
      <c r="B34" s="2" t="str">
        <f>Таблица1[[#This Row],[Фамилия]]</f>
        <v/>
      </c>
      <c r="C34" s="2" t="str">
        <f>Таблица1[[#This Row],[Имя]]</f>
        <v/>
      </c>
      <c r="D34" s="2" t="str">
        <f>Таблица1[[#This Row],[Отчество]]</f>
        <v/>
      </c>
      <c r="E34" s="2">
        <f>Таблица1[[#This Row],[адрес]]</f>
        <v>0</v>
      </c>
      <c r="F34" s="10">
        <f>Таблица1[[#This Row],[дата          заказа]]</f>
        <v>0</v>
      </c>
      <c r="G34" s="2">
        <f>Таблица1[[#This Row],[тип           помещения]]</f>
        <v>0</v>
      </c>
      <c r="H34" s="30"/>
      <c r="I34" s="45"/>
      <c r="J34" s="26"/>
      <c r="K34" s="30"/>
      <c r="L34" s="30"/>
      <c r="M34" s="30"/>
      <c r="N34" s="30"/>
      <c r="O34" s="30"/>
      <c r="P34" s="44"/>
      <c r="Z34"/>
    </row>
    <row r="35" spans="1:26" ht="15.75" thickBot="1" x14ac:dyDescent="0.3">
      <c r="A35" s="2">
        <f>Таблица1[[#This Row],[№]]</f>
        <v>34</v>
      </c>
      <c r="B35" s="2" t="str">
        <f>Таблица1[[#This Row],[Фамилия]]</f>
        <v/>
      </c>
      <c r="C35" s="2" t="str">
        <f>Таблица1[[#This Row],[Имя]]</f>
        <v/>
      </c>
      <c r="D35" s="2" t="str">
        <f>Таблица1[[#This Row],[Отчество]]</f>
        <v/>
      </c>
      <c r="E35" s="2">
        <f>Таблица1[[#This Row],[адрес]]</f>
        <v>0</v>
      </c>
      <c r="F35" s="10">
        <f>Таблица1[[#This Row],[дата          заказа]]</f>
        <v>0</v>
      </c>
      <c r="G35" s="2">
        <f>Таблица1[[#This Row],[тип           помещения]]</f>
        <v>0</v>
      </c>
      <c r="H35" s="30"/>
      <c r="I35" s="45"/>
      <c r="J35" s="26"/>
      <c r="K35" s="30"/>
      <c r="L35" s="30"/>
      <c r="M35" s="30"/>
      <c r="N35" s="30"/>
      <c r="O35" s="30"/>
      <c r="P35" s="44"/>
      <c r="Z35"/>
    </row>
    <row r="36" spans="1:26" ht="15.75" thickBot="1" x14ac:dyDescent="0.3">
      <c r="A36" s="2">
        <f>Таблица1[[#This Row],[№]]</f>
        <v>35</v>
      </c>
      <c r="B36" s="2" t="str">
        <f>Таблица1[[#This Row],[Фамилия]]</f>
        <v/>
      </c>
      <c r="C36" s="2" t="str">
        <f>Таблица1[[#This Row],[Имя]]</f>
        <v/>
      </c>
      <c r="D36" s="2" t="str">
        <f>Таблица1[[#This Row],[Отчество]]</f>
        <v/>
      </c>
      <c r="E36" s="2">
        <f>Таблица1[[#This Row],[адрес]]</f>
        <v>0</v>
      </c>
      <c r="F36" s="10">
        <f>Таблица1[[#This Row],[дата          заказа]]</f>
        <v>0</v>
      </c>
      <c r="G36" s="2">
        <f>Таблица1[[#This Row],[тип           помещения]]</f>
        <v>0</v>
      </c>
      <c r="H36" s="30"/>
      <c r="I36" s="45"/>
      <c r="J36" s="26"/>
      <c r="K36" s="30"/>
      <c r="L36" s="30"/>
      <c r="M36" s="30"/>
      <c r="N36" s="30"/>
      <c r="O36" s="30"/>
      <c r="P36" s="44"/>
      <c r="Z36"/>
    </row>
    <row r="37" spans="1:26" ht="15.75" thickBot="1" x14ac:dyDescent="0.3">
      <c r="A37" s="2">
        <f>Таблица1[[#This Row],[№]]</f>
        <v>36</v>
      </c>
      <c r="B37" s="2" t="str">
        <f>Таблица1[[#This Row],[Фамилия]]</f>
        <v/>
      </c>
      <c r="C37" s="2" t="str">
        <f>Таблица1[[#This Row],[Имя]]</f>
        <v/>
      </c>
      <c r="D37" s="2" t="str">
        <f>Таблица1[[#This Row],[Отчество]]</f>
        <v/>
      </c>
      <c r="E37" s="2">
        <f>Таблица1[[#This Row],[адрес]]</f>
        <v>0</v>
      </c>
      <c r="F37" s="10">
        <f>Таблица1[[#This Row],[дата          заказа]]</f>
        <v>0</v>
      </c>
      <c r="G37" s="2">
        <f>Таблица1[[#This Row],[тип           помещения]]</f>
        <v>0</v>
      </c>
      <c r="H37" s="30"/>
      <c r="I37" s="45"/>
      <c r="J37" s="26"/>
      <c r="K37" s="30"/>
      <c r="L37" s="30"/>
      <c r="M37" s="30"/>
      <c r="N37" s="30"/>
      <c r="O37" s="30"/>
      <c r="P37" s="44"/>
      <c r="Z37"/>
    </row>
    <row r="38" spans="1:26" ht="15.75" thickBot="1" x14ac:dyDescent="0.3">
      <c r="A38" s="2">
        <f>Таблица1[[#This Row],[№]]</f>
        <v>37</v>
      </c>
      <c r="B38" s="2" t="str">
        <f>Таблица1[[#This Row],[Фамилия]]</f>
        <v/>
      </c>
      <c r="C38" s="2" t="str">
        <f>Таблица1[[#This Row],[Имя]]</f>
        <v/>
      </c>
      <c r="D38" s="2" t="str">
        <f>Таблица1[[#This Row],[Отчество]]</f>
        <v/>
      </c>
      <c r="E38" s="2">
        <f>Таблица1[[#This Row],[адрес]]</f>
        <v>0</v>
      </c>
      <c r="F38" s="10">
        <f>Таблица1[[#This Row],[дата          заказа]]</f>
        <v>0</v>
      </c>
      <c r="G38" s="2">
        <f>Таблица1[[#This Row],[тип           помещения]]</f>
        <v>0</v>
      </c>
      <c r="H38" s="30"/>
      <c r="I38" s="45"/>
      <c r="J38" s="26"/>
      <c r="K38" s="30"/>
      <c r="L38" s="30"/>
      <c r="M38" s="30"/>
      <c r="N38" s="30"/>
      <c r="O38" s="30"/>
      <c r="P38" s="44"/>
      <c r="Z38"/>
    </row>
    <row r="39" spans="1:26" ht="15.75" thickBot="1" x14ac:dyDescent="0.3">
      <c r="A39" s="2">
        <f>Таблица1[[#This Row],[№]]</f>
        <v>38</v>
      </c>
      <c r="B39" s="2" t="str">
        <f>Таблица1[[#This Row],[Фамилия]]</f>
        <v/>
      </c>
      <c r="C39" s="2" t="str">
        <f>Таблица1[[#This Row],[Имя]]</f>
        <v/>
      </c>
      <c r="D39" s="2" t="str">
        <f>Таблица1[[#This Row],[Отчество]]</f>
        <v/>
      </c>
      <c r="E39" s="2">
        <f>Таблица1[[#This Row],[адрес]]</f>
        <v>0</v>
      </c>
      <c r="F39" s="10">
        <f>Таблица1[[#This Row],[дата          заказа]]</f>
        <v>0</v>
      </c>
      <c r="G39" s="2">
        <f>Таблица1[[#This Row],[тип           помещения]]</f>
        <v>0</v>
      </c>
      <c r="H39" s="30"/>
      <c r="I39" s="45"/>
      <c r="J39" s="26"/>
      <c r="K39" s="30"/>
      <c r="L39" s="30"/>
      <c r="M39" s="30"/>
      <c r="N39" s="30"/>
      <c r="O39" s="30"/>
      <c r="P39" s="44"/>
      <c r="Z39"/>
    </row>
    <row r="40" spans="1:26" ht="15.75" thickBot="1" x14ac:dyDescent="0.3">
      <c r="A40" s="2">
        <f>Таблица1[[#This Row],[№]]</f>
        <v>39</v>
      </c>
      <c r="B40" s="2" t="str">
        <f>Таблица1[[#This Row],[Фамилия]]</f>
        <v/>
      </c>
      <c r="C40" s="2" t="str">
        <f>Таблица1[[#This Row],[Имя]]</f>
        <v/>
      </c>
      <c r="D40" s="2" t="str">
        <f>Таблица1[[#This Row],[Отчество]]</f>
        <v/>
      </c>
      <c r="E40" s="2">
        <f>Таблица1[[#This Row],[адрес]]</f>
        <v>0</v>
      </c>
      <c r="F40" s="10">
        <f>Таблица1[[#This Row],[дата          заказа]]</f>
        <v>0</v>
      </c>
      <c r="G40" s="2">
        <f>Таблица1[[#This Row],[тип           помещения]]</f>
        <v>0</v>
      </c>
      <c r="H40" s="30"/>
      <c r="I40" s="45"/>
      <c r="J40" s="26"/>
      <c r="K40" s="30"/>
      <c r="L40" s="30"/>
      <c r="M40" s="30"/>
      <c r="N40" s="30"/>
      <c r="O40" s="30"/>
      <c r="P40" s="44"/>
      <c r="Z40"/>
    </row>
    <row r="41" spans="1:26" ht="15.75" thickBot="1" x14ac:dyDescent="0.3">
      <c r="A41" s="2">
        <f>Таблица1[[#This Row],[№]]</f>
        <v>40</v>
      </c>
      <c r="B41" s="2" t="str">
        <f>Таблица1[[#This Row],[Фамилия]]</f>
        <v/>
      </c>
      <c r="C41" s="2" t="str">
        <f>Таблица1[[#This Row],[Имя]]</f>
        <v/>
      </c>
      <c r="D41" s="2" t="str">
        <f>Таблица1[[#This Row],[Отчество]]</f>
        <v/>
      </c>
      <c r="E41" s="2">
        <f>Таблица1[[#This Row],[адрес]]</f>
        <v>0</v>
      </c>
      <c r="F41" s="10">
        <f>Таблица1[[#This Row],[дата          заказа]]</f>
        <v>0</v>
      </c>
      <c r="G41" s="2">
        <f>Таблица1[[#This Row],[тип           помещения]]</f>
        <v>0</v>
      </c>
      <c r="H41" s="30"/>
      <c r="I41" s="45"/>
      <c r="J41" s="26"/>
      <c r="K41" s="30"/>
      <c r="L41" s="30"/>
      <c r="M41" s="30"/>
      <c r="N41" s="30"/>
      <c r="O41" s="30"/>
      <c r="P41" s="44"/>
      <c r="Z41"/>
    </row>
    <row r="42" spans="1:26" ht="15.75" thickBot="1" x14ac:dyDescent="0.3">
      <c r="A42" s="2">
        <f>Таблица1[[#This Row],[№]]</f>
        <v>41</v>
      </c>
      <c r="B42" s="2" t="str">
        <f>Таблица1[[#This Row],[Фамилия]]</f>
        <v/>
      </c>
      <c r="C42" s="2" t="str">
        <f>Таблица1[[#This Row],[Имя]]</f>
        <v/>
      </c>
      <c r="D42" s="2" t="str">
        <f>Таблица1[[#This Row],[Отчество]]</f>
        <v/>
      </c>
      <c r="E42" s="2">
        <f>Таблица1[[#This Row],[адрес]]</f>
        <v>0</v>
      </c>
      <c r="F42" s="10">
        <f>Таблица1[[#This Row],[дата          заказа]]</f>
        <v>0</v>
      </c>
      <c r="G42" s="2">
        <f>Таблица1[[#This Row],[тип           помещения]]</f>
        <v>0</v>
      </c>
      <c r="H42" s="30"/>
      <c r="I42" s="45"/>
      <c r="J42" s="26"/>
      <c r="K42" s="30"/>
      <c r="L42" s="30"/>
      <c r="M42" s="30"/>
      <c r="N42" s="30"/>
      <c r="O42" s="30"/>
      <c r="P42" s="44"/>
      <c r="Z42"/>
    </row>
    <row r="43" spans="1:26" ht="15.75" thickBot="1" x14ac:dyDescent="0.3">
      <c r="A43" s="2">
        <f>Таблица1[[#This Row],[№]]</f>
        <v>42</v>
      </c>
      <c r="B43" s="2" t="str">
        <f>Таблица1[[#This Row],[Фамилия]]</f>
        <v/>
      </c>
      <c r="C43" s="2" t="str">
        <f>Таблица1[[#This Row],[Имя]]</f>
        <v/>
      </c>
      <c r="D43" s="2" t="str">
        <f>Таблица1[[#This Row],[Отчество]]</f>
        <v/>
      </c>
      <c r="E43" s="2">
        <f>Таблица1[[#This Row],[адрес]]</f>
        <v>0</v>
      </c>
      <c r="F43" s="10">
        <f>Таблица1[[#This Row],[дата          заказа]]</f>
        <v>0</v>
      </c>
      <c r="G43" s="2">
        <f>Таблица1[[#This Row],[тип           помещения]]</f>
        <v>0</v>
      </c>
      <c r="H43" s="30"/>
      <c r="I43" s="45"/>
      <c r="J43" s="26"/>
      <c r="K43" s="30"/>
      <c r="L43" s="30"/>
      <c r="M43" s="30"/>
      <c r="N43" s="30"/>
      <c r="O43" s="30"/>
      <c r="P43" s="44"/>
      <c r="Z43"/>
    </row>
    <row r="44" spans="1:26" ht="15.75" thickBot="1" x14ac:dyDescent="0.3">
      <c r="A44" s="2">
        <f>Таблица1[[#This Row],[№]]</f>
        <v>43</v>
      </c>
      <c r="B44" s="2" t="str">
        <f>Таблица1[[#This Row],[Фамилия]]</f>
        <v/>
      </c>
      <c r="C44" s="2" t="str">
        <f>Таблица1[[#This Row],[Имя]]</f>
        <v/>
      </c>
      <c r="D44" s="2" t="str">
        <f>Таблица1[[#This Row],[Отчество]]</f>
        <v/>
      </c>
      <c r="E44" s="2">
        <f>Таблица1[[#This Row],[адрес]]</f>
        <v>0</v>
      </c>
      <c r="F44" s="10">
        <f>Таблица1[[#This Row],[дата          заказа]]</f>
        <v>0</v>
      </c>
      <c r="G44" s="2">
        <f>Таблица1[[#This Row],[тип           помещения]]</f>
        <v>0</v>
      </c>
      <c r="H44" s="30"/>
      <c r="I44" s="45"/>
      <c r="J44" s="26"/>
      <c r="K44" s="30"/>
      <c r="L44" s="30"/>
      <c r="M44" s="30"/>
      <c r="N44" s="30"/>
      <c r="O44" s="30"/>
      <c r="P44" s="44"/>
      <c r="Z44"/>
    </row>
    <row r="45" spans="1:26" ht="15.75" thickBot="1" x14ac:dyDescent="0.3">
      <c r="A45" s="2">
        <f>Таблица1[[#This Row],[№]]</f>
        <v>44</v>
      </c>
      <c r="B45" s="2" t="str">
        <f>Таблица1[[#This Row],[Фамилия]]</f>
        <v/>
      </c>
      <c r="C45" s="2" t="str">
        <f>Таблица1[[#This Row],[Имя]]</f>
        <v/>
      </c>
      <c r="D45" s="2" t="str">
        <f>Таблица1[[#This Row],[Отчество]]</f>
        <v/>
      </c>
      <c r="E45" s="2">
        <f>Таблица1[[#This Row],[адрес]]</f>
        <v>0</v>
      </c>
      <c r="F45" s="10">
        <f>Таблица1[[#This Row],[дата          заказа]]</f>
        <v>0</v>
      </c>
      <c r="G45" s="2">
        <f>Таблица1[[#This Row],[тип           помещения]]</f>
        <v>0</v>
      </c>
      <c r="H45" s="30"/>
      <c r="I45" s="45"/>
      <c r="J45" s="26"/>
      <c r="K45" s="30"/>
      <c r="L45" s="30"/>
      <c r="M45" s="30"/>
      <c r="N45" s="30"/>
      <c r="O45" s="30"/>
      <c r="P45" s="44"/>
      <c r="Z45"/>
    </row>
    <row r="46" spans="1:26" ht="15.75" thickBot="1" x14ac:dyDescent="0.3">
      <c r="A46" s="2">
        <f>Таблица1[[#This Row],[№]]</f>
        <v>45</v>
      </c>
      <c r="B46" s="2" t="str">
        <f>Таблица1[[#This Row],[Фамилия]]</f>
        <v/>
      </c>
      <c r="C46" s="2" t="str">
        <f>Таблица1[[#This Row],[Имя]]</f>
        <v/>
      </c>
      <c r="D46" s="2" t="str">
        <f>Таблица1[[#This Row],[Отчество]]</f>
        <v/>
      </c>
      <c r="E46" s="2">
        <f>Таблица1[[#This Row],[адрес]]</f>
        <v>0</v>
      </c>
      <c r="F46" s="10">
        <f>Таблица1[[#This Row],[дата          заказа]]</f>
        <v>0</v>
      </c>
      <c r="G46" s="2">
        <f>Таблица1[[#This Row],[тип           помещения]]</f>
        <v>0</v>
      </c>
      <c r="H46" s="30"/>
      <c r="I46" s="45"/>
      <c r="J46" s="26"/>
      <c r="K46" s="30"/>
      <c r="L46" s="30"/>
      <c r="M46" s="30"/>
      <c r="N46" s="30"/>
      <c r="O46" s="30"/>
      <c r="P46" s="44"/>
      <c r="Z46"/>
    </row>
    <row r="47" spans="1:26" ht="15.75" thickBot="1" x14ac:dyDescent="0.3">
      <c r="A47" s="2">
        <f>Таблица1[[#This Row],[№]]</f>
        <v>46</v>
      </c>
      <c r="B47" s="2" t="str">
        <f>Таблица1[[#This Row],[Фамилия]]</f>
        <v/>
      </c>
      <c r="C47" s="2" t="str">
        <f>Таблица1[[#This Row],[Имя]]</f>
        <v/>
      </c>
      <c r="D47" s="2" t="str">
        <f>Таблица1[[#This Row],[Отчество]]</f>
        <v/>
      </c>
      <c r="E47" s="2">
        <f>Таблица1[[#This Row],[адрес]]</f>
        <v>0</v>
      </c>
      <c r="F47" s="10">
        <f>Таблица1[[#This Row],[дата          заказа]]</f>
        <v>0</v>
      </c>
      <c r="G47" s="2">
        <f>Таблица1[[#This Row],[тип           помещения]]</f>
        <v>0</v>
      </c>
      <c r="H47" s="30"/>
      <c r="I47" s="45"/>
      <c r="J47" s="26"/>
      <c r="K47" s="30"/>
      <c r="L47" s="30"/>
      <c r="M47" s="30"/>
      <c r="N47" s="30"/>
      <c r="O47" s="30"/>
      <c r="P47" s="44"/>
      <c r="Z47"/>
    </row>
    <row r="48" spans="1:26" ht="15.75" thickBot="1" x14ac:dyDescent="0.3">
      <c r="A48" s="2">
        <f>Таблица1[[#This Row],[№]]</f>
        <v>47</v>
      </c>
      <c r="B48" s="2" t="str">
        <f>Таблица1[[#This Row],[Фамилия]]</f>
        <v/>
      </c>
      <c r="C48" s="2" t="str">
        <f>Таблица1[[#This Row],[Имя]]</f>
        <v/>
      </c>
      <c r="D48" s="2" t="str">
        <f>Таблица1[[#This Row],[Отчество]]</f>
        <v/>
      </c>
      <c r="E48" s="2">
        <f>Таблица1[[#This Row],[адрес]]</f>
        <v>0</v>
      </c>
      <c r="F48" s="10">
        <f>Таблица1[[#This Row],[дата          заказа]]</f>
        <v>0</v>
      </c>
      <c r="G48" s="2">
        <f>Таблица1[[#This Row],[тип           помещения]]</f>
        <v>0</v>
      </c>
      <c r="H48" s="30"/>
      <c r="I48" s="45"/>
      <c r="J48" s="26"/>
      <c r="K48" s="30"/>
      <c r="L48" s="30"/>
      <c r="M48" s="30"/>
      <c r="N48" s="30"/>
      <c r="O48" s="30"/>
      <c r="P48" s="44"/>
      <c r="Z48"/>
    </row>
    <row r="49" spans="1:26" ht="15.75" thickBot="1" x14ac:dyDescent="0.3">
      <c r="A49" s="2">
        <f>Таблица1[[#This Row],[№]]</f>
        <v>48</v>
      </c>
      <c r="B49" s="2" t="str">
        <f>Таблица1[[#This Row],[Фамилия]]</f>
        <v/>
      </c>
      <c r="C49" s="2" t="str">
        <f>Таблица1[[#This Row],[Имя]]</f>
        <v/>
      </c>
      <c r="D49" s="2" t="str">
        <f>Таблица1[[#This Row],[Отчество]]</f>
        <v/>
      </c>
      <c r="E49" s="2">
        <f>Таблица1[[#This Row],[адрес]]</f>
        <v>0</v>
      </c>
      <c r="F49" s="10">
        <f>Таблица1[[#This Row],[дата          заказа]]</f>
        <v>0</v>
      </c>
      <c r="G49" s="2">
        <f>Таблица1[[#This Row],[тип           помещения]]</f>
        <v>0</v>
      </c>
      <c r="H49" s="30"/>
      <c r="I49" s="45"/>
      <c r="J49" s="26"/>
      <c r="K49" s="30"/>
      <c r="L49" s="30"/>
      <c r="M49" s="30"/>
      <c r="N49" s="30"/>
      <c r="O49" s="30"/>
      <c r="P49" s="44"/>
      <c r="Z49"/>
    </row>
    <row r="50" spans="1:26" ht="15.75" thickBot="1" x14ac:dyDescent="0.3">
      <c r="A50" s="2">
        <f>Таблица1[[#This Row],[№]]</f>
        <v>49</v>
      </c>
      <c r="B50" s="2" t="str">
        <f>Таблица1[[#This Row],[Фамилия]]</f>
        <v/>
      </c>
      <c r="C50" s="2" t="str">
        <f>Таблица1[[#This Row],[Имя]]</f>
        <v/>
      </c>
      <c r="D50" s="2" t="str">
        <f>Таблица1[[#This Row],[Отчество]]</f>
        <v/>
      </c>
      <c r="E50" s="2">
        <f>Таблица1[[#This Row],[адрес]]</f>
        <v>0</v>
      </c>
      <c r="F50" s="10">
        <f>Таблица1[[#This Row],[дата          заказа]]</f>
        <v>0</v>
      </c>
      <c r="G50" s="2">
        <f>Таблица1[[#This Row],[тип           помещения]]</f>
        <v>0</v>
      </c>
      <c r="H50" s="30"/>
      <c r="I50" s="45"/>
      <c r="J50" s="26"/>
      <c r="K50" s="30"/>
      <c r="L50" s="30"/>
      <c r="M50" s="30"/>
      <c r="N50" s="30"/>
      <c r="O50" s="30"/>
      <c r="P50" s="44"/>
      <c r="Z50"/>
    </row>
    <row r="51" spans="1:26" ht="15.75" thickBot="1" x14ac:dyDescent="0.3">
      <c r="A51" s="2">
        <f>Таблица1[[#This Row],[№]]</f>
        <v>50</v>
      </c>
      <c r="B51" s="2" t="str">
        <f>Таблица1[[#This Row],[Фамилия]]</f>
        <v/>
      </c>
      <c r="C51" s="2" t="str">
        <f>Таблица1[[#This Row],[Имя]]</f>
        <v/>
      </c>
      <c r="D51" s="2" t="str">
        <f>Таблица1[[#This Row],[Отчество]]</f>
        <v/>
      </c>
      <c r="E51" s="2">
        <f>Таблица1[[#This Row],[адрес]]</f>
        <v>0</v>
      </c>
      <c r="F51" s="10">
        <f>Таблица1[[#This Row],[дата          заказа]]</f>
        <v>0</v>
      </c>
      <c r="G51" s="2">
        <f>Таблица1[[#This Row],[тип           помещения]]</f>
        <v>0</v>
      </c>
      <c r="H51" s="30"/>
      <c r="I51" s="45"/>
      <c r="J51" s="26"/>
      <c r="K51" s="30"/>
      <c r="L51" s="30"/>
      <c r="M51" s="30"/>
      <c r="N51" s="30"/>
      <c r="O51" s="30"/>
      <c r="P51" s="44"/>
      <c r="Z51"/>
    </row>
    <row r="52" spans="1:26" ht="15.75" thickBot="1" x14ac:dyDescent="0.3">
      <c r="A52" s="2">
        <f>Таблица1[[#This Row],[№]]</f>
        <v>51</v>
      </c>
      <c r="B52" s="2" t="str">
        <f>Таблица1[[#This Row],[Фамилия]]</f>
        <v/>
      </c>
      <c r="C52" s="2" t="str">
        <f>Таблица1[[#This Row],[Имя]]</f>
        <v/>
      </c>
      <c r="D52" s="2" t="str">
        <f>Таблица1[[#This Row],[Отчество]]</f>
        <v/>
      </c>
      <c r="E52" s="2">
        <f>Таблица1[[#This Row],[адрес]]</f>
        <v>0</v>
      </c>
      <c r="F52" s="10">
        <f>Таблица1[[#This Row],[дата          заказа]]</f>
        <v>0</v>
      </c>
      <c r="G52" s="2">
        <f>Таблица1[[#This Row],[тип           помещения]]</f>
        <v>0</v>
      </c>
      <c r="H52" s="30"/>
      <c r="I52" s="45"/>
      <c r="J52" s="26"/>
      <c r="K52" s="30"/>
      <c r="L52" s="30"/>
      <c r="M52" s="30"/>
      <c r="N52" s="30"/>
      <c r="O52" s="30"/>
      <c r="P52" s="44"/>
      <c r="Z52"/>
    </row>
    <row r="53" spans="1:26" ht="15.75" thickBot="1" x14ac:dyDescent="0.3">
      <c r="A53" s="2">
        <f>Таблица1[[#This Row],[№]]</f>
        <v>52</v>
      </c>
      <c r="B53" s="2" t="str">
        <f>Таблица1[[#This Row],[Фамилия]]</f>
        <v/>
      </c>
      <c r="C53" s="2" t="str">
        <f>Таблица1[[#This Row],[Имя]]</f>
        <v/>
      </c>
      <c r="D53" s="2" t="str">
        <f>Таблица1[[#This Row],[Отчество]]</f>
        <v/>
      </c>
      <c r="E53" s="2">
        <f>Таблица1[[#This Row],[адрес]]</f>
        <v>0</v>
      </c>
      <c r="F53" s="10">
        <f>Таблица1[[#This Row],[дата          заказа]]</f>
        <v>0</v>
      </c>
      <c r="G53" s="2">
        <f>Таблица1[[#This Row],[тип           помещения]]</f>
        <v>0</v>
      </c>
      <c r="H53" s="30"/>
      <c r="I53" s="45"/>
      <c r="J53" s="26"/>
      <c r="K53" s="30"/>
      <c r="L53" s="30"/>
      <c r="M53" s="30"/>
      <c r="N53" s="30"/>
      <c r="O53" s="30"/>
      <c r="P53" s="44"/>
      <c r="Z53"/>
    </row>
    <row r="54" spans="1:26" ht="15.75" thickBot="1" x14ac:dyDescent="0.3">
      <c r="A54" s="2">
        <f>Таблица1[[#This Row],[№]]</f>
        <v>53</v>
      </c>
      <c r="B54" s="2" t="str">
        <f>Таблица1[[#This Row],[Фамилия]]</f>
        <v/>
      </c>
      <c r="C54" s="2" t="str">
        <f>Таблица1[[#This Row],[Имя]]</f>
        <v/>
      </c>
      <c r="D54" s="2" t="str">
        <f>Таблица1[[#This Row],[Отчество]]</f>
        <v/>
      </c>
      <c r="E54" s="2">
        <f>Таблица1[[#This Row],[адрес]]</f>
        <v>0</v>
      </c>
      <c r="F54" s="10">
        <f>Таблица1[[#This Row],[дата          заказа]]</f>
        <v>0</v>
      </c>
      <c r="G54" s="2">
        <f>Таблица1[[#This Row],[тип           помещения]]</f>
        <v>0</v>
      </c>
      <c r="H54" s="30"/>
      <c r="I54" s="45"/>
      <c r="J54" s="26"/>
      <c r="K54" s="30"/>
      <c r="L54" s="30"/>
      <c r="M54" s="30"/>
      <c r="N54" s="30"/>
      <c r="O54" s="30"/>
      <c r="P54" s="44"/>
      <c r="Z54"/>
    </row>
    <row r="55" spans="1:26" ht="15.75" thickBot="1" x14ac:dyDescent="0.3">
      <c r="A55" s="2">
        <f>Таблица1[[#This Row],[№]]</f>
        <v>54</v>
      </c>
      <c r="B55" s="2" t="str">
        <f>Таблица1[[#This Row],[Фамилия]]</f>
        <v/>
      </c>
      <c r="C55" s="2" t="str">
        <f>Таблица1[[#This Row],[Имя]]</f>
        <v/>
      </c>
      <c r="D55" s="2" t="str">
        <f>Таблица1[[#This Row],[Отчество]]</f>
        <v/>
      </c>
      <c r="E55" s="2">
        <f>Таблица1[[#This Row],[адрес]]</f>
        <v>0</v>
      </c>
      <c r="F55" s="10">
        <f>Таблица1[[#This Row],[дата          заказа]]</f>
        <v>0</v>
      </c>
      <c r="G55" s="2">
        <f>Таблица1[[#This Row],[тип           помещения]]</f>
        <v>0</v>
      </c>
      <c r="H55" s="30"/>
      <c r="I55" s="45"/>
      <c r="J55" s="26"/>
      <c r="K55" s="30"/>
      <c r="L55" s="30"/>
      <c r="M55" s="30"/>
      <c r="N55" s="30"/>
      <c r="O55" s="30"/>
      <c r="P55" s="44"/>
      <c r="Z55"/>
    </row>
    <row r="56" spans="1:26" ht="15.75" thickBot="1" x14ac:dyDescent="0.3">
      <c r="A56" s="2">
        <f>Таблица1[[#This Row],[№]]</f>
        <v>55</v>
      </c>
      <c r="B56" s="2" t="str">
        <f>Таблица1[[#This Row],[Фамилия]]</f>
        <v/>
      </c>
      <c r="C56" s="2" t="str">
        <f>Таблица1[[#This Row],[Имя]]</f>
        <v/>
      </c>
      <c r="D56" s="2" t="str">
        <f>Таблица1[[#This Row],[Отчество]]</f>
        <v/>
      </c>
      <c r="E56" s="2">
        <f>Таблица1[[#This Row],[адрес]]</f>
        <v>0</v>
      </c>
      <c r="F56" s="10">
        <f>Таблица1[[#This Row],[дата          заказа]]</f>
        <v>0</v>
      </c>
      <c r="G56" s="2">
        <f>Таблица1[[#This Row],[тип           помещения]]</f>
        <v>0</v>
      </c>
      <c r="H56" s="30"/>
      <c r="I56" s="45"/>
      <c r="J56" s="26"/>
      <c r="K56" s="30"/>
      <c r="L56" s="30"/>
      <c r="M56" s="30"/>
      <c r="N56" s="30"/>
      <c r="O56" s="30"/>
      <c r="P56" s="44"/>
      <c r="Z56"/>
    </row>
    <row r="57" spans="1:26" ht="15.75" thickBot="1" x14ac:dyDescent="0.3">
      <c r="A57" s="2">
        <f>Таблица1[[#This Row],[№]]</f>
        <v>56</v>
      </c>
      <c r="B57" s="2" t="str">
        <f>Таблица1[[#This Row],[Фамилия]]</f>
        <v/>
      </c>
      <c r="C57" s="2" t="str">
        <f>Таблица1[[#This Row],[Имя]]</f>
        <v/>
      </c>
      <c r="D57" s="2" t="str">
        <f>Таблица1[[#This Row],[Отчество]]</f>
        <v/>
      </c>
      <c r="E57" s="2">
        <f>Таблица1[[#This Row],[адрес]]</f>
        <v>0</v>
      </c>
      <c r="F57" s="10">
        <f>Таблица1[[#This Row],[дата          заказа]]</f>
        <v>0</v>
      </c>
      <c r="G57" s="2">
        <f>Таблица1[[#This Row],[тип           помещения]]</f>
        <v>0</v>
      </c>
      <c r="H57" s="30"/>
      <c r="I57" s="45"/>
      <c r="J57" s="26"/>
      <c r="K57" s="30"/>
      <c r="L57" s="30"/>
      <c r="M57" s="30"/>
      <c r="N57" s="30"/>
      <c r="O57" s="30"/>
      <c r="P57" s="44"/>
      <c r="Z57"/>
    </row>
    <row r="58" spans="1:26" ht="15.75" thickBot="1" x14ac:dyDescent="0.3">
      <c r="A58" s="2">
        <f>Таблица1[[#This Row],[№]]</f>
        <v>57</v>
      </c>
      <c r="B58" s="2" t="str">
        <f>Таблица1[[#This Row],[Фамилия]]</f>
        <v/>
      </c>
      <c r="C58" s="2" t="str">
        <f>Таблица1[[#This Row],[Имя]]</f>
        <v/>
      </c>
      <c r="D58" s="2" t="str">
        <f>Таблица1[[#This Row],[Отчество]]</f>
        <v/>
      </c>
      <c r="E58" s="2">
        <f>Таблица1[[#This Row],[адрес]]</f>
        <v>0</v>
      </c>
      <c r="F58" s="10">
        <f>Таблица1[[#This Row],[дата          заказа]]</f>
        <v>0</v>
      </c>
      <c r="G58" s="2">
        <f>Таблица1[[#This Row],[тип           помещения]]</f>
        <v>0</v>
      </c>
      <c r="H58" s="30"/>
      <c r="I58" s="45"/>
      <c r="J58" s="26"/>
      <c r="K58" s="30"/>
      <c r="L58" s="30"/>
      <c r="M58" s="30"/>
      <c r="N58" s="30"/>
      <c r="O58" s="30"/>
      <c r="P58" s="44"/>
      <c r="Z58"/>
    </row>
    <row r="59" spans="1:26" ht="15.75" thickBot="1" x14ac:dyDescent="0.3">
      <c r="A59" s="2">
        <f>Таблица1[[#This Row],[№]]</f>
        <v>58</v>
      </c>
      <c r="B59" s="2" t="str">
        <f>Таблица1[[#This Row],[Фамилия]]</f>
        <v/>
      </c>
      <c r="C59" s="2" t="str">
        <f>Таблица1[[#This Row],[Имя]]</f>
        <v/>
      </c>
      <c r="D59" s="2" t="str">
        <f>Таблица1[[#This Row],[Отчество]]</f>
        <v/>
      </c>
      <c r="E59" s="2">
        <f>Таблица1[[#This Row],[адрес]]</f>
        <v>0</v>
      </c>
      <c r="F59" s="10">
        <f>Таблица1[[#This Row],[дата          заказа]]</f>
        <v>0</v>
      </c>
      <c r="G59" s="2">
        <f>Таблица1[[#This Row],[тип           помещения]]</f>
        <v>0</v>
      </c>
      <c r="H59" s="30"/>
      <c r="I59" s="45"/>
      <c r="J59" s="26"/>
      <c r="K59" s="30"/>
      <c r="L59" s="30"/>
      <c r="M59" s="30"/>
      <c r="N59" s="30"/>
      <c r="O59" s="30"/>
      <c r="P59" s="44"/>
      <c r="Z59"/>
    </row>
    <row r="60" spans="1:26" ht="15.75" thickBot="1" x14ac:dyDescent="0.3">
      <c r="A60" s="2">
        <f>Таблица1[[#This Row],[№]]</f>
        <v>59</v>
      </c>
      <c r="B60" s="2" t="str">
        <f>Таблица1[[#This Row],[Фамилия]]</f>
        <v/>
      </c>
      <c r="C60" s="2" t="str">
        <f>Таблица1[[#This Row],[Имя]]</f>
        <v/>
      </c>
      <c r="D60" s="2" t="str">
        <f>Таблица1[[#This Row],[Отчество]]</f>
        <v/>
      </c>
      <c r="E60" s="2">
        <f>Таблица1[[#This Row],[адрес]]</f>
        <v>0</v>
      </c>
      <c r="F60" s="10">
        <f>Таблица1[[#This Row],[дата          заказа]]</f>
        <v>0</v>
      </c>
      <c r="G60" s="2">
        <f>Таблица1[[#This Row],[тип           помещения]]</f>
        <v>0</v>
      </c>
      <c r="H60" s="30"/>
      <c r="I60" s="45"/>
      <c r="J60" s="26"/>
      <c r="K60" s="30"/>
      <c r="L60" s="30"/>
      <c r="M60" s="30"/>
      <c r="N60" s="30"/>
      <c r="O60" s="30"/>
      <c r="P60" s="44"/>
      <c r="Z60"/>
    </row>
    <row r="61" spans="1:26" ht="15.75" thickBot="1" x14ac:dyDescent="0.3">
      <c r="A61" s="2">
        <f>Таблица1[[#This Row],[№]]</f>
        <v>60</v>
      </c>
      <c r="B61" s="2" t="str">
        <f>Таблица1[[#This Row],[Фамилия]]</f>
        <v/>
      </c>
      <c r="C61" s="2" t="str">
        <f>Таблица1[[#This Row],[Имя]]</f>
        <v/>
      </c>
      <c r="D61" s="2" t="str">
        <f>Таблица1[[#This Row],[Отчество]]</f>
        <v/>
      </c>
      <c r="E61" s="2">
        <f>Таблица1[[#This Row],[адрес]]</f>
        <v>0</v>
      </c>
      <c r="F61" s="10">
        <f>Таблица1[[#This Row],[дата          заказа]]</f>
        <v>0</v>
      </c>
      <c r="G61" s="2">
        <f>Таблица1[[#This Row],[тип           помещения]]</f>
        <v>0</v>
      </c>
      <c r="H61" s="30"/>
      <c r="I61" s="45"/>
      <c r="J61" s="26"/>
      <c r="K61" s="30"/>
      <c r="L61" s="30"/>
      <c r="M61" s="30"/>
      <c r="N61" s="30"/>
      <c r="O61" s="30"/>
      <c r="P61" s="44"/>
      <c r="Z61"/>
    </row>
    <row r="62" spans="1:26" ht="15.75" thickBot="1" x14ac:dyDescent="0.3">
      <c r="A62" s="2">
        <f>Таблица1[[#This Row],[№]]</f>
        <v>61</v>
      </c>
      <c r="B62" s="2" t="str">
        <f>Таблица1[[#This Row],[Фамилия]]</f>
        <v/>
      </c>
      <c r="C62" s="2" t="str">
        <f>Таблица1[[#This Row],[Имя]]</f>
        <v/>
      </c>
      <c r="D62" s="2" t="str">
        <f>Таблица1[[#This Row],[Отчество]]</f>
        <v/>
      </c>
      <c r="E62" s="2">
        <f>Таблица1[[#This Row],[адрес]]</f>
        <v>0</v>
      </c>
      <c r="F62" s="10">
        <f>Таблица1[[#This Row],[дата          заказа]]</f>
        <v>0</v>
      </c>
      <c r="G62" s="2">
        <f>Таблица1[[#This Row],[тип           помещения]]</f>
        <v>0</v>
      </c>
      <c r="H62" s="30"/>
      <c r="I62" s="45"/>
      <c r="J62" s="26"/>
      <c r="K62" s="30"/>
      <c r="L62" s="30"/>
      <c r="M62" s="30"/>
      <c r="N62" s="30"/>
      <c r="O62" s="30"/>
      <c r="P62" s="44"/>
      <c r="Z62"/>
    </row>
    <row r="63" spans="1:26" ht="15.75" thickBot="1" x14ac:dyDescent="0.3">
      <c r="A63" s="2">
        <f>Таблица1[[#This Row],[№]]</f>
        <v>62</v>
      </c>
      <c r="B63" s="2" t="str">
        <f>Таблица1[[#This Row],[Фамилия]]</f>
        <v/>
      </c>
      <c r="C63" s="2" t="str">
        <f>Таблица1[[#This Row],[Имя]]</f>
        <v/>
      </c>
      <c r="D63" s="2" t="str">
        <f>Таблица1[[#This Row],[Отчество]]</f>
        <v/>
      </c>
      <c r="E63" s="2">
        <f>Таблица1[[#This Row],[адрес]]</f>
        <v>0</v>
      </c>
      <c r="F63" s="10">
        <f>Таблица1[[#This Row],[дата          заказа]]</f>
        <v>0</v>
      </c>
      <c r="G63" s="2">
        <f>Таблица1[[#This Row],[тип           помещения]]</f>
        <v>0</v>
      </c>
      <c r="H63" s="30"/>
      <c r="I63" s="45"/>
      <c r="J63" s="26"/>
      <c r="K63" s="30"/>
      <c r="L63" s="30"/>
      <c r="M63" s="30"/>
      <c r="N63" s="30"/>
      <c r="O63" s="30"/>
      <c r="P63" s="44"/>
      <c r="Z63"/>
    </row>
    <row r="64" spans="1:26" ht="15.75" thickBot="1" x14ac:dyDescent="0.3">
      <c r="A64" s="2">
        <f>Таблица1[[#This Row],[№]]</f>
        <v>63</v>
      </c>
      <c r="B64" s="2" t="str">
        <f>Таблица1[[#This Row],[Фамилия]]</f>
        <v/>
      </c>
      <c r="C64" s="2" t="str">
        <f>Таблица1[[#This Row],[Имя]]</f>
        <v/>
      </c>
      <c r="D64" s="2" t="str">
        <f>Таблица1[[#This Row],[Отчество]]</f>
        <v/>
      </c>
      <c r="E64" s="2">
        <f>Таблица1[[#This Row],[адрес]]</f>
        <v>0</v>
      </c>
      <c r="F64" s="10">
        <f>Таблица1[[#This Row],[дата          заказа]]</f>
        <v>0</v>
      </c>
      <c r="G64" s="2">
        <f>Таблица1[[#This Row],[тип           помещения]]</f>
        <v>0</v>
      </c>
      <c r="H64" s="30"/>
      <c r="I64" s="45"/>
      <c r="J64" s="26"/>
      <c r="K64" s="30"/>
      <c r="L64" s="30"/>
      <c r="M64" s="30"/>
      <c r="N64" s="30"/>
      <c r="O64" s="30"/>
      <c r="P64" s="44"/>
      <c r="Z64"/>
    </row>
    <row r="65" spans="1:26" ht="15.75" thickBot="1" x14ac:dyDescent="0.3">
      <c r="A65" s="2">
        <f>Таблица1[[#This Row],[№]]</f>
        <v>63</v>
      </c>
      <c r="B65" s="2" t="str">
        <f>Таблица1[[#This Row],[Фамилия]]</f>
        <v/>
      </c>
      <c r="C65" s="2" t="str">
        <f>Таблица1[[#This Row],[Имя]]</f>
        <v/>
      </c>
      <c r="D65" s="2" t="str">
        <f>Таблица1[[#This Row],[Отчество]]</f>
        <v/>
      </c>
      <c r="E65" s="2">
        <f>Таблица1[[#This Row],[адрес]]</f>
        <v>0</v>
      </c>
      <c r="F65" s="10">
        <f>Таблица1[[#This Row],[дата          заказа]]</f>
        <v>0</v>
      </c>
      <c r="G65" s="2">
        <f>Таблица1[[#This Row],[тип           помещения]]</f>
        <v>0</v>
      </c>
      <c r="H65" s="30"/>
      <c r="I65" s="45"/>
      <c r="J65" s="26"/>
      <c r="K65" s="30"/>
      <c r="L65" s="30"/>
      <c r="M65" s="30"/>
      <c r="N65" s="30"/>
      <c r="O65" s="30"/>
      <c r="P65" s="44"/>
      <c r="Z65"/>
    </row>
    <row r="66" spans="1:26" ht="15.75" thickBot="1" x14ac:dyDescent="0.3">
      <c r="A66" s="2">
        <f>Таблица1[[#This Row],[№]]</f>
        <v>63</v>
      </c>
      <c r="B66" s="2" t="str">
        <f>Таблица1[[#This Row],[Фамилия]]</f>
        <v/>
      </c>
      <c r="C66" s="2" t="str">
        <f>Таблица1[[#This Row],[Имя]]</f>
        <v/>
      </c>
      <c r="D66" s="2" t="str">
        <f>Таблица1[[#This Row],[Отчество]]</f>
        <v/>
      </c>
      <c r="E66" s="2">
        <f>Таблица1[[#This Row],[адрес]]</f>
        <v>0</v>
      </c>
      <c r="F66" s="10">
        <f>Таблица1[[#This Row],[дата          заказа]]</f>
        <v>0</v>
      </c>
      <c r="G66" s="2">
        <f>Таблица1[[#This Row],[тип           помещения]]</f>
        <v>0</v>
      </c>
      <c r="H66" s="30"/>
      <c r="I66" s="45"/>
      <c r="J66" s="26"/>
      <c r="K66" s="30"/>
      <c r="L66" s="30"/>
      <c r="M66" s="30"/>
      <c r="N66" s="30"/>
      <c r="O66" s="30"/>
      <c r="P66" s="44"/>
      <c r="Z66"/>
    </row>
    <row r="67" spans="1:26" ht="15.75" thickBot="1" x14ac:dyDescent="0.3">
      <c r="A67" s="2">
        <f>Таблица1[[#This Row],[№]]</f>
        <v>63</v>
      </c>
      <c r="B67" s="2" t="str">
        <f>Таблица1[[#This Row],[Фамилия]]</f>
        <v/>
      </c>
      <c r="C67" s="2" t="str">
        <f>Таблица1[[#This Row],[Имя]]</f>
        <v/>
      </c>
      <c r="D67" s="2" t="str">
        <f>Таблица1[[#This Row],[Отчество]]</f>
        <v/>
      </c>
      <c r="E67" s="2">
        <f>Таблица1[[#This Row],[адрес]]</f>
        <v>0</v>
      </c>
      <c r="F67" s="10">
        <f>Таблица1[[#This Row],[дата          заказа]]</f>
        <v>0</v>
      </c>
      <c r="G67" s="2">
        <f>Таблица1[[#This Row],[тип           помещения]]</f>
        <v>0</v>
      </c>
      <c r="H67" s="30"/>
      <c r="I67" s="45"/>
      <c r="J67" s="26"/>
      <c r="K67" s="30"/>
      <c r="L67" s="30"/>
      <c r="M67" s="30"/>
      <c r="N67" s="30"/>
      <c r="O67" s="30"/>
      <c r="P67" s="44"/>
      <c r="Z67"/>
    </row>
    <row r="68" spans="1:26" ht="15.75" thickBot="1" x14ac:dyDescent="0.3">
      <c r="A68" s="2">
        <f>Таблица1[[#This Row],[№]]</f>
        <v>63</v>
      </c>
      <c r="B68" s="2" t="str">
        <f>Таблица1[[#This Row],[Фамилия]]</f>
        <v/>
      </c>
      <c r="C68" s="2" t="str">
        <f>Таблица1[[#This Row],[Имя]]</f>
        <v/>
      </c>
      <c r="D68" s="2" t="str">
        <f>Таблица1[[#This Row],[Отчество]]</f>
        <v/>
      </c>
      <c r="E68" s="2">
        <f>Таблица1[[#This Row],[адрес]]</f>
        <v>0</v>
      </c>
      <c r="F68" s="10">
        <f>Таблица1[[#This Row],[дата          заказа]]</f>
        <v>0</v>
      </c>
      <c r="G68" s="2">
        <f>Таблица1[[#This Row],[тип           помещения]]</f>
        <v>0</v>
      </c>
      <c r="H68" s="30"/>
      <c r="I68" s="45"/>
      <c r="J68" s="26"/>
      <c r="K68" s="30"/>
      <c r="L68" s="30"/>
      <c r="M68" s="30"/>
      <c r="N68" s="30"/>
      <c r="O68" s="30"/>
      <c r="P68" s="44"/>
      <c r="Z68"/>
    </row>
    <row r="69" spans="1:26" ht="15.75" thickBot="1" x14ac:dyDescent="0.3">
      <c r="A69" s="2">
        <f>Таблица1[[#This Row],[№]]</f>
        <v>63</v>
      </c>
      <c r="B69" s="2" t="str">
        <f>Таблица1[[#This Row],[Фамилия]]</f>
        <v/>
      </c>
      <c r="C69" s="2" t="str">
        <f>Таблица1[[#This Row],[Имя]]</f>
        <v/>
      </c>
      <c r="D69" s="2" t="str">
        <f>Таблица1[[#This Row],[Отчество]]</f>
        <v/>
      </c>
      <c r="E69" s="2">
        <f>Таблица1[[#This Row],[адрес]]</f>
        <v>0</v>
      </c>
      <c r="F69" s="10">
        <f>Таблица1[[#This Row],[дата          заказа]]</f>
        <v>0</v>
      </c>
      <c r="G69" s="2">
        <f>Таблица1[[#This Row],[тип           помещения]]</f>
        <v>0</v>
      </c>
      <c r="H69" s="30"/>
      <c r="I69" s="45"/>
      <c r="J69" s="26"/>
      <c r="K69" s="30"/>
      <c r="L69" s="30"/>
      <c r="M69" s="30"/>
      <c r="N69" s="30"/>
      <c r="O69" s="30"/>
      <c r="P69" s="44"/>
      <c r="Z69"/>
    </row>
    <row r="70" spans="1:26" ht="15.75" thickBot="1" x14ac:dyDescent="0.3">
      <c r="A70" s="2">
        <f>Таблица1[[#This Row],[№]]</f>
        <v>63</v>
      </c>
      <c r="B70" s="2" t="str">
        <f>Таблица1[[#This Row],[Фамилия]]</f>
        <v/>
      </c>
      <c r="C70" s="2" t="str">
        <f>Таблица1[[#This Row],[Имя]]</f>
        <v/>
      </c>
      <c r="D70" s="2" t="str">
        <f>Таблица1[[#This Row],[Отчество]]</f>
        <v/>
      </c>
      <c r="E70" s="2">
        <f>Таблица1[[#This Row],[адрес]]</f>
        <v>0</v>
      </c>
      <c r="F70" s="10">
        <f>Таблица1[[#This Row],[дата          заказа]]</f>
        <v>0</v>
      </c>
      <c r="G70" s="2">
        <f>Таблица1[[#This Row],[тип           помещения]]</f>
        <v>0</v>
      </c>
      <c r="H70" s="30"/>
      <c r="I70" s="45"/>
      <c r="J70" s="26"/>
      <c r="K70" s="30"/>
      <c r="L70" s="30"/>
      <c r="M70" s="30"/>
      <c r="N70" s="30"/>
      <c r="O70" s="30"/>
      <c r="P70" s="44"/>
      <c r="Z70"/>
    </row>
    <row r="71" spans="1:26" ht="15.75" thickBot="1" x14ac:dyDescent="0.3">
      <c r="A71" s="2">
        <f>Таблица1[[#This Row],[№]]</f>
        <v>63</v>
      </c>
      <c r="B71" s="2" t="str">
        <f>Таблица1[[#This Row],[Фамилия]]</f>
        <v/>
      </c>
      <c r="C71" s="2" t="str">
        <f>Таблица1[[#This Row],[Имя]]</f>
        <v/>
      </c>
      <c r="D71" s="2" t="str">
        <f>Таблица1[[#This Row],[Отчество]]</f>
        <v/>
      </c>
      <c r="E71" s="2">
        <f>Таблица1[[#This Row],[адрес]]</f>
        <v>0</v>
      </c>
      <c r="F71" s="10">
        <f>Таблица1[[#This Row],[дата          заказа]]</f>
        <v>0</v>
      </c>
      <c r="G71" s="2">
        <f>Таблица1[[#This Row],[тип           помещения]]</f>
        <v>0</v>
      </c>
      <c r="H71" s="30"/>
      <c r="I71" s="45"/>
      <c r="J71" s="26"/>
      <c r="K71" s="30"/>
      <c r="L71" s="30"/>
      <c r="M71" s="30"/>
      <c r="N71" s="30"/>
      <c r="O71" s="30"/>
      <c r="P71" s="44"/>
      <c r="Z71"/>
    </row>
    <row r="72" spans="1:26" ht="15.75" thickBot="1" x14ac:dyDescent="0.3">
      <c r="A72" s="2">
        <f>Таблица1[[#This Row],[№]]</f>
        <v>63</v>
      </c>
      <c r="B72" s="2" t="str">
        <f>Таблица1[[#This Row],[Фамилия]]</f>
        <v/>
      </c>
      <c r="C72" s="2" t="str">
        <f>Таблица1[[#This Row],[Имя]]</f>
        <v/>
      </c>
      <c r="D72" s="2" t="str">
        <f>Таблица1[[#This Row],[Отчество]]</f>
        <v/>
      </c>
      <c r="E72" s="2">
        <f>Таблица1[[#This Row],[адрес]]</f>
        <v>0</v>
      </c>
      <c r="F72" s="10">
        <f>Таблица1[[#This Row],[дата          заказа]]</f>
        <v>0</v>
      </c>
      <c r="G72" s="2">
        <f>Таблица1[[#This Row],[тип           помещения]]</f>
        <v>0</v>
      </c>
      <c r="H72" s="30"/>
      <c r="I72" s="45"/>
      <c r="J72" s="26"/>
      <c r="K72" s="30"/>
      <c r="L72" s="30"/>
      <c r="M72" s="30"/>
      <c r="N72" s="30"/>
      <c r="O72" s="30"/>
      <c r="P72" s="44"/>
      <c r="Z72"/>
    </row>
    <row r="73" spans="1:26" ht="15.75" thickBot="1" x14ac:dyDescent="0.3">
      <c r="A73" s="2">
        <f>Таблица1[[#This Row],[№]]</f>
        <v>63</v>
      </c>
      <c r="B73" s="2" t="str">
        <f>Таблица1[[#This Row],[Фамилия]]</f>
        <v/>
      </c>
      <c r="C73" s="2" t="str">
        <f>Таблица1[[#This Row],[Имя]]</f>
        <v/>
      </c>
      <c r="D73" s="2" t="str">
        <f>Таблица1[[#This Row],[Отчество]]</f>
        <v/>
      </c>
      <c r="E73" s="2">
        <f>Таблица1[[#This Row],[адрес]]</f>
        <v>0</v>
      </c>
      <c r="F73" s="10">
        <f>Таблица1[[#This Row],[дата          заказа]]</f>
        <v>0</v>
      </c>
      <c r="G73" s="2">
        <f>Таблица1[[#This Row],[тип           помещения]]</f>
        <v>0</v>
      </c>
      <c r="H73" s="30"/>
      <c r="I73" s="45"/>
      <c r="J73" s="26"/>
      <c r="K73" s="30"/>
      <c r="L73" s="30"/>
      <c r="M73" s="30"/>
      <c r="N73" s="30"/>
      <c r="O73" s="30"/>
      <c r="P73" s="44"/>
      <c r="Z73"/>
    </row>
    <row r="74" spans="1:26" ht="15.75" thickBot="1" x14ac:dyDescent="0.3">
      <c r="A74" s="2">
        <f>Таблица1[[#This Row],[№]]</f>
        <v>63</v>
      </c>
      <c r="B74" s="2" t="str">
        <f>Таблица1[[#This Row],[Фамилия]]</f>
        <v/>
      </c>
      <c r="C74" s="2" t="str">
        <f>Таблица1[[#This Row],[Имя]]</f>
        <v/>
      </c>
      <c r="D74" s="2" t="str">
        <f>Таблица1[[#This Row],[Отчество]]</f>
        <v/>
      </c>
      <c r="E74" s="2">
        <f>Таблица1[[#This Row],[адрес]]</f>
        <v>0</v>
      </c>
      <c r="F74" s="10">
        <f>Таблица1[[#This Row],[дата          заказа]]</f>
        <v>0</v>
      </c>
      <c r="G74" s="2">
        <f>Таблица1[[#This Row],[тип           помещения]]</f>
        <v>0</v>
      </c>
      <c r="H74" s="30"/>
      <c r="I74" s="45"/>
      <c r="J74" s="26"/>
      <c r="K74" s="30"/>
      <c r="L74" s="30"/>
      <c r="M74" s="30"/>
      <c r="N74" s="30"/>
      <c r="O74" s="30"/>
      <c r="P74" s="44"/>
      <c r="Z74"/>
    </row>
    <row r="75" spans="1:26" ht="15.75" thickBot="1" x14ac:dyDescent="0.3">
      <c r="A75" s="2">
        <f>Таблица1[[#This Row],[№]]</f>
        <v>63</v>
      </c>
      <c r="B75" s="2" t="str">
        <f>Таблица1[[#This Row],[Фамилия]]</f>
        <v/>
      </c>
      <c r="C75" s="2" t="str">
        <f>Таблица1[[#This Row],[Имя]]</f>
        <v/>
      </c>
      <c r="D75" s="2" t="str">
        <f>Таблица1[[#This Row],[Отчество]]</f>
        <v/>
      </c>
      <c r="E75" s="2">
        <f>Таблица1[[#This Row],[адрес]]</f>
        <v>0</v>
      </c>
      <c r="F75" s="10">
        <f>Таблица1[[#This Row],[дата          заказа]]</f>
        <v>0</v>
      </c>
      <c r="G75" s="2">
        <f>Таблица1[[#This Row],[тип           помещения]]</f>
        <v>0</v>
      </c>
      <c r="H75" s="30"/>
      <c r="I75" s="45"/>
      <c r="J75" s="26"/>
      <c r="K75" s="30"/>
      <c r="L75" s="30"/>
      <c r="M75" s="30"/>
      <c r="N75" s="30"/>
      <c r="O75" s="30"/>
      <c r="P75" s="44"/>
      <c r="Z75"/>
    </row>
    <row r="76" spans="1:26" ht="15.75" thickBot="1" x14ac:dyDescent="0.3">
      <c r="A76" s="2">
        <f>Таблица1[[#This Row],[№]]</f>
        <v>63</v>
      </c>
      <c r="B76" s="2" t="str">
        <f>Таблица1[[#This Row],[Фамилия]]</f>
        <v/>
      </c>
      <c r="C76" s="2" t="str">
        <f>Таблица1[[#This Row],[Имя]]</f>
        <v/>
      </c>
      <c r="D76" s="2" t="str">
        <f>Таблица1[[#This Row],[Отчество]]</f>
        <v/>
      </c>
      <c r="E76" s="2">
        <f>Таблица1[[#This Row],[адрес]]</f>
        <v>0</v>
      </c>
      <c r="F76" s="10">
        <f>Таблица1[[#This Row],[дата          заказа]]</f>
        <v>0</v>
      </c>
      <c r="G76" s="2">
        <f>Таблица1[[#This Row],[тип           помещения]]</f>
        <v>0</v>
      </c>
      <c r="H76" s="30"/>
      <c r="I76" s="45"/>
      <c r="J76" s="26"/>
      <c r="K76" s="30"/>
      <c r="L76" s="30"/>
      <c r="M76" s="30"/>
      <c r="N76" s="30"/>
      <c r="O76" s="30"/>
      <c r="P76" s="44"/>
      <c r="Z76"/>
    </row>
    <row r="77" spans="1:26" ht="15.75" thickBot="1" x14ac:dyDescent="0.3">
      <c r="A77" s="2">
        <f>Таблица1[[#This Row],[№]]</f>
        <v>63</v>
      </c>
      <c r="B77" s="2" t="str">
        <f>Таблица1[[#This Row],[Фамилия]]</f>
        <v/>
      </c>
      <c r="C77" s="2" t="str">
        <f>Таблица1[[#This Row],[Имя]]</f>
        <v/>
      </c>
      <c r="D77" s="2" t="str">
        <f>Таблица1[[#This Row],[Отчество]]</f>
        <v/>
      </c>
      <c r="E77" s="2">
        <f>Таблица1[[#This Row],[адрес]]</f>
        <v>0</v>
      </c>
      <c r="F77" s="10">
        <f>Таблица1[[#This Row],[дата          заказа]]</f>
        <v>0</v>
      </c>
      <c r="G77" s="2">
        <f>Таблица1[[#This Row],[тип           помещения]]</f>
        <v>0</v>
      </c>
      <c r="H77" s="30"/>
      <c r="I77" s="45"/>
      <c r="J77" s="26"/>
      <c r="K77" s="30"/>
      <c r="L77" s="30"/>
      <c r="M77" s="30"/>
      <c r="N77" s="30"/>
      <c r="O77" s="30"/>
      <c r="P77" s="44"/>
      <c r="Z77"/>
    </row>
    <row r="78" spans="1:26" ht="15.75" thickBot="1" x14ac:dyDescent="0.3">
      <c r="A78" s="2">
        <f>Таблица1[[#This Row],[№]]</f>
        <v>63</v>
      </c>
      <c r="B78" s="2" t="str">
        <f>Таблица1[[#This Row],[Фамилия]]</f>
        <v/>
      </c>
      <c r="C78" s="2" t="str">
        <f>Таблица1[[#This Row],[Имя]]</f>
        <v/>
      </c>
      <c r="D78" s="2" t="str">
        <f>Таблица1[[#This Row],[Отчество]]</f>
        <v/>
      </c>
      <c r="E78" s="2">
        <f>Таблица1[[#This Row],[адрес]]</f>
        <v>0</v>
      </c>
      <c r="F78" s="10">
        <f>Таблица1[[#This Row],[дата          заказа]]</f>
        <v>0</v>
      </c>
      <c r="G78" s="2">
        <f>Таблица1[[#This Row],[тип           помещения]]</f>
        <v>0</v>
      </c>
      <c r="H78" s="30"/>
      <c r="I78" s="45"/>
      <c r="J78" s="26"/>
      <c r="K78" s="30"/>
      <c r="L78" s="30"/>
      <c r="M78" s="30"/>
      <c r="N78" s="30"/>
      <c r="O78" s="30"/>
      <c r="P78" s="44"/>
      <c r="Z78"/>
    </row>
    <row r="79" spans="1:26" ht="15.75" thickBot="1" x14ac:dyDescent="0.3">
      <c r="A79" s="2">
        <f>Таблица1[[#This Row],[№]]</f>
        <v>63</v>
      </c>
      <c r="B79" s="2" t="str">
        <f>Таблица1[[#This Row],[Фамилия]]</f>
        <v/>
      </c>
      <c r="C79" s="2" t="str">
        <f>Таблица1[[#This Row],[Имя]]</f>
        <v/>
      </c>
      <c r="D79" s="2" t="str">
        <f>Таблица1[[#This Row],[Отчество]]</f>
        <v/>
      </c>
      <c r="E79" s="2">
        <f>Таблица1[[#This Row],[адрес]]</f>
        <v>0</v>
      </c>
      <c r="F79" s="10">
        <f>Таблица1[[#This Row],[дата          заказа]]</f>
        <v>0</v>
      </c>
      <c r="G79" s="2">
        <f>Таблица1[[#This Row],[тип           помещения]]</f>
        <v>0</v>
      </c>
      <c r="H79" s="30"/>
      <c r="I79" s="45"/>
      <c r="J79" s="26"/>
      <c r="K79" s="30"/>
      <c r="L79" s="30"/>
      <c r="M79" s="30"/>
      <c r="N79" s="30"/>
      <c r="O79" s="30"/>
      <c r="P79" s="44"/>
      <c r="Z79"/>
    </row>
    <row r="80" spans="1:26" ht="15.75" thickBot="1" x14ac:dyDescent="0.3">
      <c r="A80" s="2">
        <f>Таблица1[[#This Row],[№]]</f>
        <v>63</v>
      </c>
      <c r="B80" s="2" t="str">
        <f>Таблица1[[#This Row],[Фамилия]]</f>
        <v/>
      </c>
      <c r="C80" s="2" t="str">
        <f>Таблица1[[#This Row],[Имя]]</f>
        <v/>
      </c>
      <c r="D80" s="2" t="str">
        <f>Таблица1[[#This Row],[Отчество]]</f>
        <v/>
      </c>
      <c r="E80" s="2">
        <f>Таблица1[[#This Row],[адрес]]</f>
        <v>0</v>
      </c>
      <c r="F80" s="10">
        <f>Таблица1[[#This Row],[дата          заказа]]</f>
        <v>0</v>
      </c>
      <c r="G80" s="2">
        <f>Таблица1[[#This Row],[тип           помещения]]</f>
        <v>0</v>
      </c>
      <c r="H80" s="30"/>
      <c r="I80" s="45"/>
      <c r="J80" s="26"/>
      <c r="K80" s="30"/>
      <c r="L80" s="30"/>
      <c r="M80" s="30"/>
      <c r="N80" s="30"/>
      <c r="O80" s="30"/>
      <c r="P80" s="44"/>
      <c r="Z80"/>
    </row>
    <row r="81" spans="1:26" ht="15.75" thickBot="1" x14ac:dyDescent="0.3">
      <c r="A81" s="2">
        <f>Таблица1[[#This Row],[№]]</f>
        <v>63</v>
      </c>
      <c r="B81" s="2" t="str">
        <f>Таблица1[[#This Row],[Фамилия]]</f>
        <v/>
      </c>
      <c r="C81" s="2" t="str">
        <f>Таблица1[[#This Row],[Имя]]</f>
        <v/>
      </c>
      <c r="D81" s="2" t="str">
        <f>Таблица1[[#This Row],[Отчество]]</f>
        <v/>
      </c>
      <c r="E81" s="2">
        <f>Таблица1[[#This Row],[адрес]]</f>
        <v>0</v>
      </c>
      <c r="F81" s="10">
        <f>Таблица1[[#This Row],[дата          заказа]]</f>
        <v>0</v>
      </c>
      <c r="G81" s="2">
        <f>Таблица1[[#This Row],[тип           помещения]]</f>
        <v>0</v>
      </c>
      <c r="H81" s="30"/>
      <c r="I81" s="45"/>
      <c r="J81" s="26"/>
      <c r="K81" s="30"/>
      <c r="L81" s="30"/>
      <c r="M81" s="30"/>
      <c r="N81" s="30"/>
      <c r="O81" s="30"/>
      <c r="P81" s="44"/>
      <c r="Z81"/>
    </row>
    <row r="82" spans="1:26" ht="15.75" thickBot="1" x14ac:dyDescent="0.3">
      <c r="A82" s="2">
        <f>Таблица1[[#This Row],[№]]</f>
        <v>63</v>
      </c>
      <c r="B82" s="2" t="str">
        <f>Таблица1[[#This Row],[Фамилия]]</f>
        <v/>
      </c>
      <c r="C82" s="2" t="str">
        <f>Таблица1[[#This Row],[Имя]]</f>
        <v/>
      </c>
      <c r="D82" s="2" t="str">
        <f>Таблица1[[#This Row],[Отчество]]</f>
        <v/>
      </c>
      <c r="E82" s="2">
        <f>Таблица1[[#This Row],[адрес]]</f>
        <v>0</v>
      </c>
      <c r="F82" s="10">
        <f>Таблица1[[#This Row],[дата          заказа]]</f>
        <v>0</v>
      </c>
      <c r="G82" s="2">
        <f>Таблица1[[#This Row],[тип           помещения]]</f>
        <v>0</v>
      </c>
      <c r="H82" s="30"/>
      <c r="I82" s="45"/>
      <c r="J82" s="26"/>
      <c r="K82" s="30"/>
      <c r="L82" s="30"/>
      <c r="M82" s="30"/>
      <c r="N82" s="30"/>
      <c r="O82" s="30"/>
      <c r="P82" s="44"/>
      <c r="Z82"/>
    </row>
    <row r="83" spans="1:26" ht="15.75" thickBot="1" x14ac:dyDescent="0.3">
      <c r="A83" s="2">
        <f>Таблица1[[#This Row],[№]]</f>
        <v>63</v>
      </c>
      <c r="B83" s="2" t="str">
        <f>Таблица1[[#This Row],[Фамилия]]</f>
        <v/>
      </c>
      <c r="C83" s="2" t="str">
        <f>Таблица1[[#This Row],[Имя]]</f>
        <v/>
      </c>
      <c r="D83" s="2" t="str">
        <f>Таблица1[[#This Row],[Отчество]]</f>
        <v/>
      </c>
      <c r="E83" s="2">
        <f>Таблица1[[#This Row],[адрес]]</f>
        <v>0</v>
      </c>
      <c r="F83" s="10">
        <f>Таблица1[[#This Row],[дата          заказа]]</f>
        <v>0</v>
      </c>
      <c r="G83" s="2">
        <f>Таблица1[[#This Row],[тип           помещения]]</f>
        <v>0</v>
      </c>
      <c r="H83" s="30"/>
      <c r="I83" s="45"/>
      <c r="J83" s="26"/>
      <c r="K83" s="30"/>
      <c r="L83" s="30"/>
      <c r="M83" s="30"/>
      <c r="N83" s="30"/>
      <c r="O83" s="30"/>
      <c r="P83" s="44"/>
      <c r="Z83"/>
    </row>
    <row r="84" spans="1:26" ht="15.75" thickBot="1" x14ac:dyDescent="0.3">
      <c r="A84" s="2">
        <f>Таблица1[[#This Row],[№]]</f>
        <v>63</v>
      </c>
      <c r="B84" s="2" t="str">
        <f>Таблица1[[#This Row],[Фамилия]]</f>
        <v/>
      </c>
      <c r="C84" s="2" t="str">
        <f>Таблица1[[#This Row],[Имя]]</f>
        <v/>
      </c>
      <c r="D84" s="2" t="str">
        <f>Таблица1[[#This Row],[Отчество]]</f>
        <v/>
      </c>
      <c r="E84" s="2">
        <f>Таблица1[[#This Row],[адрес]]</f>
        <v>0</v>
      </c>
      <c r="F84" s="10">
        <f>Таблица1[[#This Row],[дата          заказа]]</f>
        <v>0</v>
      </c>
      <c r="G84" s="2">
        <f>Таблица1[[#This Row],[тип           помещения]]</f>
        <v>0</v>
      </c>
      <c r="H84" s="30"/>
      <c r="I84" s="45"/>
      <c r="J84" s="26"/>
      <c r="K84" s="30"/>
      <c r="L84" s="30"/>
      <c r="M84" s="30"/>
      <c r="N84" s="30"/>
      <c r="O84" s="30"/>
      <c r="P84" s="44"/>
      <c r="Z84"/>
    </row>
    <row r="85" spans="1:26" ht="15.75" thickBot="1" x14ac:dyDescent="0.3">
      <c r="A85" s="2">
        <f>Таблица1[[#This Row],[№]]</f>
        <v>63</v>
      </c>
      <c r="B85" s="2" t="str">
        <f>Таблица1[[#This Row],[Фамилия]]</f>
        <v/>
      </c>
      <c r="C85" s="2" t="str">
        <f>Таблица1[[#This Row],[Имя]]</f>
        <v/>
      </c>
      <c r="D85" s="2" t="str">
        <f>Таблица1[[#This Row],[Отчество]]</f>
        <v/>
      </c>
      <c r="E85" s="2">
        <f>Таблица1[[#This Row],[адрес]]</f>
        <v>0</v>
      </c>
      <c r="F85" s="10">
        <f>Таблица1[[#This Row],[дата          заказа]]</f>
        <v>0</v>
      </c>
      <c r="G85" s="2">
        <f>Таблица1[[#This Row],[тип           помещения]]</f>
        <v>0</v>
      </c>
      <c r="H85" s="30"/>
      <c r="I85" s="45"/>
      <c r="J85" s="26"/>
      <c r="K85" s="30"/>
      <c r="L85" s="30"/>
      <c r="M85" s="30"/>
      <c r="N85" s="30"/>
      <c r="O85" s="30"/>
      <c r="P85" s="44"/>
      <c r="Z85"/>
    </row>
    <row r="86" spans="1:26" ht="15.75" thickBot="1" x14ac:dyDescent="0.3">
      <c r="A86" s="2">
        <f>Таблица1[[#This Row],[№]]</f>
        <v>63</v>
      </c>
      <c r="B86" s="2" t="str">
        <f>Таблица1[[#This Row],[Фамилия]]</f>
        <v/>
      </c>
      <c r="C86" s="2" t="str">
        <f>Таблица1[[#This Row],[Имя]]</f>
        <v/>
      </c>
      <c r="D86" s="2" t="str">
        <f>Таблица1[[#This Row],[Отчество]]</f>
        <v/>
      </c>
      <c r="E86" s="2">
        <f>Таблица1[[#This Row],[адрес]]</f>
        <v>0</v>
      </c>
      <c r="F86" s="10">
        <f>Таблица1[[#This Row],[дата          заказа]]</f>
        <v>0</v>
      </c>
      <c r="G86" s="2">
        <f>Таблица1[[#This Row],[тип           помещения]]</f>
        <v>0</v>
      </c>
      <c r="H86" s="30"/>
      <c r="I86" s="45"/>
      <c r="J86" s="26"/>
      <c r="K86" s="30"/>
      <c r="L86" s="30"/>
      <c r="M86" s="30"/>
      <c r="N86" s="30"/>
      <c r="O86" s="30"/>
      <c r="P86" s="44"/>
      <c r="Z86"/>
    </row>
    <row r="87" spans="1:26" ht="15.75" thickBot="1" x14ac:dyDescent="0.3">
      <c r="A87" s="2">
        <f>Таблица1[[#This Row],[№]]</f>
        <v>63</v>
      </c>
      <c r="B87" s="2" t="str">
        <f>Таблица1[[#This Row],[Фамилия]]</f>
        <v/>
      </c>
      <c r="C87" s="2" t="str">
        <f>Таблица1[[#This Row],[Имя]]</f>
        <v/>
      </c>
      <c r="D87" s="2" t="str">
        <f>Таблица1[[#This Row],[Отчество]]</f>
        <v/>
      </c>
      <c r="E87" s="2">
        <f>Таблица1[[#This Row],[адрес]]</f>
        <v>0</v>
      </c>
      <c r="F87" s="10">
        <f>Таблица1[[#This Row],[дата          заказа]]</f>
        <v>0</v>
      </c>
      <c r="G87" s="2">
        <f>Таблица1[[#This Row],[тип           помещения]]</f>
        <v>0</v>
      </c>
      <c r="H87" s="30"/>
      <c r="I87" s="45"/>
      <c r="J87" s="26"/>
      <c r="K87" s="30"/>
      <c r="L87" s="30"/>
      <c r="M87" s="30"/>
      <c r="N87" s="30"/>
      <c r="O87" s="30"/>
      <c r="P87" s="44"/>
      <c r="Z87"/>
    </row>
    <row r="88" spans="1:26" ht="15.75" thickBot="1" x14ac:dyDescent="0.3">
      <c r="A88" s="2">
        <f>Таблица1[[#This Row],[№]]</f>
        <v>63</v>
      </c>
      <c r="B88" s="2" t="str">
        <f>Таблица1[[#This Row],[Фамилия]]</f>
        <v/>
      </c>
      <c r="C88" s="2" t="str">
        <f>Таблица1[[#This Row],[Имя]]</f>
        <v/>
      </c>
      <c r="D88" s="2" t="str">
        <f>Таблица1[[#This Row],[Отчество]]</f>
        <v/>
      </c>
      <c r="E88" s="2">
        <f>Таблица1[[#This Row],[адрес]]</f>
        <v>0</v>
      </c>
      <c r="F88" s="10">
        <f>Таблица1[[#This Row],[дата          заказа]]</f>
        <v>0</v>
      </c>
      <c r="G88" s="2">
        <f>Таблица1[[#This Row],[тип           помещения]]</f>
        <v>0</v>
      </c>
      <c r="H88" s="30"/>
      <c r="I88" s="45"/>
      <c r="J88" s="26"/>
      <c r="K88" s="30"/>
      <c r="L88" s="30"/>
      <c r="M88" s="30"/>
      <c r="N88" s="30"/>
      <c r="O88" s="30"/>
      <c r="P88" s="44"/>
      <c r="Z88"/>
    </row>
    <row r="89" spans="1:26" ht="15.75" thickBot="1" x14ac:dyDescent="0.3">
      <c r="A89" s="2">
        <f>Таблица1[[#This Row],[№]]</f>
        <v>63</v>
      </c>
      <c r="B89" s="2" t="str">
        <f>Таблица1[[#This Row],[Фамилия]]</f>
        <v/>
      </c>
      <c r="C89" s="2" t="str">
        <f>Таблица1[[#This Row],[Имя]]</f>
        <v/>
      </c>
      <c r="D89" s="2" t="str">
        <f>Таблица1[[#This Row],[Отчество]]</f>
        <v/>
      </c>
      <c r="E89" s="2">
        <f>Таблица1[[#This Row],[адрес]]</f>
        <v>0</v>
      </c>
      <c r="F89" s="10">
        <f>Таблица1[[#This Row],[дата          заказа]]</f>
        <v>0</v>
      </c>
      <c r="G89" s="2">
        <f>Таблица1[[#This Row],[тип           помещения]]</f>
        <v>0</v>
      </c>
      <c r="H89" s="30"/>
      <c r="I89" s="45"/>
      <c r="J89" s="26"/>
      <c r="K89" s="30"/>
      <c r="L89" s="30"/>
      <c r="M89" s="30"/>
      <c r="N89" s="30"/>
      <c r="O89" s="30"/>
      <c r="P89" s="44"/>
      <c r="Z89"/>
    </row>
    <row r="90" spans="1:26" ht="15.75" thickBot="1" x14ac:dyDescent="0.3">
      <c r="A90" s="2">
        <f>Таблица1[[#This Row],[№]]</f>
        <v>63</v>
      </c>
      <c r="B90" s="2" t="str">
        <f>Таблица1[[#This Row],[Фамилия]]</f>
        <v/>
      </c>
      <c r="C90" s="2" t="str">
        <f>Таблица1[[#This Row],[Имя]]</f>
        <v/>
      </c>
      <c r="D90" s="2" t="str">
        <f>Таблица1[[#This Row],[Отчество]]</f>
        <v/>
      </c>
      <c r="E90" s="2">
        <f>Таблица1[[#This Row],[адрес]]</f>
        <v>0</v>
      </c>
      <c r="F90" s="10">
        <f>Таблица1[[#This Row],[дата          заказа]]</f>
        <v>0</v>
      </c>
      <c r="G90" s="2">
        <f>Таблица1[[#This Row],[тип           помещения]]</f>
        <v>0</v>
      </c>
      <c r="H90" s="30"/>
      <c r="I90" s="45"/>
      <c r="J90" s="26"/>
      <c r="K90" s="30"/>
      <c r="L90" s="30"/>
      <c r="M90" s="30"/>
      <c r="N90" s="30"/>
      <c r="O90" s="30"/>
      <c r="P90" s="44"/>
      <c r="Z90"/>
    </row>
    <row r="91" spans="1:26" ht="15.75" thickBot="1" x14ac:dyDescent="0.3">
      <c r="A91" s="2">
        <f>Таблица1[[#This Row],[№]]</f>
        <v>63</v>
      </c>
      <c r="B91" s="2" t="str">
        <f>Таблица1[[#This Row],[Фамилия]]</f>
        <v/>
      </c>
      <c r="C91" s="2" t="str">
        <f>Таблица1[[#This Row],[Имя]]</f>
        <v/>
      </c>
      <c r="D91" s="2" t="str">
        <f>Таблица1[[#This Row],[Отчество]]</f>
        <v/>
      </c>
      <c r="E91" s="2">
        <f>Таблица1[[#This Row],[адрес]]</f>
        <v>0</v>
      </c>
      <c r="F91" s="10">
        <f>Таблица1[[#This Row],[дата          заказа]]</f>
        <v>0</v>
      </c>
      <c r="G91" s="2">
        <f>Таблица1[[#This Row],[тип           помещения]]</f>
        <v>0</v>
      </c>
      <c r="H91" s="30"/>
      <c r="I91" s="45"/>
      <c r="J91" s="26"/>
      <c r="K91" s="30"/>
      <c r="L91" s="30"/>
      <c r="M91" s="30"/>
      <c r="N91" s="30"/>
      <c r="O91" s="30"/>
      <c r="P91" s="44"/>
      <c r="Z91"/>
    </row>
    <row r="92" spans="1:26" ht="15.75" thickBot="1" x14ac:dyDescent="0.3">
      <c r="A92" s="2">
        <f>Таблица1[[#This Row],[№]]</f>
        <v>63</v>
      </c>
      <c r="B92" s="2" t="str">
        <f>Таблица1[[#This Row],[Фамилия]]</f>
        <v/>
      </c>
      <c r="C92" s="2" t="str">
        <f>Таблица1[[#This Row],[Имя]]</f>
        <v/>
      </c>
      <c r="D92" s="2" t="str">
        <f>Таблица1[[#This Row],[Отчество]]</f>
        <v/>
      </c>
      <c r="E92" s="2">
        <f>Таблица1[[#This Row],[адрес]]</f>
        <v>0</v>
      </c>
      <c r="F92" s="10">
        <f>Таблица1[[#This Row],[дата          заказа]]</f>
        <v>0</v>
      </c>
      <c r="G92" s="2">
        <f>Таблица1[[#This Row],[тип           помещения]]</f>
        <v>0</v>
      </c>
      <c r="H92" s="30"/>
      <c r="I92" s="45"/>
      <c r="J92" s="26"/>
      <c r="K92" s="30"/>
      <c r="L92" s="30"/>
      <c r="M92" s="30"/>
      <c r="N92" s="30"/>
      <c r="O92" s="30"/>
      <c r="P92" s="44"/>
      <c r="Z92"/>
    </row>
    <row r="93" spans="1:26" ht="15.75" thickBot="1" x14ac:dyDescent="0.3">
      <c r="A93" s="2">
        <f>Таблица1[[#This Row],[№]]</f>
        <v>63</v>
      </c>
      <c r="B93" s="2" t="str">
        <f>Таблица1[[#This Row],[Фамилия]]</f>
        <v/>
      </c>
      <c r="C93" s="2" t="str">
        <f>Таблица1[[#This Row],[Имя]]</f>
        <v/>
      </c>
      <c r="D93" s="2" t="str">
        <f>Таблица1[[#This Row],[Отчество]]</f>
        <v/>
      </c>
      <c r="E93" s="2">
        <f>Таблица1[[#This Row],[адрес]]</f>
        <v>0</v>
      </c>
      <c r="F93" s="10">
        <f>Таблица1[[#This Row],[дата          заказа]]</f>
        <v>0</v>
      </c>
      <c r="G93" s="2">
        <f>Таблица1[[#This Row],[тип           помещения]]</f>
        <v>0</v>
      </c>
      <c r="H93" s="30"/>
      <c r="I93" s="45"/>
      <c r="J93" s="26"/>
      <c r="K93" s="30"/>
      <c r="L93" s="30"/>
      <c r="M93" s="30"/>
      <c r="N93" s="30"/>
      <c r="O93" s="30"/>
      <c r="P93" s="44"/>
      <c r="Z93"/>
    </row>
    <row r="94" spans="1:26" ht="15.75" thickBot="1" x14ac:dyDescent="0.3">
      <c r="A94" s="2">
        <f>Таблица1[[#This Row],[№]]</f>
        <v>63</v>
      </c>
      <c r="B94" s="2" t="str">
        <f>Таблица1[[#This Row],[Фамилия]]</f>
        <v/>
      </c>
      <c r="C94" s="2" t="str">
        <f>Таблица1[[#This Row],[Имя]]</f>
        <v/>
      </c>
      <c r="D94" s="2" t="str">
        <f>Таблица1[[#This Row],[Отчество]]</f>
        <v/>
      </c>
      <c r="E94" s="2">
        <f>Таблица1[[#This Row],[адрес]]</f>
        <v>0</v>
      </c>
      <c r="F94" s="10">
        <f>Таблица1[[#This Row],[дата          заказа]]</f>
        <v>0</v>
      </c>
      <c r="G94" s="2">
        <f>Таблица1[[#This Row],[тип           помещения]]</f>
        <v>0</v>
      </c>
      <c r="H94" s="30"/>
      <c r="I94" s="45"/>
      <c r="J94" s="26"/>
      <c r="K94" s="30"/>
      <c r="L94" s="30"/>
      <c r="M94" s="30"/>
      <c r="N94" s="30"/>
      <c r="O94" s="30"/>
      <c r="P94" s="44"/>
      <c r="Z94"/>
    </row>
    <row r="95" spans="1:26" ht="15.75" thickBot="1" x14ac:dyDescent="0.3">
      <c r="A95" s="2">
        <f>Таблица1[[#This Row],[№]]</f>
        <v>63</v>
      </c>
      <c r="B95" s="2" t="str">
        <f>Таблица1[[#This Row],[Фамилия]]</f>
        <v/>
      </c>
      <c r="C95" s="2" t="str">
        <f>Таблица1[[#This Row],[Имя]]</f>
        <v/>
      </c>
      <c r="D95" s="2" t="str">
        <f>Таблица1[[#This Row],[Отчество]]</f>
        <v/>
      </c>
      <c r="E95" s="2">
        <f>Таблица1[[#This Row],[адрес]]</f>
        <v>0</v>
      </c>
      <c r="F95" s="10">
        <f>Таблица1[[#This Row],[дата          заказа]]</f>
        <v>0</v>
      </c>
      <c r="G95" s="2">
        <f>Таблица1[[#This Row],[тип           помещения]]</f>
        <v>0</v>
      </c>
      <c r="H95" s="30"/>
      <c r="I95" s="45"/>
      <c r="J95" s="26"/>
      <c r="K95" s="30"/>
      <c r="L95" s="30"/>
      <c r="M95" s="30"/>
      <c r="N95" s="30"/>
      <c r="O95" s="30"/>
      <c r="P95" s="44"/>
      <c r="Z95"/>
    </row>
    <row r="96" spans="1:26" ht="15.75" thickBot="1" x14ac:dyDescent="0.3">
      <c r="A96" s="2">
        <f>Таблица1[[#This Row],[№]]</f>
        <v>63</v>
      </c>
      <c r="B96" s="2" t="str">
        <f>Таблица1[[#This Row],[Фамилия]]</f>
        <v/>
      </c>
      <c r="C96" s="2" t="str">
        <f>Таблица1[[#This Row],[Имя]]</f>
        <v/>
      </c>
      <c r="D96" s="2" t="str">
        <f>Таблица1[[#This Row],[Отчество]]</f>
        <v/>
      </c>
      <c r="E96" s="2">
        <f>Таблица1[[#This Row],[адрес]]</f>
        <v>0</v>
      </c>
      <c r="F96" s="10">
        <f>Таблица1[[#This Row],[дата          заказа]]</f>
        <v>0</v>
      </c>
      <c r="G96" s="2">
        <f>Таблица1[[#This Row],[тип           помещения]]</f>
        <v>0</v>
      </c>
      <c r="H96" s="30"/>
      <c r="I96" s="45"/>
      <c r="J96" s="26"/>
      <c r="K96" s="30"/>
      <c r="L96" s="30"/>
      <c r="M96" s="30"/>
      <c r="N96" s="30"/>
      <c r="O96" s="30"/>
      <c r="P96" s="44"/>
      <c r="Z96"/>
    </row>
    <row r="97" spans="1:26" ht="15.75" thickBot="1" x14ac:dyDescent="0.3">
      <c r="A97" s="2">
        <f>Таблица1[[#This Row],[№]]</f>
        <v>63</v>
      </c>
      <c r="B97" s="2" t="str">
        <f>Таблица1[[#This Row],[Фамилия]]</f>
        <v/>
      </c>
      <c r="C97" s="2" t="str">
        <f>Таблица1[[#This Row],[Имя]]</f>
        <v/>
      </c>
      <c r="D97" s="2" t="str">
        <f>Таблица1[[#This Row],[Отчество]]</f>
        <v/>
      </c>
      <c r="E97" s="2">
        <f>Таблица1[[#This Row],[адрес]]</f>
        <v>0</v>
      </c>
      <c r="F97" s="10">
        <f>Таблица1[[#This Row],[дата          заказа]]</f>
        <v>0</v>
      </c>
      <c r="G97" s="2">
        <f>Таблица1[[#This Row],[тип           помещения]]</f>
        <v>0</v>
      </c>
      <c r="H97" s="30"/>
      <c r="I97" s="45"/>
      <c r="J97" s="26"/>
      <c r="K97" s="30"/>
      <c r="L97" s="30"/>
      <c r="M97" s="30"/>
      <c r="N97" s="30"/>
      <c r="O97" s="30"/>
      <c r="P97" s="44"/>
      <c r="Z97"/>
    </row>
    <row r="98" spans="1:26" ht="15.75" thickBot="1" x14ac:dyDescent="0.3">
      <c r="A98" s="2">
        <f>Таблица1[[#This Row],[№]]</f>
        <v>63</v>
      </c>
      <c r="B98" s="2" t="str">
        <f>Таблица1[[#This Row],[Фамилия]]</f>
        <v/>
      </c>
      <c r="C98" s="2" t="str">
        <f>Таблица1[[#This Row],[Имя]]</f>
        <v/>
      </c>
      <c r="D98" s="2" t="str">
        <f>Таблица1[[#This Row],[Отчество]]</f>
        <v/>
      </c>
      <c r="E98" s="2">
        <f>Таблица1[[#This Row],[адрес]]</f>
        <v>0</v>
      </c>
      <c r="F98" s="10">
        <f>Таблица1[[#This Row],[дата          заказа]]</f>
        <v>0</v>
      </c>
      <c r="G98" s="2">
        <f>Таблица1[[#This Row],[тип           помещения]]</f>
        <v>0</v>
      </c>
      <c r="H98" s="30"/>
      <c r="I98" s="45"/>
      <c r="J98" s="26"/>
      <c r="K98" s="30"/>
      <c r="L98" s="30"/>
      <c r="M98" s="30"/>
      <c r="N98" s="30"/>
      <c r="O98" s="30"/>
      <c r="P98" s="44"/>
      <c r="Z98"/>
    </row>
    <row r="99" spans="1:26" ht="15.75" thickBot="1" x14ac:dyDescent="0.3">
      <c r="A99" s="2">
        <f>Таблица1[[#This Row],[№]]</f>
        <v>63</v>
      </c>
      <c r="B99" s="2" t="str">
        <f>Таблица1[[#This Row],[Фамилия]]</f>
        <v/>
      </c>
      <c r="C99" s="2" t="str">
        <f>Таблица1[[#This Row],[Имя]]</f>
        <v/>
      </c>
      <c r="D99" s="2" t="str">
        <f>Таблица1[[#This Row],[Отчество]]</f>
        <v/>
      </c>
      <c r="E99" s="2">
        <f>Таблица1[[#This Row],[адрес]]</f>
        <v>0</v>
      </c>
      <c r="F99" s="10">
        <f>Таблица1[[#This Row],[дата          заказа]]</f>
        <v>0</v>
      </c>
      <c r="G99" s="2">
        <f>Таблица1[[#This Row],[тип           помещения]]</f>
        <v>0</v>
      </c>
      <c r="H99" s="30"/>
      <c r="I99" s="45"/>
      <c r="J99" s="26"/>
      <c r="K99" s="30"/>
      <c r="L99" s="30"/>
      <c r="M99" s="30"/>
      <c r="N99" s="30"/>
      <c r="O99" s="30"/>
      <c r="P99" s="44"/>
      <c r="Z99"/>
    </row>
    <row r="100" spans="1:26" ht="15.75" thickBot="1" x14ac:dyDescent="0.3">
      <c r="A100" s="2">
        <f>Таблица1[[#This Row],[№]]</f>
        <v>63</v>
      </c>
      <c r="B100" s="2" t="str">
        <f>Таблица1[[#This Row],[Фамилия]]</f>
        <v/>
      </c>
      <c r="C100" s="2" t="str">
        <f>Таблица1[[#This Row],[Имя]]</f>
        <v/>
      </c>
      <c r="D100" s="2" t="str">
        <f>Таблица1[[#This Row],[Отчество]]</f>
        <v/>
      </c>
      <c r="E100" s="2">
        <f>Таблица1[[#This Row],[адрес]]</f>
        <v>0</v>
      </c>
      <c r="F100" s="10">
        <f>Таблица1[[#This Row],[дата          заказа]]</f>
        <v>0</v>
      </c>
      <c r="G100" s="2">
        <f>Таблица1[[#This Row],[тип           помещения]]</f>
        <v>0</v>
      </c>
      <c r="H100" s="30"/>
      <c r="I100" s="45"/>
      <c r="J100" s="26"/>
      <c r="K100" s="30"/>
      <c r="L100" s="30"/>
      <c r="M100" s="30"/>
      <c r="N100" s="30"/>
      <c r="O100" s="30"/>
      <c r="P100" s="44"/>
      <c r="Z100"/>
    </row>
    <row r="101" spans="1:26" ht="15.75" thickBot="1" x14ac:dyDescent="0.3">
      <c r="A101" s="2">
        <f>Таблица1[[#This Row],[№]]</f>
        <v>63</v>
      </c>
      <c r="B101" s="2" t="str">
        <f>Таблица1[[#This Row],[Фамилия]]</f>
        <v/>
      </c>
      <c r="C101" s="2" t="str">
        <f>Таблица1[[#This Row],[Имя]]</f>
        <v/>
      </c>
      <c r="D101" s="2" t="str">
        <f>Таблица1[[#This Row],[Отчество]]</f>
        <v/>
      </c>
      <c r="E101" s="2">
        <f>Таблица1[[#This Row],[адрес]]</f>
        <v>0</v>
      </c>
      <c r="F101" s="10">
        <f>Таблица1[[#This Row],[дата          заказа]]</f>
        <v>0</v>
      </c>
      <c r="G101" s="2">
        <f>Таблица1[[#This Row],[тип           помещения]]</f>
        <v>0</v>
      </c>
      <c r="H101" s="30"/>
      <c r="I101" s="45"/>
      <c r="J101" s="26"/>
      <c r="K101" s="30"/>
      <c r="L101" s="30"/>
      <c r="M101" s="30"/>
      <c r="N101" s="30"/>
      <c r="O101" s="30"/>
      <c r="P101" s="44"/>
      <c r="Z101"/>
    </row>
    <row r="102" spans="1:26" ht="15.75" thickBot="1" x14ac:dyDescent="0.3">
      <c r="A102" s="2">
        <f>Таблица1[[#This Row],[№]]</f>
        <v>63</v>
      </c>
      <c r="B102" s="2" t="str">
        <f>Таблица1[[#This Row],[Фамилия]]</f>
        <v/>
      </c>
      <c r="C102" s="2" t="str">
        <f>Таблица1[[#This Row],[Имя]]</f>
        <v/>
      </c>
      <c r="D102" s="2" t="str">
        <f>Таблица1[[#This Row],[Отчество]]</f>
        <v/>
      </c>
      <c r="E102" s="2">
        <f>Таблица1[[#This Row],[адрес]]</f>
        <v>0</v>
      </c>
      <c r="F102" s="10">
        <f>Таблица1[[#This Row],[дата          заказа]]</f>
        <v>0</v>
      </c>
      <c r="G102" s="2">
        <f>Таблица1[[#This Row],[тип           помещения]]</f>
        <v>0</v>
      </c>
      <c r="H102" s="30"/>
      <c r="I102" s="45"/>
      <c r="J102" s="26"/>
      <c r="K102" s="30"/>
      <c r="L102" s="30"/>
      <c r="M102" s="30"/>
      <c r="N102" s="30"/>
      <c r="O102" s="30"/>
      <c r="P102" s="44"/>
      <c r="Z102"/>
    </row>
    <row r="103" spans="1:26" ht="15.75" thickBot="1" x14ac:dyDescent="0.3">
      <c r="A103" s="2">
        <f>Таблица1[[#This Row],[№]]</f>
        <v>63</v>
      </c>
      <c r="B103" s="2" t="str">
        <f>Таблица1[[#This Row],[Фамилия]]</f>
        <v/>
      </c>
      <c r="C103" s="2" t="str">
        <f>Таблица1[[#This Row],[Имя]]</f>
        <v/>
      </c>
      <c r="D103" s="2" t="str">
        <f>Таблица1[[#This Row],[Отчество]]</f>
        <v/>
      </c>
      <c r="E103" s="2">
        <f>Таблица1[[#This Row],[адрес]]</f>
        <v>0</v>
      </c>
      <c r="F103" s="10">
        <f>Таблица1[[#This Row],[дата          заказа]]</f>
        <v>0</v>
      </c>
      <c r="G103" s="2">
        <f>Таблица1[[#This Row],[тип           помещения]]</f>
        <v>0</v>
      </c>
      <c r="H103" s="30"/>
      <c r="I103" s="45"/>
      <c r="J103" s="26"/>
      <c r="K103" s="30"/>
      <c r="L103" s="30"/>
      <c r="M103" s="30"/>
      <c r="N103" s="30"/>
      <c r="O103" s="30"/>
      <c r="P103" s="44"/>
      <c r="Z103"/>
    </row>
    <row r="104" spans="1:26" ht="15.75" thickBot="1" x14ac:dyDescent="0.3">
      <c r="A104" s="2">
        <f>Таблица1[[#This Row],[№]]</f>
        <v>63</v>
      </c>
      <c r="B104" s="2" t="str">
        <f>Таблица1[[#This Row],[Фамилия]]</f>
        <v/>
      </c>
      <c r="C104" s="2" t="str">
        <f>Таблица1[[#This Row],[Имя]]</f>
        <v/>
      </c>
      <c r="D104" s="2" t="str">
        <f>Таблица1[[#This Row],[Отчество]]</f>
        <v/>
      </c>
      <c r="E104" s="2">
        <f>Таблица1[[#This Row],[адрес]]</f>
        <v>0</v>
      </c>
      <c r="F104" s="10">
        <f>Таблица1[[#This Row],[дата          заказа]]</f>
        <v>0</v>
      </c>
      <c r="G104" s="2">
        <f>Таблица1[[#This Row],[тип           помещения]]</f>
        <v>0</v>
      </c>
      <c r="H104" s="30"/>
      <c r="I104" s="45"/>
      <c r="J104" s="26"/>
      <c r="K104" s="30"/>
      <c r="L104" s="30"/>
      <c r="M104" s="30"/>
      <c r="N104" s="30"/>
      <c r="O104" s="30"/>
      <c r="P104" s="44"/>
      <c r="Z104"/>
    </row>
    <row r="105" spans="1:26" ht="15.75" thickBot="1" x14ac:dyDescent="0.3">
      <c r="A105" s="2">
        <f>Таблица1[[#This Row],[№]]</f>
        <v>63</v>
      </c>
      <c r="B105" s="2" t="str">
        <f>Таблица1[[#This Row],[Фамилия]]</f>
        <v/>
      </c>
      <c r="C105" s="2" t="str">
        <f>Таблица1[[#This Row],[Имя]]</f>
        <v/>
      </c>
      <c r="D105" s="2" t="str">
        <f>Таблица1[[#This Row],[Отчество]]</f>
        <v/>
      </c>
      <c r="E105" s="2">
        <f>Таблица1[[#This Row],[адрес]]</f>
        <v>0</v>
      </c>
      <c r="F105" s="10">
        <f>Таблица1[[#This Row],[дата          заказа]]</f>
        <v>0</v>
      </c>
      <c r="G105" s="2">
        <f>Таблица1[[#This Row],[тип           помещения]]</f>
        <v>0</v>
      </c>
      <c r="H105" s="30"/>
      <c r="I105" s="45"/>
      <c r="J105" s="26"/>
      <c r="K105" s="30"/>
      <c r="L105" s="30"/>
      <c r="M105" s="30"/>
      <c r="N105" s="30"/>
      <c r="O105" s="30"/>
      <c r="P105" s="44"/>
      <c r="Z105"/>
    </row>
    <row r="106" spans="1:26" ht="15.75" thickBot="1" x14ac:dyDescent="0.3">
      <c r="A106" s="2">
        <f>Таблица1[[#This Row],[№]]</f>
        <v>63</v>
      </c>
      <c r="B106" s="2" t="str">
        <f>Таблица1[[#This Row],[Фамилия]]</f>
        <v/>
      </c>
      <c r="C106" s="2" t="str">
        <f>Таблица1[[#This Row],[Имя]]</f>
        <v/>
      </c>
      <c r="D106" s="2" t="str">
        <f>Таблица1[[#This Row],[Отчество]]</f>
        <v/>
      </c>
      <c r="E106" s="2">
        <f>Таблица1[[#This Row],[адрес]]</f>
        <v>0</v>
      </c>
      <c r="F106" s="10">
        <f>Таблица1[[#This Row],[дата          заказа]]</f>
        <v>0</v>
      </c>
      <c r="G106" s="2">
        <f>Таблица1[[#This Row],[тип           помещения]]</f>
        <v>0</v>
      </c>
      <c r="H106" s="30"/>
      <c r="I106" s="45"/>
      <c r="J106" s="26"/>
      <c r="K106" s="30"/>
      <c r="L106" s="30"/>
      <c r="M106" s="30"/>
      <c r="N106" s="30"/>
      <c r="O106" s="30"/>
      <c r="P106" s="44"/>
      <c r="Z106"/>
    </row>
    <row r="107" spans="1:26" ht="15.75" thickBot="1" x14ac:dyDescent="0.3">
      <c r="A107" s="2">
        <f>Таблица1[[#This Row],[№]]</f>
        <v>63</v>
      </c>
      <c r="B107" s="2" t="str">
        <f>Таблица1[[#This Row],[Фамилия]]</f>
        <v/>
      </c>
      <c r="C107" s="2" t="str">
        <f>Таблица1[[#This Row],[Имя]]</f>
        <v/>
      </c>
      <c r="D107" s="2" t="str">
        <f>Таблица1[[#This Row],[Отчество]]</f>
        <v/>
      </c>
      <c r="E107" s="2">
        <f>Таблица1[[#This Row],[адрес]]</f>
        <v>0</v>
      </c>
      <c r="F107" s="10">
        <f>Таблица1[[#This Row],[дата          заказа]]</f>
        <v>0</v>
      </c>
      <c r="G107" s="2">
        <f>Таблица1[[#This Row],[тип           помещения]]</f>
        <v>0</v>
      </c>
      <c r="H107" s="30"/>
      <c r="I107" s="45"/>
      <c r="J107" s="26"/>
      <c r="K107" s="30"/>
      <c r="L107" s="30"/>
      <c r="M107" s="30"/>
      <c r="N107" s="30"/>
      <c r="O107" s="30"/>
      <c r="P107" s="44"/>
      <c r="Z107"/>
    </row>
    <row r="108" spans="1:26" ht="15.75" thickBot="1" x14ac:dyDescent="0.3">
      <c r="A108" s="2">
        <f>Таблица1[[#This Row],[№]]</f>
        <v>63</v>
      </c>
      <c r="B108" s="2" t="str">
        <f>Таблица1[[#This Row],[Фамилия]]</f>
        <v/>
      </c>
      <c r="C108" s="2" t="str">
        <f>Таблица1[[#This Row],[Имя]]</f>
        <v/>
      </c>
      <c r="D108" s="2" t="str">
        <f>Таблица1[[#This Row],[Отчество]]</f>
        <v/>
      </c>
      <c r="E108" s="2">
        <f>Таблица1[[#This Row],[адрес]]</f>
        <v>0</v>
      </c>
      <c r="F108" s="10">
        <f>Таблица1[[#This Row],[дата          заказа]]</f>
        <v>0</v>
      </c>
      <c r="G108" s="2">
        <f>Таблица1[[#This Row],[тип           помещения]]</f>
        <v>0</v>
      </c>
      <c r="H108" s="30"/>
      <c r="I108" s="45"/>
      <c r="J108" s="26"/>
      <c r="K108" s="30"/>
      <c r="L108" s="30"/>
      <c r="M108" s="30"/>
      <c r="N108" s="30"/>
      <c r="O108" s="30"/>
      <c r="P108" s="44"/>
      <c r="Z108"/>
    </row>
    <row r="109" spans="1:26" ht="15.75" thickBot="1" x14ac:dyDescent="0.3">
      <c r="A109" s="2">
        <f>Таблица1[[#This Row],[№]]</f>
        <v>63</v>
      </c>
      <c r="B109" s="2" t="str">
        <f>Таблица1[[#This Row],[Фамилия]]</f>
        <v/>
      </c>
      <c r="C109" s="2" t="str">
        <f>Таблица1[[#This Row],[Имя]]</f>
        <v/>
      </c>
      <c r="D109" s="2" t="str">
        <f>Таблица1[[#This Row],[Отчество]]</f>
        <v/>
      </c>
      <c r="E109" s="2">
        <f>Таблица1[[#This Row],[адрес]]</f>
        <v>0</v>
      </c>
      <c r="F109" s="10">
        <f>Таблица1[[#This Row],[дата          заказа]]</f>
        <v>0</v>
      </c>
      <c r="G109" s="2">
        <f>Таблица1[[#This Row],[тип           помещения]]</f>
        <v>0</v>
      </c>
      <c r="H109" s="30"/>
      <c r="I109" s="45"/>
      <c r="J109" s="26"/>
      <c r="K109" s="30"/>
      <c r="L109" s="30"/>
      <c r="M109" s="30"/>
      <c r="N109" s="30"/>
      <c r="O109" s="30"/>
      <c r="P109" s="44"/>
      <c r="Z109"/>
    </row>
    <row r="110" spans="1:26" ht="15.75" thickBot="1" x14ac:dyDescent="0.3">
      <c r="A110" s="2">
        <f>Таблица1[[#This Row],[№]]</f>
        <v>64</v>
      </c>
      <c r="B110" s="2" t="str">
        <f>Таблица1[[#This Row],[Фамилия]]</f>
        <v/>
      </c>
      <c r="C110" s="2" t="str">
        <f>Таблица1[[#This Row],[Имя]]</f>
        <v/>
      </c>
      <c r="D110" s="2" t="str">
        <f>Таблица1[[#This Row],[Отчество]]</f>
        <v/>
      </c>
      <c r="E110" s="2">
        <f>Таблица1[[#This Row],[адрес]]</f>
        <v>0</v>
      </c>
      <c r="F110" s="10">
        <f>Таблица1[[#This Row],[дата          заказа]]</f>
        <v>0</v>
      </c>
      <c r="G110" s="2">
        <f>Таблица1[[#This Row],[тип           помещения]]</f>
        <v>0</v>
      </c>
      <c r="H110" s="30"/>
      <c r="I110" s="45"/>
      <c r="J110" s="26"/>
      <c r="K110" s="30"/>
      <c r="L110" s="30"/>
      <c r="M110" s="30"/>
      <c r="N110" s="30"/>
      <c r="O110" s="30"/>
      <c r="P110" s="44"/>
      <c r="Z110"/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>
          <x14:formula1>
            <xm:f>formula!$E$2:$E$4</xm:f>
          </x14:formula1>
          <xm:sqref>J2:J110</xm:sqref>
        </x14:dataValidation>
        <x14:dataValidation type="list" showInputMessage="1" showErrorMessage="1">
          <x14:formula1>
            <xm:f>formula!$D$2:$D$4</xm:f>
          </x14:formula1>
          <xm:sqref>K2:N110</xm:sqref>
        </x14:dataValidation>
        <x14:dataValidation type="list" showInputMessage="1" showErrorMessage="1">
          <x14:formula1>
            <xm:f>formula!$G$2:$G$5</xm:f>
          </x14:formula1>
          <xm:sqref>O2:O110</xm:sqref>
        </x14:dataValidation>
        <x14:dataValidation type="list" showInputMessage="1" showErrorMessage="1">
          <x14:formula1>
            <xm:f>formula!$F$2:$F$4</xm:f>
          </x14:formula1>
          <xm:sqref>H2:H110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3" sqref="C3"/>
    </sheetView>
  </sheetViews>
  <sheetFormatPr defaultRowHeight="15" x14ac:dyDescent="0.25"/>
  <cols>
    <col min="1" max="1" width="15.7109375" style="4" customWidth="1"/>
    <col min="2" max="2" width="9.140625" style="2"/>
  </cols>
  <sheetData>
    <row r="1" spans="1:5" ht="15.75" thickBot="1" x14ac:dyDescent="0.3"/>
    <row r="2" spans="1:5" ht="15.75" thickBot="1" x14ac:dyDescent="0.3">
      <c r="A2" s="36" t="s">
        <v>85</v>
      </c>
      <c r="B2" s="37">
        <v>1</v>
      </c>
      <c r="C2" s="37" t="s">
        <v>83</v>
      </c>
      <c r="D2" s="3"/>
      <c r="E2" s="3"/>
    </row>
    <row r="3" spans="1:5" x14ac:dyDescent="0.25">
      <c r="A3" s="8" t="s">
        <v>42</v>
      </c>
      <c r="B3" s="3">
        <v>300</v>
      </c>
      <c r="C3" s="3">
        <v>0</v>
      </c>
      <c r="D3" s="3"/>
      <c r="E3" s="3"/>
    </row>
    <row r="4" spans="1:5" x14ac:dyDescent="0.25">
      <c r="A4" s="8"/>
      <c r="B4" s="3"/>
      <c r="C4" s="3"/>
      <c r="D4" s="3"/>
      <c r="E4" s="3"/>
    </row>
    <row r="5" spans="1:5" x14ac:dyDescent="0.25">
      <c r="A5" s="8" t="s">
        <v>41</v>
      </c>
      <c r="B5" s="3">
        <v>500</v>
      </c>
      <c r="C5" s="3">
        <v>0</v>
      </c>
      <c r="D5" s="3"/>
      <c r="E5" s="3"/>
    </row>
    <row r="6" spans="1:5" ht="30" x14ac:dyDescent="0.25">
      <c r="A6" s="8" t="s">
        <v>45</v>
      </c>
      <c r="B6" s="3">
        <v>30</v>
      </c>
      <c r="C6" s="3">
        <v>0</v>
      </c>
      <c r="D6" s="3"/>
      <c r="E6" s="3"/>
    </row>
    <row r="7" spans="1:5" x14ac:dyDescent="0.25">
      <c r="A7" s="4" t="s">
        <v>46</v>
      </c>
      <c r="B7" s="3">
        <v>60</v>
      </c>
      <c r="C7" s="3">
        <v>0</v>
      </c>
      <c r="D7" s="3"/>
      <c r="E7" s="3"/>
    </row>
    <row r="8" spans="1:5" x14ac:dyDescent="0.25">
      <c r="A8" s="4" t="s">
        <v>47</v>
      </c>
      <c r="B8" s="3">
        <v>150</v>
      </c>
      <c r="C8" s="3">
        <v>0</v>
      </c>
      <c r="D8" s="3"/>
      <c r="E8" s="3"/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2" sqref="B2:E2"/>
    </sheetView>
  </sheetViews>
  <sheetFormatPr defaultRowHeight="15" x14ac:dyDescent="0.25"/>
  <cols>
    <col min="1" max="1" width="15.7109375" style="4" customWidth="1"/>
    <col min="2" max="2" width="9.140625" style="2"/>
  </cols>
  <sheetData>
    <row r="1" spans="1:5" ht="15.75" thickBot="1" x14ac:dyDescent="0.3"/>
    <row r="2" spans="1:5" s="7" customFormat="1" ht="15.75" thickBot="1" x14ac:dyDescent="0.3">
      <c r="A2" s="12" t="s">
        <v>43</v>
      </c>
      <c r="B2" s="23">
        <v>1</v>
      </c>
      <c r="C2" s="23">
        <v>81</v>
      </c>
      <c r="D2" s="23">
        <v>151</v>
      </c>
      <c r="E2" s="24">
        <v>251</v>
      </c>
    </row>
    <row r="3" spans="1:5" x14ac:dyDescent="0.25">
      <c r="A3" s="8" t="s">
        <v>40</v>
      </c>
      <c r="B3" s="3">
        <v>35</v>
      </c>
      <c r="C3" s="3">
        <v>33</v>
      </c>
      <c r="D3" s="3">
        <v>31</v>
      </c>
      <c r="E3" s="3">
        <v>29</v>
      </c>
    </row>
    <row r="4" spans="1:5" x14ac:dyDescent="0.25">
      <c r="A4" s="8" t="s">
        <v>48</v>
      </c>
      <c r="B4" s="3">
        <v>60</v>
      </c>
      <c r="C4" s="3">
        <v>57</v>
      </c>
      <c r="D4" s="3">
        <v>54</v>
      </c>
      <c r="E4" s="3">
        <v>51</v>
      </c>
    </row>
    <row r="5" spans="1:5" x14ac:dyDescent="0.25">
      <c r="A5" s="8" t="s">
        <v>41</v>
      </c>
      <c r="B5" s="3">
        <v>500</v>
      </c>
      <c r="C5" s="3">
        <v>500</v>
      </c>
      <c r="D5" s="3">
        <v>500</v>
      </c>
      <c r="E5" s="3">
        <v>500</v>
      </c>
    </row>
    <row r="6" spans="1:5" x14ac:dyDescent="0.25">
      <c r="A6" s="8" t="s">
        <v>42</v>
      </c>
      <c r="B6" s="3">
        <v>300</v>
      </c>
      <c r="C6" s="3">
        <v>300</v>
      </c>
      <c r="D6" s="3">
        <v>300</v>
      </c>
      <c r="E6" s="3">
        <v>300</v>
      </c>
    </row>
    <row r="9" spans="1:5" x14ac:dyDescent="0.25">
      <c r="A9"/>
      <c r="B9"/>
    </row>
    <row r="10" spans="1:5" x14ac:dyDescent="0.25">
      <c r="A10"/>
      <c r="B10"/>
    </row>
  </sheetData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7" sqref="C7:E11"/>
    </sheetView>
  </sheetViews>
  <sheetFormatPr defaultRowHeight="15" x14ac:dyDescent="0.25"/>
  <cols>
    <col min="1" max="1" width="15.7109375" style="4" customWidth="1"/>
    <col min="2" max="2" width="9.140625" style="2"/>
  </cols>
  <sheetData>
    <row r="1" spans="1:5" ht="15.75" thickBot="1" x14ac:dyDescent="0.3"/>
    <row r="2" spans="1:5" s="3" customFormat="1" ht="15.75" thickBot="1" x14ac:dyDescent="0.3">
      <c r="A2" s="12" t="s">
        <v>44</v>
      </c>
      <c r="B2" s="23">
        <v>1</v>
      </c>
      <c r="C2" s="23">
        <v>81</v>
      </c>
      <c r="D2" s="23">
        <v>151</v>
      </c>
      <c r="E2" s="24">
        <v>251</v>
      </c>
    </row>
    <row r="3" spans="1:5" x14ac:dyDescent="0.25">
      <c r="A3" s="8" t="s">
        <v>40</v>
      </c>
      <c r="B3" s="3">
        <v>40</v>
      </c>
      <c r="C3" s="3">
        <v>48</v>
      </c>
      <c r="D3" s="3">
        <v>46</v>
      </c>
      <c r="E3" s="3">
        <v>44</v>
      </c>
    </row>
    <row r="4" spans="1:5" x14ac:dyDescent="0.25">
      <c r="A4" s="4" t="s">
        <v>48</v>
      </c>
      <c r="B4" s="3">
        <v>70</v>
      </c>
      <c r="C4" s="3">
        <v>67</v>
      </c>
      <c r="D4" s="3">
        <v>64</v>
      </c>
      <c r="E4" s="3">
        <v>61</v>
      </c>
    </row>
    <row r="5" spans="1:5" ht="15.75" thickBot="1" x14ac:dyDescent="0.3">
      <c r="B5" s="3"/>
      <c r="C5" s="3"/>
      <c r="D5" s="3"/>
      <c r="E5" s="3"/>
    </row>
    <row r="6" spans="1:5" ht="15.75" thickBot="1" x14ac:dyDescent="0.3">
      <c r="A6" s="36" t="s">
        <v>85</v>
      </c>
      <c r="B6" s="37">
        <v>1</v>
      </c>
      <c r="C6" s="3"/>
      <c r="D6" s="3"/>
      <c r="E6" s="3"/>
    </row>
    <row r="7" spans="1:5" x14ac:dyDescent="0.25">
      <c r="A7" s="8" t="s">
        <v>41</v>
      </c>
      <c r="B7" s="3">
        <v>500</v>
      </c>
      <c r="C7" s="3"/>
      <c r="D7" s="3"/>
      <c r="E7" s="3"/>
    </row>
    <row r="8" spans="1:5" x14ac:dyDescent="0.25">
      <c r="A8" s="8" t="s">
        <v>42</v>
      </c>
      <c r="B8" s="3">
        <v>300</v>
      </c>
      <c r="C8" s="3"/>
      <c r="D8" s="3"/>
      <c r="E8" s="3"/>
    </row>
    <row r="9" spans="1:5" ht="30" x14ac:dyDescent="0.25">
      <c r="A9" s="8" t="s">
        <v>45</v>
      </c>
      <c r="B9" s="3">
        <v>30</v>
      </c>
      <c r="C9" s="3"/>
      <c r="D9" s="3"/>
      <c r="E9" s="3"/>
    </row>
    <row r="10" spans="1:5" x14ac:dyDescent="0.25">
      <c r="A10" s="4" t="s">
        <v>46</v>
      </c>
      <c r="B10" s="3">
        <v>60</v>
      </c>
      <c r="C10" s="3"/>
      <c r="D10" s="3"/>
      <c r="E10" s="3"/>
    </row>
    <row r="11" spans="1:5" x14ac:dyDescent="0.25">
      <c r="A11" s="4" t="s">
        <v>47</v>
      </c>
      <c r="B11" s="3">
        <v>150</v>
      </c>
      <c r="C11" s="3"/>
      <c r="D11" s="3"/>
      <c r="E11" s="3"/>
    </row>
  </sheetData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B1" workbookViewId="0">
      <selection activeCell="D9" sqref="D9"/>
    </sheetView>
  </sheetViews>
  <sheetFormatPr defaultRowHeight="15" x14ac:dyDescent="0.25"/>
  <cols>
    <col min="1" max="1" width="9.140625" style="3"/>
    <col min="2" max="2" width="9.42578125" style="3" customWidth="1"/>
    <col min="3" max="3" width="13.28515625" style="3" customWidth="1"/>
    <col min="4" max="4" width="21" style="3" customWidth="1"/>
    <col min="5" max="5" width="9.140625" style="3"/>
    <col min="6" max="6" width="6.28515625" style="3" customWidth="1"/>
    <col min="7" max="7" width="22" style="3" bestFit="1" customWidth="1"/>
    <col min="8" max="16384" width="9.140625" style="3"/>
  </cols>
  <sheetData>
    <row r="1" spans="1:7" ht="45" x14ac:dyDescent="0.25">
      <c r="A1" s="3" t="s">
        <v>54</v>
      </c>
      <c r="B1" s="1" t="s">
        <v>8</v>
      </c>
      <c r="C1" s="3" t="s">
        <v>58</v>
      </c>
      <c r="D1" s="3" t="s">
        <v>57</v>
      </c>
      <c r="E1" s="3" t="s">
        <v>53</v>
      </c>
      <c r="F1" s="3" t="s">
        <v>52</v>
      </c>
      <c r="G1" s="3" t="s">
        <v>84</v>
      </c>
    </row>
    <row r="3" spans="1:7" x14ac:dyDescent="0.25">
      <c r="B3" s="3" t="s">
        <v>43</v>
      </c>
      <c r="C3" s="3" t="s">
        <v>40</v>
      </c>
      <c r="D3" s="3" t="s">
        <v>41</v>
      </c>
      <c r="E3" s="3" t="s">
        <v>55</v>
      </c>
      <c r="F3" s="3" t="s">
        <v>82</v>
      </c>
      <c r="G3" s="3" t="s">
        <v>86</v>
      </c>
    </row>
    <row r="4" spans="1:7" x14ac:dyDescent="0.25">
      <c r="B4" s="3" t="s">
        <v>44</v>
      </c>
      <c r="C4" s="3" t="s">
        <v>48</v>
      </c>
      <c r="D4" s="3" t="s">
        <v>50</v>
      </c>
      <c r="E4" s="3" t="s">
        <v>56</v>
      </c>
      <c r="F4" s="3" t="s">
        <v>83</v>
      </c>
      <c r="G4" s="3" t="s">
        <v>46</v>
      </c>
    </row>
    <row r="5" spans="1:7" x14ac:dyDescent="0.25">
      <c r="G5" s="3" t="s">
        <v>91</v>
      </c>
    </row>
    <row r="6" spans="1:7" x14ac:dyDescent="0.25">
      <c r="G6" s="14"/>
    </row>
    <row r="7" spans="1:7" x14ac:dyDescent="0.25">
      <c r="G7" s="14"/>
    </row>
    <row r="8" spans="1:7" x14ac:dyDescent="0.25">
      <c r="G8" s="14"/>
    </row>
    <row r="9" spans="1:7" x14ac:dyDescent="0.25">
      <c r="G9" s="14"/>
    </row>
    <row r="10" spans="1:7" x14ac:dyDescent="0.25">
      <c r="F10" s="25"/>
      <c r="G10" s="14"/>
    </row>
    <row r="13" spans="1:7" x14ac:dyDescent="0.25">
      <c r="F13" s="25"/>
    </row>
  </sheetData>
  <dataValidations count="1">
    <dataValidation type="list" allowBlank="1" showInputMessage="1" showErrorMessage="1" sqref="D2">
      <formula1>$D$2:$D$7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workbookViewId="0">
      <selection activeCell="H9" sqref="H9"/>
    </sheetView>
  </sheetViews>
  <sheetFormatPr defaultRowHeight="15" x14ac:dyDescent="0.25"/>
  <cols>
    <col min="1" max="1" width="5.85546875" style="3" customWidth="1"/>
    <col min="2" max="2" width="10.7109375" style="3" bestFit="1" customWidth="1"/>
    <col min="3" max="3" width="13.85546875" customWidth="1"/>
    <col min="4" max="4" width="15.42578125" customWidth="1"/>
    <col min="5" max="5" width="15.7109375" customWidth="1"/>
    <col min="6" max="7" width="6.5703125" style="3" customWidth="1"/>
    <col min="8" max="8" width="13" customWidth="1"/>
    <col min="9" max="9" width="15.28515625" style="22" customWidth="1"/>
    <col min="10" max="10" width="19.140625" customWidth="1"/>
    <col min="11" max="11" width="11.28515625" customWidth="1"/>
  </cols>
  <sheetData>
    <row r="1" spans="1:10" s="3" customFormat="1" ht="17.25" customHeight="1" x14ac:dyDescent="0.25">
      <c r="A1" s="3" t="s">
        <v>60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63</v>
      </c>
      <c r="G1" s="3" t="s">
        <v>64</v>
      </c>
      <c r="H1" s="3" t="s">
        <v>61</v>
      </c>
      <c r="I1" s="14" t="s">
        <v>62</v>
      </c>
      <c r="J1" s="3" t="s">
        <v>3</v>
      </c>
    </row>
    <row r="2" spans="1:10" s="3" customFormat="1" ht="9" customHeight="1" x14ac:dyDescent="0.25">
      <c r="I2" s="14"/>
    </row>
    <row r="3" spans="1:10" x14ac:dyDescent="0.25">
      <c r="A3" s="3">
        <v>1</v>
      </c>
      <c r="B3" s="14">
        <v>1</v>
      </c>
      <c r="C3" t="s">
        <v>10</v>
      </c>
      <c r="D3" t="s">
        <v>11</v>
      </c>
      <c r="E3" t="s">
        <v>12</v>
      </c>
      <c r="F3" s="21">
        <v>5</v>
      </c>
      <c r="G3" s="21">
        <f>F3/100</f>
        <v>0.05</v>
      </c>
    </row>
    <row r="4" spans="1:10" x14ac:dyDescent="0.25">
      <c r="A4" s="3">
        <v>2</v>
      </c>
      <c r="B4" s="14">
        <v>2</v>
      </c>
      <c r="C4" t="s">
        <v>69</v>
      </c>
      <c r="D4" t="s">
        <v>22</v>
      </c>
      <c r="E4" t="s">
        <v>28</v>
      </c>
      <c r="F4" s="3">
        <v>10</v>
      </c>
      <c r="G4" s="21">
        <f t="shared" ref="G4:G67" si="0">F4/100</f>
        <v>0.1</v>
      </c>
    </row>
    <row r="5" spans="1:10" x14ac:dyDescent="0.25">
      <c r="A5" s="3">
        <v>3</v>
      </c>
      <c r="B5" s="14">
        <v>3</v>
      </c>
      <c r="C5" t="s">
        <v>70</v>
      </c>
      <c r="D5" t="s">
        <v>27</v>
      </c>
      <c r="E5" t="s">
        <v>7</v>
      </c>
      <c r="F5" s="3">
        <v>15</v>
      </c>
      <c r="G5" s="21">
        <f t="shared" si="0"/>
        <v>0.15</v>
      </c>
    </row>
    <row r="6" spans="1:10" x14ac:dyDescent="0.25">
      <c r="A6" s="3">
        <v>4</v>
      </c>
      <c r="B6" s="14">
        <v>4</v>
      </c>
      <c r="C6" t="s">
        <v>13</v>
      </c>
      <c r="D6" t="s">
        <v>14</v>
      </c>
      <c r="E6" t="s">
        <v>15</v>
      </c>
      <c r="G6" s="21">
        <f t="shared" si="0"/>
        <v>0</v>
      </c>
    </row>
    <row r="7" spans="1:10" x14ac:dyDescent="0.25">
      <c r="A7" s="3">
        <v>5</v>
      </c>
      <c r="B7" s="14">
        <v>5</v>
      </c>
      <c r="C7" t="s">
        <v>16</v>
      </c>
      <c r="D7" t="s">
        <v>17</v>
      </c>
      <c r="E7" t="s">
        <v>18</v>
      </c>
      <c r="G7" s="21">
        <f t="shared" si="0"/>
        <v>0</v>
      </c>
    </row>
    <row r="8" spans="1:10" x14ac:dyDescent="0.25">
      <c r="A8" s="3">
        <v>6</v>
      </c>
      <c r="B8" s="14">
        <v>6</v>
      </c>
      <c r="C8" t="s">
        <v>26</v>
      </c>
      <c r="D8" t="s">
        <v>27</v>
      </c>
      <c r="E8" t="s">
        <v>28</v>
      </c>
      <c r="G8" s="21">
        <f t="shared" si="0"/>
        <v>0</v>
      </c>
    </row>
    <row r="9" spans="1:10" x14ac:dyDescent="0.25">
      <c r="A9" s="3">
        <v>7</v>
      </c>
      <c r="B9" s="14">
        <v>7</v>
      </c>
      <c r="C9" t="s">
        <v>71</v>
      </c>
      <c r="D9" t="s">
        <v>72</v>
      </c>
      <c r="E9" t="s">
        <v>73</v>
      </c>
      <c r="G9" s="21">
        <f t="shared" si="0"/>
        <v>0</v>
      </c>
    </row>
    <row r="10" spans="1:10" x14ac:dyDescent="0.25">
      <c r="A10" s="3">
        <v>8</v>
      </c>
      <c r="B10" s="14">
        <v>8</v>
      </c>
      <c r="C10" t="s">
        <v>19</v>
      </c>
      <c r="D10" t="s">
        <v>20</v>
      </c>
      <c r="E10" t="s">
        <v>21</v>
      </c>
      <c r="G10" s="21">
        <f t="shared" si="0"/>
        <v>0</v>
      </c>
    </row>
    <row r="11" spans="1:10" x14ac:dyDescent="0.25">
      <c r="A11" s="3">
        <v>9</v>
      </c>
      <c r="B11" s="14">
        <v>9</v>
      </c>
      <c r="C11" t="s">
        <v>74</v>
      </c>
      <c r="D11" t="s">
        <v>24</v>
      </c>
      <c r="E11" t="s">
        <v>25</v>
      </c>
      <c r="G11" s="21">
        <f t="shared" si="0"/>
        <v>0</v>
      </c>
    </row>
    <row r="12" spans="1:10" x14ac:dyDescent="0.25">
      <c r="A12" s="3">
        <v>10</v>
      </c>
      <c r="B12" s="14">
        <v>10</v>
      </c>
      <c r="G12" s="21">
        <f t="shared" si="0"/>
        <v>0</v>
      </c>
    </row>
    <row r="13" spans="1:10" x14ac:dyDescent="0.25">
      <c r="A13" s="3">
        <v>11</v>
      </c>
      <c r="B13" s="14">
        <v>11</v>
      </c>
      <c r="G13" s="21">
        <f t="shared" si="0"/>
        <v>0</v>
      </c>
    </row>
    <row r="14" spans="1:10" x14ac:dyDescent="0.25">
      <c r="A14" s="3">
        <v>12</v>
      </c>
      <c r="B14" s="14">
        <v>12</v>
      </c>
      <c r="G14" s="21">
        <f t="shared" si="0"/>
        <v>0</v>
      </c>
    </row>
    <row r="15" spans="1:10" x14ac:dyDescent="0.25">
      <c r="A15" s="3">
        <v>13</v>
      </c>
      <c r="B15" s="14">
        <v>13</v>
      </c>
      <c r="G15" s="21">
        <f t="shared" si="0"/>
        <v>0</v>
      </c>
    </row>
    <row r="16" spans="1:10" x14ac:dyDescent="0.25">
      <c r="A16" s="3">
        <v>14</v>
      </c>
      <c r="B16" s="14">
        <v>14</v>
      </c>
      <c r="G16" s="21">
        <f t="shared" si="0"/>
        <v>0</v>
      </c>
    </row>
    <row r="17" spans="1:7" x14ac:dyDescent="0.25">
      <c r="A17" s="3">
        <v>15</v>
      </c>
      <c r="B17" s="14">
        <v>15</v>
      </c>
      <c r="G17" s="21">
        <f t="shared" si="0"/>
        <v>0</v>
      </c>
    </row>
    <row r="18" spans="1:7" x14ac:dyDescent="0.25">
      <c r="A18" s="3">
        <v>16</v>
      </c>
      <c r="B18" s="14">
        <v>16</v>
      </c>
      <c r="G18" s="21">
        <f t="shared" si="0"/>
        <v>0</v>
      </c>
    </row>
    <row r="19" spans="1:7" x14ac:dyDescent="0.25">
      <c r="A19" s="3">
        <v>17</v>
      </c>
      <c r="B19" s="14">
        <v>17</v>
      </c>
      <c r="G19" s="21">
        <f t="shared" si="0"/>
        <v>0</v>
      </c>
    </row>
    <row r="20" spans="1:7" x14ac:dyDescent="0.25">
      <c r="A20" s="3">
        <v>18</v>
      </c>
      <c r="B20" s="14">
        <v>18</v>
      </c>
      <c r="G20" s="21">
        <f t="shared" si="0"/>
        <v>0</v>
      </c>
    </row>
    <row r="21" spans="1:7" x14ac:dyDescent="0.25">
      <c r="A21" s="3">
        <v>19</v>
      </c>
      <c r="B21" s="14">
        <v>19</v>
      </c>
      <c r="G21" s="21">
        <f t="shared" si="0"/>
        <v>0</v>
      </c>
    </row>
    <row r="22" spans="1:7" x14ac:dyDescent="0.25">
      <c r="A22" s="3">
        <v>20</v>
      </c>
      <c r="B22" s="14">
        <v>20</v>
      </c>
      <c r="G22" s="21">
        <f t="shared" si="0"/>
        <v>0</v>
      </c>
    </row>
    <row r="23" spans="1:7" x14ac:dyDescent="0.25">
      <c r="A23" s="3">
        <v>21</v>
      </c>
      <c r="B23" s="14">
        <v>21</v>
      </c>
      <c r="G23" s="21">
        <f t="shared" si="0"/>
        <v>0</v>
      </c>
    </row>
    <row r="24" spans="1:7" x14ac:dyDescent="0.25">
      <c r="A24" s="3">
        <v>22</v>
      </c>
      <c r="B24" s="14">
        <v>22</v>
      </c>
      <c r="G24" s="21">
        <f t="shared" si="0"/>
        <v>0</v>
      </c>
    </row>
    <row r="25" spans="1:7" x14ac:dyDescent="0.25">
      <c r="A25" s="3">
        <v>23</v>
      </c>
      <c r="B25" s="14">
        <v>23</v>
      </c>
      <c r="G25" s="21">
        <f t="shared" si="0"/>
        <v>0</v>
      </c>
    </row>
    <row r="26" spans="1:7" x14ac:dyDescent="0.25">
      <c r="A26" s="3">
        <v>24</v>
      </c>
      <c r="B26" s="14">
        <v>24</v>
      </c>
      <c r="G26" s="21">
        <f t="shared" si="0"/>
        <v>0</v>
      </c>
    </row>
    <row r="27" spans="1:7" x14ac:dyDescent="0.25">
      <c r="A27" s="3">
        <v>25</v>
      </c>
      <c r="B27" s="14">
        <v>25</v>
      </c>
      <c r="G27" s="21">
        <f t="shared" si="0"/>
        <v>0</v>
      </c>
    </row>
    <row r="28" spans="1:7" x14ac:dyDescent="0.25">
      <c r="A28" s="3">
        <v>26</v>
      </c>
      <c r="B28" s="14">
        <v>26</v>
      </c>
      <c r="G28" s="21">
        <f t="shared" si="0"/>
        <v>0</v>
      </c>
    </row>
    <row r="29" spans="1:7" x14ac:dyDescent="0.25">
      <c r="A29" s="3">
        <v>27</v>
      </c>
      <c r="B29" s="14">
        <v>27</v>
      </c>
      <c r="G29" s="21">
        <f t="shared" si="0"/>
        <v>0</v>
      </c>
    </row>
    <row r="30" spans="1:7" x14ac:dyDescent="0.25">
      <c r="A30" s="3">
        <v>28</v>
      </c>
      <c r="B30" s="14">
        <v>28</v>
      </c>
      <c r="G30" s="21">
        <f t="shared" si="0"/>
        <v>0</v>
      </c>
    </row>
    <row r="31" spans="1:7" x14ac:dyDescent="0.25">
      <c r="A31" s="3">
        <v>29</v>
      </c>
      <c r="B31" s="14">
        <v>29</v>
      </c>
      <c r="G31" s="21">
        <f t="shared" si="0"/>
        <v>0</v>
      </c>
    </row>
    <row r="32" spans="1:7" x14ac:dyDescent="0.25">
      <c r="A32" s="3">
        <v>30</v>
      </c>
      <c r="B32" s="14">
        <v>30</v>
      </c>
      <c r="G32" s="21">
        <f t="shared" si="0"/>
        <v>0</v>
      </c>
    </row>
    <row r="33" spans="1:7" x14ac:dyDescent="0.25">
      <c r="A33" s="3">
        <v>31</v>
      </c>
      <c r="B33" s="14">
        <v>31</v>
      </c>
      <c r="G33" s="21">
        <f t="shared" si="0"/>
        <v>0</v>
      </c>
    </row>
    <row r="34" spans="1:7" x14ac:dyDescent="0.25">
      <c r="A34" s="3">
        <v>32</v>
      </c>
      <c r="B34" s="14">
        <v>32</v>
      </c>
      <c r="G34" s="21">
        <f t="shared" si="0"/>
        <v>0</v>
      </c>
    </row>
    <row r="35" spans="1:7" x14ac:dyDescent="0.25">
      <c r="A35" s="3">
        <v>33</v>
      </c>
      <c r="B35" s="14">
        <v>33</v>
      </c>
      <c r="G35" s="21">
        <f t="shared" si="0"/>
        <v>0</v>
      </c>
    </row>
    <row r="36" spans="1:7" x14ac:dyDescent="0.25">
      <c r="A36" s="3">
        <v>34</v>
      </c>
      <c r="B36" s="14">
        <v>34</v>
      </c>
      <c r="G36" s="21">
        <f t="shared" si="0"/>
        <v>0</v>
      </c>
    </row>
    <row r="37" spans="1:7" x14ac:dyDescent="0.25">
      <c r="A37" s="3">
        <v>35</v>
      </c>
      <c r="B37" s="14">
        <v>35</v>
      </c>
      <c r="G37" s="21">
        <f t="shared" si="0"/>
        <v>0</v>
      </c>
    </row>
    <row r="38" spans="1:7" x14ac:dyDescent="0.25">
      <c r="A38" s="3">
        <v>36</v>
      </c>
      <c r="B38" s="14">
        <v>36</v>
      </c>
      <c r="G38" s="21">
        <f t="shared" si="0"/>
        <v>0</v>
      </c>
    </row>
    <row r="39" spans="1:7" x14ac:dyDescent="0.25">
      <c r="A39" s="3">
        <v>37</v>
      </c>
      <c r="B39" s="14">
        <v>37</v>
      </c>
      <c r="G39" s="21">
        <f t="shared" si="0"/>
        <v>0</v>
      </c>
    </row>
    <row r="40" spans="1:7" x14ac:dyDescent="0.25">
      <c r="A40" s="3">
        <v>38</v>
      </c>
      <c r="B40" s="14">
        <v>38</v>
      </c>
      <c r="G40" s="21">
        <f t="shared" si="0"/>
        <v>0</v>
      </c>
    </row>
    <row r="41" spans="1:7" x14ac:dyDescent="0.25">
      <c r="A41" s="3">
        <v>39</v>
      </c>
      <c r="B41" s="14">
        <v>39</v>
      </c>
      <c r="G41" s="21">
        <f t="shared" si="0"/>
        <v>0</v>
      </c>
    </row>
    <row r="42" spans="1:7" x14ac:dyDescent="0.25">
      <c r="A42" s="3">
        <v>40</v>
      </c>
      <c r="B42" s="14">
        <v>40</v>
      </c>
      <c r="G42" s="21">
        <f t="shared" si="0"/>
        <v>0</v>
      </c>
    </row>
    <row r="43" spans="1:7" x14ac:dyDescent="0.25">
      <c r="A43" s="3">
        <v>41</v>
      </c>
      <c r="B43" s="14">
        <v>41</v>
      </c>
      <c r="G43" s="21">
        <f t="shared" si="0"/>
        <v>0</v>
      </c>
    </row>
    <row r="44" spans="1:7" x14ac:dyDescent="0.25">
      <c r="A44" s="3">
        <v>42</v>
      </c>
      <c r="B44" s="14">
        <v>42</v>
      </c>
      <c r="G44" s="21">
        <f t="shared" si="0"/>
        <v>0</v>
      </c>
    </row>
    <row r="45" spans="1:7" x14ac:dyDescent="0.25">
      <c r="A45" s="3">
        <v>43</v>
      </c>
      <c r="B45" s="14">
        <v>43</v>
      </c>
      <c r="G45" s="21">
        <f t="shared" si="0"/>
        <v>0</v>
      </c>
    </row>
    <row r="46" spans="1:7" x14ac:dyDescent="0.25">
      <c r="A46" s="3">
        <v>44</v>
      </c>
      <c r="B46" s="14">
        <v>44</v>
      </c>
      <c r="G46" s="21">
        <f t="shared" si="0"/>
        <v>0</v>
      </c>
    </row>
    <row r="47" spans="1:7" x14ac:dyDescent="0.25">
      <c r="A47" s="3">
        <v>45</v>
      </c>
      <c r="B47" s="14">
        <v>45</v>
      </c>
      <c r="G47" s="21">
        <f t="shared" si="0"/>
        <v>0</v>
      </c>
    </row>
    <row r="48" spans="1:7" x14ac:dyDescent="0.25">
      <c r="A48" s="3">
        <v>46</v>
      </c>
      <c r="B48" s="14">
        <v>46</v>
      </c>
      <c r="G48" s="21">
        <f t="shared" si="0"/>
        <v>0</v>
      </c>
    </row>
    <row r="49" spans="1:7" x14ac:dyDescent="0.25">
      <c r="A49" s="3">
        <v>47</v>
      </c>
      <c r="B49" s="14">
        <v>47</v>
      </c>
      <c r="G49" s="21">
        <f t="shared" si="0"/>
        <v>0</v>
      </c>
    </row>
    <row r="50" spans="1:7" x14ac:dyDescent="0.25">
      <c r="A50" s="3">
        <v>48</v>
      </c>
      <c r="B50" s="14">
        <v>48</v>
      </c>
      <c r="G50" s="21">
        <f t="shared" si="0"/>
        <v>0</v>
      </c>
    </row>
    <row r="51" spans="1:7" x14ac:dyDescent="0.25">
      <c r="A51" s="3">
        <v>49</v>
      </c>
      <c r="B51" s="14">
        <v>49</v>
      </c>
      <c r="G51" s="21">
        <f t="shared" si="0"/>
        <v>0</v>
      </c>
    </row>
    <row r="52" spans="1:7" x14ac:dyDescent="0.25">
      <c r="A52" s="3">
        <v>50</v>
      </c>
      <c r="B52" s="14">
        <v>50</v>
      </c>
      <c r="G52" s="21">
        <f t="shared" si="0"/>
        <v>0</v>
      </c>
    </row>
    <row r="53" spans="1:7" x14ac:dyDescent="0.25">
      <c r="A53" s="3">
        <v>51</v>
      </c>
      <c r="B53" s="14">
        <v>51</v>
      </c>
      <c r="G53" s="21">
        <f t="shared" si="0"/>
        <v>0</v>
      </c>
    </row>
    <row r="54" spans="1:7" x14ac:dyDescent="0.25">
      <c r="A54" s="3">
        <v>52</v>
      </c>
      <c r="B54" s="14">
        <v>52</v>
      </c>
      <c r="G54" s="21">
        <f t="shared" si="0"/>
        <v>0</v>
      </c>
    </row>
    <row r="55" spans="1:7" x14ac:dyDescent="0.25">
      <c r="A55" s="3">
        <v>53</v>
      </c>
      <c r="B55" s="14">
        <v>53</v>
      </c>
      <c r="G55" s="21">
        <f t="shared" si="0"/>
        <v>0</v>
      </c>
    </row>
    <row r="56" spans="1:7" x14ac:dyDescent="0.25">
      <c r="A56" s="3">
        <v>54</v>
      </c>
      <c r="B56" s="14">
        <v>54</v>
      </c>
      <c r="G56" s="21">
        <f t="shared" si="0"/>
        <v>0</v>
      </c>
    </row>
    <row r="57" spans="1:7" x14ac:dyDescent="0.25">
      <c r="A57" s="3">
        <v>55</v>
      </c>
      <c r="B57" s="14">
        <v>55</v>
      </c>
      <c r="G57" s="21">
        <f t="shared" si="0"/>
        <v>0</v>
      </c>
    </row>
    <row r="58" spans="1:7" x14ac:dyDescent="0.25">
      <c r="A58" s="3">
        <v>56</v>
      </c>
      <c r="B58" s="14">
        <v>56</v>
      </c>
      <c r="G58" s="21">
        <f t="shared" si="0"/>
        <v>0</v>
      </c>
    </row>
    <row r="59" spans="1:7" x14ac:dyDescent="0.25">
      <c r="A59" s="3">
        <v>57</v>
      </c>
      <c r="B59" s="14">
        <v>57</v>
      </c>
      <c r="G59" s="21">
        <f t="shared" si="0"/>
        <v>0</v>
      </c>
    </row>
    <row r="60" spans="1:7" x14ac:dyDescent="0.25">
      <c r="A60" s="3">
        <v>58</v>
      </c>
      <c r="B60" s="14">
        <v>58</v>
      </c>
      <c r="G60" s="21">
        <f t="shared" si="0"/>
        <v>0</v>
      </c>
    </row>
    <row r="61" spans="1:7" x14ac:dyDescent="0.25">
      <c r="A61" s="3">
        <v>59</v>
      </c>
      <c r="B61" s="14">
        <v>59</v>
      </c>
      <c r="G61" s="21">
        <f t="shared" si="0"/>
        <v>0</v>
      </c>
    </row>
    <row r="62" spans="1:7" x14ac:dyDescent="0.25">
      <c r="A62" s="3">
        <v>60</v>
      </c>
      <c r="B62" s="14">
        <v>60</v>
      </c>
      <c r="G62" s="21">
        <f t="shared" si="0"/>
        <v>0</v>
      </c>
    </row>
    <row r="63" spans="1:7" x14ac:dyDescent="0.25">
      <c r="A63" s="3">
        <v>61</v>
      </c>
      <c r="B63" s="14">
        <v>61</v>
      </c>
      <c r="G63" s="21">
        <f t="shared" si="0"/>
        <v>0</v>
      </c>
    </row>
    <row r="64" spans="1:7" x14ac:dyDescent="0.25">
      <c r="A64" s="3">
        <v>62</v>
      </c>
      <c r="B64" s="14">
        <v>62</v>
      </c>
      <c r="G64" s="21">
        <f t="shared" si="0"/>
        <v>0</v>
      </c>
    </row>
    <row r="65" spans="1:7" x14ac:dyDescent="0.25">
      <c r="A65" s="3">
        <v>63</v>
      </c>
      <c r="B65" s="14">
        <v>63</v>
      </c>
      <c r="G65" s="21">
        <f t="shared" si="0"/>
        <v>0</v>
      </c>
    </row>
    <row r="66" spans="1:7" x14ac:dyDescent="0.25">
      <c r="A66" s="3">
        <v>64</v>
      </c>
      <c r="B66" s="14">
        <v>64</v>
      </c>
      <c r="G66" s="21">
        <f t="shared" si="0"/>
        <v>0</v>
      </c>
    </row>
    <row r="67" spans="1:7" x14ac:dyDescent="0.25">
      <c r="A67" s="3">
        <v>65</v>
      </c>
      <c r="B67" s="14">
        <v>65</v>
      </c>
      <c r="G67" s="21">
        <f t="shared" si="0"/>
        <v>0</v>
      </c>
    </row>
    <row r="68" spans="1:7" x14ac:dyDescent="0.25">
      <c r="A68" s="3">
        <v>66</v>
      </c>
      <c r="B68" s="14">
        <v>66</v>
      </c>
      <c r="G68" s="21">
        <f t="shared" ref="G68:G102" si="1">F68/100</f>
        <v>0</v>
      </c>
    </row>
    <row r="69" spans="1:7" x14ac:dyDescent="0.25">
      <c r="A69" s="3">
        <v>67</v>
      </c>
      <c r="B69" s="14">
        <v>67</v>
      </c>
      <c r="G69" s="21">
        <f t="shared" si="1"/>
        <v>0</v>
      </c>
    </row>
    <row r="70" spans="1:7" x14ac:dyDescent="0.25">
      <c r="A70" s="3">
        <v>68</v>
      </c>
      <c r="B70" s="14">
        <v>68</v>
      </c>
      <c r="G70" s="21">
        <f t="shared" si="1"/>
        <v>0</v>
      </c>
    </row>
    <row r="71" spans="1:7" x14ac:dyDescent="0.25">
      <c r="A71" s="3">
        <v>69</v>
      </c>
      <c r="B71" s="14">
        <v>69</v>
      </c>
      <c r="G71" s="21">
        <f t="shared" si="1"/>
        <v>0</v>
      </c>
    </row>
    <row r="72" spans="1:7" x14ac:dyDescent="0.25">
      <c r="A72" s="3">
        <v>70</v>
      </c>
      <c r="B72" s="14">
        <v>70</v>
      </c>
      <c r="G72" s="21">
        <f t="shared" si="1"/>
        <v>0</v>
      </c>
    </row>
    <row r="73" spans="1:7" x14ac:dyDescent="0.25">
      <c r="A73" s="3">
        <v>71</v>
      </c>
      <c r="B73" s="14">
        <v>71</v>
      </c>
      <c r="G73" s="21">
        <f t="shared" si="1"/>
        <v>0</v>
      </c>
    </row>
    <row r="74" spans="1:7" x14ac:dyDescent="0.25">
      <c r="A74" s="3">
        <v>72</v>
      </c>
      <c r="B74" s="14">
        <v>72</v>
      </c>
      <c r="G74" s="21">
        <f t="shared" si="1"/>
        <v>0</v>
      </c>
    </row>
    <row r="75" spans="1:7" x14ac:dyDescent="0.25">
      <c r="A75" s="3">
        <v>73</v>
      </c>
      <c r="B75" s="14">
        <v>73</v>
      </c>
      <c r="G75" s="21">
        <f t="shared" si="1"/>
        <v>0</v>
      </c>
    </row>
    <row r="76" spans="1:7" x14ac:dyDescent="0.25">
      <c r="A76" s="3">
        <v>74</v>
      </c>
      <c r="B76" s="14">
        <v>74</v>
      </c>
      <c r="G76" s="21">
        <f t="shared" si="1"/>
        <v>0</v>
      </c>
    </row>
    <row r="77" spans="1:7" x14ac:dyDescent="0.25">
      <c r="A77" s="3">
        <v>75</v>
      </c>
      <c r="B77" s="14">
        <v>75</v>
      </c>
      <c r="G77" s="21">
        <f t="shared" si="1"/>
        <v>0</v>
      </c>
    </row>
    <row r="78" spans="1:7" x14ac:dyDescent="0.25">
      <c r="A78" s="3">
        <v>76</v>
      </c>
      <c r="B78" s="14">
        <v>76</v>
      </c>
      <c r="G78" s="21">
        <f t="shared" si="1"/>
        <v>0</v>
      </c>
    </row>
    <row r="79" spans="1:7" x14ac:dyDescent="0.25">
      <c r="A79" s="3">
        <v>77</v>
      </c>
      <c r="B79" s="14">
        <v>77</v>
      </c>
      <c r="G79" s="21">
        <f t="shared" si="1"/>
        <v>0</v>
      </c>
    </row>
    <row r="80" spans="1:7" x14ac:dyDescent="0.25">
      <c r="A80" s="3">
        <v>78</v>
      </c>
      <c r="B80" s="14">
        <v>78</v>
      </c>
      <c r="G80" s="21">
        <f t="shared" si="1"/>
        <v>0</v>
      </c>
    </row>
    <row r="81" spans="1:7" x14ac:dyDescent="0.25">
      <c r="A81" s="3">
        <v>79</v>
      </c>
      <c r="B81" s="14">
        <v>79</v>
      </c>
      <c r="G81" s="21">
        <f t="shared" si="1"/>
        <v>0</v>
      </c>
    </row>
    <row r="82" spans="1:7" x14ac:dyDescent="0.25">
      <c r="A82" s="3">
        <v>80</v>
      </c>
      <c r="B82" s="14">
        <v>80</v>
      </c>
      <c r="G82" s="21">
        <f t="shared" si="1"/>
        <v>0</v>
      </c>
    </row>
    <row r="83" spans="1:7" x14ac:dyDescent="0.25">
      <c r="A83" s="3">
        <v>81</v>
      </c>
      <c r="B83" s="14">
        <v>81</v>
      </c>
      <c r="G83" s="21">
        <f t="shared" si="1"/>
        <v>0</v>
      </c>
    </row>
    <row r="84" spans="1:7" x14ac:dyDescent="0.25">
      <c r="A84" s="3">
        <v>82</v>
      </c>
      <c r="B84" s="14">
        <v>82</v>
      </c>
      <c r="G84" s="21">
        <f t="shared" si="1"/>
        <v>0</v>
      </c>
    </row>
    <row r="85" spans="1:7" x14ac:dyDescent="0.25">
      <c r="A85" s="3">
        <v>83</v>
      </c>
      <c r="B85" s="14">
        <v>83</v>
      </c>
      <c r="G85" s="21">
        <f t="shared" si="1"/>
        <v>0</v>
      </c>
    </row>
    <row r="86" spans="1:7" x14ac:dyDescent="0.25">
      <c r="A86" s="3">
        <v>84</v>
      </c>
      <c r="B86" s="14">
        <v>84</v>
      </c>
      <c r="G86" s="21">
        <f t="shared" si="1"/>
        <v>0</v>
      </c>
    </row>
    <row r="87" spans="1:7" x14ac:dyDescent="0.25">
      <c r="A87" s="3">
        <v>85</v>
      </c>
      <c r="B87" s="14">
        <v>85</v>
      </c>
      <c r="G87" s="21">
        <f t="shared" si="1"/>
        <v>0</v>
      </c>
    </row>
    <row r="88" spans="1:7" x14ac:dyDescent="0.25">
      <c r="A88" s="3">
        <v>86</v>
      </c>
      <c r="B88" s="14">
        <v>86</v>
      </c>
      <c r="G88" s="21">
        <f t="shared" si="1"/>
        <v>0</v>
      </c>
    </row>
    <row r="89" spans="1:7" x14ac:dyDescent="0.25">
      <c r="A89" s="3">
        <v>87</v>
      </c>
      <c r="B89" s="14">
        <v>87</v>
      </c>
      <c r="G89" s="21">
        <f t="shared" si="1"/>
        <v>0</v>
      </c>
    </row>
    <row r="90" spans="1:7" x14ac:dyDescent="0.25">
      <c r="A90" s="3">
        <v>88</v>
      </c>
      <c r="B90" s="14">
        <v>88</v>
      </c>
      <c r="G90" s="21">
        <f t="shared" si="1"/>
        <v>0</v>
      </c>
    </row>
    <row r="91" spans="1:7" x14ac:dyDescent="0.25">
      <c r="A91" s="3">
        <v>89</v>
      </c>
      <c r="B91" s="14">
        <v>89</v>
      </c>
      <c r="G91" s="21">
        <f t="shared" si="1"/>
        <v>0</v>
      </c>
    </row>
    <row r="92" spans="1:7" x14ac:dyDescent="0.25">
      <c r="A92" s="3">
        <v>90</v>
      </c>
      <c r="B92" s="14">
        <v>90</v>
      </c>
      <c r="G92" s="21">
        <f t="shared" si="1"/>
        <v>0</v>
      </c>
    </row>
    <row r="93" spans="1:7" x14ac:dyDescent="0.25">
      <c r="A93" s="3">
        <v>91</v>
      </c>
      <c r="B93" s="14">
        <v>91</v>
      </c>
      <c r="G93" s="21">
        <f t="shared" si="1"/>
        <v>0</v>
      </c>
    </row>
    <row r="94" spans="1:7" x14ac:dyDescent="0.25">
      <c r="A94" s="3">
        <v>92</v>
      </c>
      <c r="B94" s="14">
        <v>92</v>
      </c>
      <c r="G94" s="21">
        <f t="shared" si="1"/>
        <v>0</v>
      </c>
    </row>
    <row r="95" spans="1:7" x14ac:dyDescent="0.25">
      <c r="A95" s="3">
        <v>93</v>
      </c>
      <c r="B95" s="14">
        <v>93</v>
      </c>
      <c r="G95" s="21">
        <f t="shared" si="1"/>
        <v>0</v>
      </c>
    </row>
    <row r="96" spans="1:7" x14ac:dyDescent="0.25">
      <c r="A96" s="3">
        <v>94</v>
      </c>
      <c r="B96" s="14">
        <v>94</v>
      </c>
      <c r="G96" s="21">
        <f t="shared" si="1"/>
        <v>0</v>
      </c>
    </row>
    <row r="97" spans="1:7" x14ac:dyDescent="0.25">
      <c r="A97" s="3">
        <v>95</v>
      </c>
      <c r="B97" s="14">
        <v>95</v>
      </c>
      <c r="G97" s="21">
        <f t="shared" si="1"/>
        <v>0</v>
      </c>
    </row>
    <row r="98" spans="1:7" x14ac:dyDescent="0.25">
      <c r="A98" s="3">
        <v>96</v>
      </c>
      <c r="B98" s="14">
        <v>96</v>
      </c>
      <c r="G98" s="21">
        <f t="shared" si="1"/>
        <v>0</v>
      </c>
    </row>
    <row r="99" spans="1:7" x14ac:dyDescent="0.25">
      <c r="A99" s="3">
        <v>97</v>
      </c>
      <c r="B99" s="14">
        <v>97</v>
      </c>
      <c r="G99" s="21">
        <f t="shared" si="1"/>
        <v>0</v>
      </c>
    </row>
    <row r="100" spans="1:7" x14ac:dyDescent="0.25">
      <c r="A100" s="3">
        <v>98</v>
      </c>
      <c r="B100" s="14">
        <v>98</v>
      </c>
      <c r="G100" s="21">
        <f t="shared" si="1"/>
        <v>0</v>
      </c>
    </row>
    <row r="101" spans="1:7" x14ac:dyDescent="0.25">
      <c r="A101" s="3">
        <v>99</v>
      </c>
      <c r="B101" s="14">
        <v>99</v>
      </c>
      <c r="G101" s="21">
        <f t="shared" si="1"/>
        <v>0</v>
      </c>
    </row>
    <row r="102" spans="1:7" x14ac:dyDescent="0.25">
      <c r="A102" s="3">
        <v>100</v>
      </c>
      <c r="B102" s="14">
        <v>100</v>
      </c>
      <c r="G102" s="21">
        <f t="shared" si="1"/>
        <v>0</v>
      </c>
    </row>
  </sheetData>
  <autoFilter ref="A1:K1"/>
  <conditionalFormatting sqref="J12:J1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dataBar" priority="2">
      <dataBar>
        <cfvo type="min"/>
        <cfvo type="max"/>
        <color rgb="FF63C384"/>
      </dataBar>
    </cfRule>
  </conditionalFormatting>
  <conditionalFormatting sqref="J12">
    <cfRule type="dataBar" priority="1">
      <dataBar>
        <cfvo type="min"/>
        <cfvo type="max"/>
        <color rgb="FF638EC6"/>
      </dataBar>
    </cfRule>
  </conditionalFormatting>
  <dataValidations count="1">
    <dataValidation type="list" showInputMessage="1" showErrorMessage="1" sqref="I3">
      <formula1>$B$2:$B$102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9"/>
  <sheetViews>
    <sheetView workbookViewId="0">
      <selection activeCell="B3" sqref="B3"/>
    </sheetView>
  </sheetViews>
  <sheetFormatPr defaultRowHeight="15" x14ac:dyDescent="0.25"/>
  <cols>
    <col min="2" max="2" width="66.7109375" style="34" customWidth="1"/>
  </cols>
  <sheetData>
    <row r="2" spans="2:2" x14ac:dyDescent="0.25">
      <c r="B2" s="34" t="s">
        <v>80</v>
      </c>
    </row>
    <row r="3" spans="2:2" ht="30" x14ac:dyDescent="0.25">
      <c r="B3" s="35" t="s">
        <v>75</v>
      </c>
    </row>
    <row r="4" spans="2:2" x14ac:dyDescent="0.25">
      <c r="B4" s="35" t="s">
        <v>76</v>
      </c>
    </row>
    <row r="6" spans="2:2" x14ac:dyDescent="0.25">
      <c r="B6" s="34" t="s">
        <v>79</v>
      </c>
    </row>
    <row r="7" spans="2:2" ht="45" x14ac:dyDescent="0.25">
      <c r="B7" s="35" t="s">
        <v>77</v>
      </c>
    </row>
    <row r="9" spans="2:2" x14ac:dyDescent="0.25">
      <c r="B9" s="34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test</vt:lpstr>
      <vt:lpstr>dop_uslug</vt:lpstr>
      <vt:lpstr>price_dop</vt:lpstr>
      <vt:lpstr>price_kvart</vt:lpstr>
      <vt:lpstr>price_home</vt:lpstr>
      <vt:lpstr>formula</vt:lpstr>
      <vt:lpstr>card</vt:lpstr>
      <vt:lpstr>инф</vt:lpstr>
      <vt:lpstr>test!клиент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2016-04-02T07:03:20Z</dcterms:modified>
</cp:coreProperties>
</file>