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Ярослав\Downloads\"/>
    </mc:Choice>
  </mc:AlternateContent>
  <bookViews>
    <workbookView xWindow="120" yWindow="75" windowWidth="21435" windowHeight="9525"/>
  </bookViews>
  <sheets>
    <sheet name="2016" sheetId="1" r:id="rId1"/>
  </sheets>
  <externalReferences>
    <externalReference r:id="rId2"/>
    <externalReference r:id="rId3"/>
  </externalReferences>
  <definedNames>
    <definedName name="_xlnm._FilterDatabase" localSheetId="0" hidden="1">'2016'!$A$4:$N$10</definedName>
    <definedName name="SD">[1]технический!$B$2:$B$5</definedName>
    <definedName name="SZ">[1]технический!$A$2:$A$6</definedName>
    <definedName name="_xlnm.Print_Area" localSheetId="0">'2016'!$A$3:$F$4</definedName>
  </definedNames>
  <calcPr calcId="162913"/>
</workbook>
</file>

<file path=xl/calcChain.xml><?xml version="1.0" encoding="utf-8"?>
<calcChain xmlns="http://schemas.openxmlformats.org/spreadsheetml/2006/main">
  <c r="G15" i="1" l="1"/>
  <c r="G14" i="1"/>
  <c r="G13" i="1"/>
  <c r="G12" i="1"/>
  <c r="C10" i="1" l="1"/>
  <c r="B10" i="1"/>
  <c r="D8" i="1"/>
  <c r="C8" i="1"/>
  <c r="B8" i="1"/>
  <c r="D6" i="1"/>
  <c r="C6" i="1"/>
  <c r="B6" i="1"/>
  <c r="A6" i="1" l="1"/>
  <c r="A8" i="1"/>
  <c r="A5" i="1" l="1"/>
  <c r="A7" i="1" s="1"/>
  <c r="A9" i="1" s="1"/>
  <c r="A10" i="1" s="1"/>
</calcChain>
</file>

<file path=xl/sharedStrings.xml><?xml version="1.0" encoding="utf-8"?>
<sst xmlns="http://schemas.openxmlformats.org/spreadsheetml/2006/main" count="52" uniqueCount="34">
  <si>
    <t>день</t>
  </si>
  <si>
    <t>ночь</t>
  </si>
  <si>
    <t>Гибка</t>
  </si>
  <si>
    <t>план</t>
  </si>
  <si>
    <t>№ пп</t>
  </si>
  <si>
    <t>Менеджер</t>
  </si>
  <si>
    <t>Заказ</t>
  </si>
  <si>
    <t>Сп</t>
  </si>
  <si>
    <t>Операции</t>
  </si>
  <si>
    <t>Всего</t>
  </si>
  <si>
    <t>факт</t>
  </si>
  <si>
    <t>Пробивка</t>
  </si>
  <si>
    <t>Иванов</t>
  </si>
  <si>
    <t>Петров</t>
  </si>
  <si>
    <t>Сидоров</t>
  </si>
  <si>
    <t>Заказ1</t>
  </si>
  <si>
    <t>Заказ2</t>
  </si>
  <si>
    <t>Заказ3</t>
  </si>
  <si>
    <t>10/800</t>
  </si>
  <si>
    <t>5/300</t>
  </si>
  <si>
    <t>10/600</t>
  </si>
  <si>
    <t>100/600</t>
  </si>
  <si>
    <t>15/90</t>
  </si>
  <si>
    <t>800/1600</t>
  </si>
  <si>
    <t>10+5+10</t>
  </si>
  <si>
    <t>800+300+600</t>
  </si>
  <si>
    <t>100+15+800</t>
  </si>
  <si>
    <t>600+90+1600</t>
  </si>
  <si>
    <t>.../</t>
  </si>
  <si>
    <t>/…</t>
  </si>
  <si>
    <t>Суммировать по столбцу Н все что справа от "/", если в столбце Е "Пробивка"</t>
  </si>
  <si>
    <t>Суммировать по столбцу Н все что слева от "/", если в столбце Е "Пробивка"</t>
  </si>
  <si>
    <t>Суммировать по столбцу Н все что слева от "/", если в столбце Е "Гибка"</t>
  </si>
  <si>
    <t>Суммировать по столбцу Н все что справа от "/", если в столбце Е "Гибка"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</si>
</sst>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\ mmm;@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5" fillId="0" borderId="0"/>
    <xf numFmtId="164" fontId="6" fillId="0" borderId="0"/>
  </cellStyleXfs>
  <cellXfs count="32">
    <xf numFmtId="0" fontId="0" fillId="0" borderId="0" xfId="0"/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left" vertical="center" indent="1"/>
    </xf>
    <xf numFmtId="0" fontId="1" fillId="0" borderId="0" xfId="0" applyFont="1" applyFill="1" applyAlignment="1">
      <alignment horizontal="left" vertical="center" indent="1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/>
    <xf numFmtId="0" fontId="4" fillId="0" borderId="0" xfId="0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left" vertical="center" indent="3"/>
    </xf>
    <xf numFmtId="14" fontId="1" fillId="0" borderId="0" xfId="0" applyNumberFormat="1" applyFont="1" applyFill="1" applyBorder="1" applyAlignment="1">
      <alignment horizontal="left" vertical="center" indent="3"/>
    </xf>
    <xf numFmtId="0" fontId="1" fillId="0" borderId="0" xfId="0" applyFont="1" applyFill="1" applyAlignment="1">
      <alignment horizontal="left" vertical="center" indent="3"/>
    </xf>
    <xf numFmtId="0" fontId="1" fillId="0" borderId="5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left" vertical="center" wrapText="1" indent="1"/>
    </xf>
    <xf numFmtId="0" fontId="1" fillId="0" borderId="6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left" vertical="center" indent="1"/>
    </xf>
    <xf numFmtId="0" fontId="1" fillId="0" borderId="1" xfId="0" applyFont="1" applyFill="1" applyBorder="1" applyAlignment="1">
      <alignment horizontal="left" vertical="center" inden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 indent="1"/>
    </xf>
    <xf numFmtId="49" fontId="2" fillId="0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/>
    <xf numFmtId="14" fontId="1" fillId="0" borderId="2" xfId="0" applyNumberFormat="1" applyFont="1" applyFill="1" applyBorder="1" applyAlignment="1">
      <alignment horizontal="center"/>
    </xf>
    <xf numFmtId="14" fontId="1" fillId="0" borderId="3" xfId="0" applyNumberFormat="1" applyFont="1" applyFill="1" applyBorder="1" applyAlignment="1">
      <alignment horizontal="center"/>
    </xf>
    <xf numFmtId="14" fontId="1" fillId="0" borderId="4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Users/Note17/DBX/Dropbox/BILDEX&amp;GRADAS/TEST%20Bilde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~EXCHANGE~/&#1055;&#1056;&#1054;&#1048;&#1047;&#1042;&#1054;&#1044;&#1057;&#1058;&#1042;&#1054;/&#1043;&#1088;&#1072;&#1092;&#1080;&#1082;%20&#1087;&#1088;&#1086;&#1080;&#1079;&#1074;&#1086;&#1076;&#1089;&#1090;&#107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ехнический"/>
    </sheetNames>
    <sheetDataSet>
      <sheetData sheetId="0"/>
      <sheetData sheetId="1">
        <row r="2">
          <cell r="A2" t="str">
            <v>01_предварительная обработка</v>
          </cell>
          <cell r="B2" t="str">
            <v>01_Технологическая проработка</v>
          </cell>
        </row>
        <row r="3">
          <cell r="A3" t="str">
            <v>02_в работе</v>
          </cell>
          <cell r="B3" t="str">
            <v>02_заказ на сборе экономики</v>
          </cell>
        </row>
        <row r="4">
          <cell r="A4" t="str">
            <v>03_отгружен</v>
          </cell>
          <cell r="B4" t="str">
            <v>03_Оценка на заказ отправлена</v>
          </cell>
        </row>
        <row r="5">
          <cell r="A5" t="str">
            <v>04_выполнен</v>
          </cell>
          <cell r="B5" t="str">
            <v>05_заказ готов к производству</v>
          </cell>
        </row>
        <row r="6">
          <cell r="A6" t="str">
            <v>05_отменен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Производство"/>
      <sheetName val="Сменное"/>
      <sheetName val="Нормы"/>
      <sheetName val="Выработка"/>
      <sheetName val="Покраска"/>
      <sheetName val="Март 2016"/>
      <sheetName val="Лис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zoomScale="70" zoomScaleNormal="70" workbookViewId="0">
      <pane xSplit="6" ySplit="4" topLeftCell="G5" activePane="bottomRight" state="frozen"/>
      <selection activeCell="A3" sqref="A3"/>
      <selection pane="topRight" activeCell="O3" sqref="O3"/>
      <selection pane="bottomLeft" activeCell="A8" sqref="A8"/>
      <selection pane="bottomRight" activeCell="G12" sqref="G12"/>
    </sheetView>
  </sheetViews>
  <sheetFormatPr defaultColWidth="8.85546875" defaultRowHeight="15" x14ac:dyDescent="0.2"/>
  <cols>
    <col min="1" max="1" width="5.28515625" style="2" customWidth="1"/>
    <col min="2" max="2" width="12.28515625" style="3" customWidth="1"/>
    <col min="3" max="3" width="15.42578125" style="4" customWidth="1"/>
    <col min="4" max="4" width="5.28515625" style="2" customWidth="1"/>
    <col min="5" max="5" width="27.28515625" style="4" customWidth="1"/>
    <col min="6" max="6" width="7.85546875" style="5" customWidth="1"/>
    <col min="7" max="14" width="12.7109375" style="6" customWidth="1"/>
    <col min="15" max="16384" width="8.85546875" style="6"/>
  </cols>
  <sheetData>
    <row r="1" spans="1:14" ht="18" x14ac:dyDescent="0.2">
      <c r="A1" s="1"/>
      <c r="G1" s="27">
        <v>42464</v>
      </c>
      <c r="H1" s="28"/>
      <c r="I1" s="28"/>
      <c r="J1" s="29"/>
      <c r="K1" s="27">
        <v>42465</v>
      </c>
      <c r="L1" s="28"/>
      <c r="M1" s="28"/>
      <c r="N1" s="29"/>
    </row>
    <row r="2" spans="1:14" s="11" customFormat="1" x14ac:dyDescent="0.25">
      <c r="A2" s="2"/>
      <c r="B2" s="3"/>
      <c r="C2" s="7"/>
      <c r="D2" s="8"/>
      <c r="E2" s="7"/>
      <c r="F2" s="9"/>
      <c r="G2" s="10" t="s">
        <v>0</v>
      </c>
      <c r="H2" s="10"/>
      <c r="I2" s="10" t="s">
        <v>1</v>
      </c>
      <c r="J2" s="10"/>
      <c r="K2" s="10" t="s">
        <v>0</v>
      </c>
      <c r="L2" s="10"/>
      <c r="M2" s="10" t="s">
        <v>1</v>
      </c>
      <c r="N2" s="10"/>
    </row>
    <row r="3" spans="1:14" s="15" customFormat="1" ht="33.75" x14ac:dyDescent="0.2">
      <c r="A3" s="12" t="s">
        <v>4</v>
      </c>
      <c r="B3" s="13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4" t="s">
        <v>3</v>
      </c>
      <c r="H3" s="14" t="s">
        <v>10</v>
      </c>
      <c r="I3" s="14" t="s">
        <v>3</v>
      </c>
      <c r="J3" s="14" t="s">
        <v>10</v>
      </c>
      <c r="K3" s="14" t="s">
        <v>3</v>
      </c>
      <c r="L3" s="14" t="s">
        <v>10</v>
      </c>
      <c r="M3" s="14" t="s">
        <v>3</v>
      </c>
      <c r="N3" s="14" t="s">
        <v>10</v>
      </c>
    </row>
    <row r="4" spans="1:14" s="15" customFormat="1" ht="12" customHeight="1" x14ac:dyDescent="0.2">
      <c r="A4" s="16"/>
      <c r="B4" s="17"/>
      <c r="C4" s="18"/>
      <c r="D4" s="16"/>
      <c r="E4" s="18"/>
      <c r="F4" s="18"/>
      <c r="G4" s="14"/>
      <c r="H4" s="14"/>
      <c r="I4" s="14"/>
      <c r="J4" s="14"/>
      <c r="K4" s="14"/>
      <c r="L4" s="14"/>
      <c r="M4" s="14"/>
      <c r="N4" s="14"/>
    </row>
    <row r="5" spans="1:14" x14ac:dyDescent="0.2">
      <c r="A5" s="19">
        <f>IF($C5="","",IF((COUNTIFS($C$4:$C4,$C5,$D$4:$D4,$D5))=0,MAX($A$4:$A4)+1,""))</f>
        <v>1</v>
      </c>
      <c r="B5" s="20" t="s">
        <v>12</v>
      </c>
      <c r="C5" s="21" t="s">
        <v>15</v>
      </c>
      <c r="D5" s="19">
        <v>1</v>
      </c>
      <c r="E5" s="21" t="s">
        <v>11</v>
      </c>
      <c r="F5" s="22">
        <v>10</v>
      </c>
      <c r="G5" s="24" t="s">
        <v>18</v>
      </c>
      <c r="H5" s="24"/>
      <c r="I5" s="24"/>
      <c r="J5" s="24"/>
      <c r="K5" s="24"/>
      <c r="L5" s="24"/>
      <c r="M5" s="24"/>
      <c r="N5" s="24"/>
    </row>
    <row r="6" spans="1:14" x14ac:dyDescent="0.2">
      <c r="A6" s="19" t="str">
        <f>IF($C6="","",IF((COUNTIFS($C$4:$C5,$C6,$D$4:$D5,$D6))=0,MAX($A$4:$A5)+1,""))</f>
        <v/>
      </c>
      <c r="B6" s="20" t="str">
        <f>IF($E6="","",$B5)</f>
        <v>Иванов</v>
      </c>
      <c r="C6" s="21" t="str">
        <f>IF($E6="","",$C5)</f>
        <v>Заказ1</v>
      </c>
      <c r="D6" s="19">
        <f>IF($E6="","",$D5)</f>
        <v>1</v>
      </c>
      <c r="E6" s="21" t="s">
        <v>2</v>
      </c>
      <c r="F6" s="22">
        <v>300</v>
      </c>
      <c r="G6" s="24" t="s">
        <v>21</v>
      </c>
      <c r="H6" s="24"/>
      <c r="I6" s="24"/>
      <c r="J6" s="24"/>
      <c r="K6" s="24"/>
      <c r="L6" s="24"/>
      <c r="M6" s="24"/>
      <c r="N6" s="24"/>
    </row>
    <row r="7" spans="1:14" x14ac:dyDescent="0.2">
      <c r="A7" s="19">
        <f>IF($C7="","",IF((COUNTIFS($C$4:$C6,$C7,$D$4:$D6,$D7))=0,MAX($A$4:$A6)+1,""))</f>
        <v>2</v>
      </c>
      <c r="B7" s="20" t="s">
        <v>13</v>
      </c>
      <c r="C7" s="21" t="s">
        <v>16</v>
      </c>
      <c r="D7" s="19">
        <v>2</v>
      </c>
      <c r="E7" s="21" t="s">
        <v>11</v>
      </c>
      <c r="F7" s="22">
        <v>5</v>
      </c>
      <c r="G7" s="24" t="s">
        <v>19</v>
      </c>
      <c r="H7" s="24"/>
      <c r="I7" s="24"/>
      <c r="J7" s="24"/>
      <c r="K7" s="24"/>
      <c r="L7" s="24"/>
      <c r="M7" s="24"/>
      <c r="N7" s="24"/>
    </row>
    <row r="8" spans="1:14" x14ac:dyDescent="0.2">
      <c r="A8" s="19" t="str">
        <f>IF($C8="","",IF((COUNTIFS($C$4:$C7,$C8,$D$4:$D7,$D8))=0,MAX($A$4:$A7)+1,""))</f>
        <v/>
      </c>
      <c r="B8" s="20" t="str">
        <f>IF($E8="","",$B7)</f>
        <v>Петров</v>
      </c>
      <c r="C8" s="21" t="str">
        <f>IF($E8="","",$C7)</f>
        <v>Заказ2</v>
      </c>
      <c r="D8" s="19">
        <f>IF($E8="","",$D7)</f>
        <v>2</v>
      </c>
      <c r="E8" s="21" t="s">
        <v>2</v>
      </c>
      <c r="F8" s="22">
        <v>15</v>
      </c>
      <c r="G8" s="24" t="s">
        <v>22</v>
      </c>
      <c r="H8" s="24"/>
      <c r="I8" s="24"/>
      <c r="J8" s="24"/>
      <c r="K8" s="24"/>
      <c r="L8" s="24"/>
      <c r="M8" s="24"/>
      <c r="N8" s="24"/>
    </row>
    <row r="9" spans="1:14" x14ac:dyDescent="0.2">
      <c r="A9" s="19">
        <f>IF($C9="","",IF((COUNTIFS($C$4:$C8,$C9,$D$4:$D8,$D9))=0,MAX($A$4:$A8)+1,""))</f>
        <v>3</v>
      </c>
      <c r="B9" s="20" t="s">
        <v>14</v>
      </c>
      <c r="C9" s="21" t="s">
        <v>17</v>
      </c>
      <c r="D9" s="19">
        <v>1</v>
      </c>
      <c r="E9" s="21" t="s">
        <v>11</v>
      </c>
      <c r="F9" s="22">
        <v>17</v>
      </c>
      <c r="G9" s="24" t="s">
        <v>20</v>
      </c>
      <c r="H9" s="24"/>
      <c r="I9" s="24"/>
      <c r="J9" s="24"/>
      <c r="K9" s="24"/>
      <c r="L9" s="24"/>
      <c r="M9" s="24"/>
      <c r="N9" s="24"/>
    </row>
    <row r="10" spans="1:14" x14ac:dyDescent="0.2">
      <c r="A10" s="19" t="str">
        <f>IF($C10="","",IF((COUNTIFS($C$4:$C9,$C10,$D$4:$D9,$D10))=0,MAX($A$4:$A9)+1,""))</f>
        <v/>
      </c>
      <c r="B10" s="20" t="str">
        <f>IF($E10="","",$B9)</f>
        <v>Сидоров</v>
      </c>
      <c r="C10" s="21" t="str">
        <f>IF($E10="","",$C9)</f>
        <v>Заказ3</v>
      </c>
      <c r="D10" s="19">
        <v>1</v>
      </c>
      <c r="E10" s="21" t="s">
        <v>2</v>
      </c>
      <c r="F10" s="22">
        <v>1665</v>
      </c>
      <c r="G10" s="24" t="s">
        <v>23</v>
      </c>
      <c r="H10" s="24"/>
      <c r="I10" s="24"/>
      <c r="J10" s="24"/>
      <c r="K10" s="24"/>
      <c r="L10" s="24"/>
      <c r="M10" s="24"/>
      <c r="N10" s="24"/>
    </row>
    <row r="12" spans="1:14" x14ac:dyDescent="0.2">
      <c r="E12" s="25" t="s">
        <v>11</v>
      </c>
      <c r="F12" s="4" t="s">
        <v>28</v>
      </c>
      <c r="G12" s="30">
        <f>SUMPRODUCT(($E$5:$E$10=E12)*LEFTB($G$5:$G$10,SEARCH("/",$G$5:$G$10)-1))</f>
        <v>25</v>
      </c>
      <c r="H12" s="26" t="s">
        <v>24</v>
      </c>
      <c r="J12" s="6" t="s">
        <v>31</v>
      </c>
    </row>
    <row r="13" spans="1:14" x14ac:dyDescent="0.2">
      <c r="E13" s="25" t="s">
        <v>11</v>
      </c>
      <c r="F13" s="4" t="s">
        <v>29</v>
      </c>
      <c r="G13" s="31">
        <f>SUMPRODUCT(($E$5:$E$10=E13)*MID($G$5:$G$10,SEARCH("/",$G$5:$G$10)+1,9))</f>
        <v>1700</v>
      </c>
      <c r="H13" s="26" t="s">
        <v>25</v>
      </c>
      <c r="J13" s="6" t="s">
        <v>30</v>
      </c>
    </row>
    <row r="14" spans="1:14" x14ac:dyDescent="0.2">
      <c r="E14" s="23" t="s">
        <v>2</v>
      </c>
      <c r="F14" s="4" t="s">
        <v>28</v>
      </c>
      <c r="G14" s="30">
        <f>SUMPRODUCT(($E$5:$E$10=E14)*LEFTB($G$5:$G$10,SEARCH("/",$G$5:$G$10)-1))</f>
        <v>915</v>
      </c>
      <c r="H14" s="26" t="s">
        <v>26</v>
      </c>
      <c r="J14" s="6" t="s">
        <v>32</v>
      </c>
    </row>
    <row r="15" spans="1:14" x14ac:dyDescent="0.2">
      <c r="E15" s="23" t="s">
        <v>2</v>
      </c>
      <c r="F15" s="4" t="s">
        <v>29</v>
      </c>
      <c r="G15" s="31">
        <f>SUMPRODUCT(($E$5:$E$10=E15)*MID($G$5:$G$10,SEARCH("/",$G$5:$G$10)+1,9))</f>
        <v>2290</v>
      </c>
      <c r="H15" s="26" t="s">
        <v>27</v>
      </c>
      <c r="J15" s="6" t="s">
        <v>33</v>
      </c>
    </row>
  </sheetData>
  <autoFilter ref="A4:N10"/>
  <mergeCells count="2">
    <mergeCell ref="K1:N1"/>
    <mergeCell ref="G1:J1"/>
  </mergeCells>
  <pageMargins left="0.11811023622047245" right="0.11811023622047245" top="0.15748031496062992" bottom="0.15748031496062992" header="0.31496062992125984" footer="0.31496062992125984"/>
  <pageSetup paperSize="9" orientation="portrait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'Y:\~EXCHANGE~\ПРОИЗВОДСТВО\[График производства.xlsx]Нормы'!#REF!</xm:f>
          </x14:formula1>
          <xm:sqref>E5:E10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Кто-то новый</dc:creator>
  <cp:lastModifiedBy>Ярослав</cp:lastModifiedBy>
  <dcterms:created xsi:type="dcterms:W3CDTF">2016-04-04T08:44:14Z</dcterms:created>
  <dcterms:modified xsi:type="dcterms:W3CDTF">2016-04-04T09:25:35Z</dcterms:modified>
</cp:coreProperties>
</file>