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1" i="1"/>
  <c r="P18"/>
  <c r="P41" s="1"/>
  <c r="Q18"/>
  <c r="Q41" s="1"/>
  <c r="P19"/>
  <c r="P42" s="1"/>
  <c r="Q19"/>
  <c r="Q42" s="1"/>
  <c r="P20"/>
  <c r="P43" s="1"/>
  <c r="Q21"/>
  <c r="Q44" s="1"/>
  <c r="P22"/>
  <c r="P45" s="1"/>
  <c r="R18"/>
  <c r="R19"/>
  <c r="R42" s="1"/>
  <c r="R20"/>
  <c r="R43" s="1"/>
  <c r="R22"/>
  <c r="R45" s="1"/>
  <c r="S22"/>
  <c r="S45" s="1"/>
  <c r="T17"/>
  <c r="T40" s="1"/>
  <c r="T19"/>
  <c r="T42" s="1"/>
  <c r="S20"/>
  <c r="S43" s="1"/>
  <c r="S21"/>
  <c r="S44" s="1"/>
  <c r="M24"/>
  <c r="M26"/>
  <c r="L27"/>
  <c r="L28"/>
  <c r="L29"/>
  <c r="K24"/>
  <c r="K25"/>
  <c r="K26"/>
  <c r="K27"/>
  <c r="K29"/>
  <c r="J24"/>
  <c r="J25"/>
  <c r="J26"/>
  <c r="J28"/>
  <c r="I25"/>
  <c r="I26"/>
  <c r="I27"/>
  <c r="I29"/>
  <c r="I24"/>
  <c r="H27"/>
  <c r="H28"/>
  <c r="H29"/>
  <c r="H4"/>
  <c r="O11" s="1"/>
  <c r="S33" s="1"/>
  <c r="I4"/>
  <c r="P11" s="1"/>
  <c r="J4"/>
  <c r="Q11" s="1"/>
  <c r="K4"/>
  <c r="R11" s="1"/>
  <c r="L4"/>
  <c r="L18" s="1"/>
  <c r="M4"/>
  <c r="T11" s="1"/>
  <c r="H5"/>
  <c r="O12" s="1"/>
  <c r="S34" s="1"/>
  <c r="I5"/>
  <c r="P12" s="1"/>
  <c r="J5"/>
  <c r="J19" s="1"/>
  <c r="K5"/>
  <c r="K19" s="1"/>
  <c r="L5"/>
  <c r="S12" s="1"/>
  <c r="M5"/>
  <c r="T12" s="1"/>
  <c r="H6"/>
  <c r="H20" s="1"/>
  <c r="I6"/>
  <c r="I20" s="1"/>
  <c r="J6"/>
  <c r="Q13" s="1"/>
  <c r="K6"/>
  <c r="R13" s="1"/>
  <c r="L6"/>
  <c r="S13" s="1"/>
  <c r="M6"/>
  <c r="M20" s="1"/>
  <c r="H7"/>
  <c r="O14" s="1"/>
  <c r="I7"/>
  <c r="I21" s="1"/>
  <c r="J7"/>
  <c r="J21" s="1"/>
  <c r="K7"/>
  <c r="R14" s="1"/>
  <c r="L7"/>
  <c r="L21" s="1"/>
  <c r="M7"/>
  <c r="M21" s="1"/>
  <c r="H8"/>
  <c r="H22" s="1"/>
  <c r="I8"/>
  <c r="P15" s="1"/>
  <c r="J8"/>
  <c r="Q15" s="1"/>
  <c r="K8"/>
  <c r="K22" s="1"/>
  <c r="L8"/>
  <c r="L22" s="1"/>
  <c r="M8"/>
  <c r="T15" s="1"/>
  <c r="I3"/>
  <c r="P10" s="1"/>
  <c r="P17" s="1"/>
  <c r="P40" s="1"/>
  <c r="J3"/>
  <c r="Q10" s="1"/>
  <c r="Q17" s="1"/>
  <c r="Q40" s="1"/>
  <c r="K3"/>
  <c r="R10" s="1"/>
  <c r="R17" s="1"/>
  <c r="R40" s="1"/>
  <c r="L3"/>
  <c r="L17" s="1"/>
  <c r="M3"/>
  <c r="T10" s="1"/>
  <c r="H3"/>
  <c r="O10" s="1"/>
  <c r="S32" s="1"/>
  <c r="P21" l="1"/>
  <c r="P44" s="1"/>
  <c r="S17"/>
  <c r="S40" s="1"/>
  <c r="S18"/>
  <c r="S41" s="1"/>
  <c r="M35"/>
  <c r="I19"/>
  <c r="J17"/>
  <c r="K20"/>
  <c r="M18"/>
  <c r="M32" s="1"/>
  <c r="I22"/>
  <c r="I18"/>
  <c r="J22"/>
  <c r="L19"/>
  <c r="J18"/>
  <c r="M22"/>
  <c r="M36" s="1"/>
  <c r="M19"/>
  <c r="K18"/>
  <c r="H18"/>
  <c r="H25" s="1"/>
  <c r="K21"/>
  <c r="K35" s="1"/>
  <c r="L20"/>
  <c r="K17"/>
  <c r="J20"/>
  <c r="J27" s="1"/>
  <c r="M17"/>
  <c r="I17"/>
  <c r="H19"/>
  <c r="H26" s="1"/>
  <c r="H21"/>
  <c r="H17"/>
  <c r="H24" s="1"/>
  <c r="S15"/>
  <c r="T14"/>
  <c r="P14"/>
  <c r="R12"/>
  <c r="S11"/>
  <c r="T18" s="1"/>
  <c r="Q14"/>
  <c r="R15"/>
  <c r="S14"/>
  <c r="T13"/>
  <c r="P13"/>
  <c r="Q12"/>
  <c r="S10"/>
  <c r="O13"/>
  <c r="O15"/>
  <c r="Q22" s="1"/>
  <c r="Q45" s="1"/>
  <c r="T36" l="1"/>
  <c r="T41"/>
  <c r="T37"/>
  <c r="R21"/>
  <c r="R44" s="1"/>
  <c r="Q20"/>
  <c r="Q43" s="1"/>
  <c r="T22"/>
  <c r="T45" s="1"/>
  <c r="S19"/>
  <c r="S42" s="1"/>
  <c r="T21"/>
  <c r="T44" s="1"/>
  <c r="T20"/>
  <c r="T33"/>
  <c r="R36"/>
  <c r="L24"/>
  <c r="M34"/>
  <c r="M27"/>
  <c r="J29"/>
  <c r="M29" s="1"/>
  <c r="L26"/>
  <c r="L25"/>
  <c r="M25" s="1"/>
  <c r="I28"/>
  <c r="T35" l="1"/>
  <c r="T43"/>
  <c r="K28"/>
  <c r="M28" s="1"/>
</calcChain>
</file>

<file path=xl/sharedStrings.xml><?xml version="1.0" encoding="utf-8"?>
<sst xmlns="http://schemas.openxmlformats.org/spreadsheetml/2006/main" count="38" uniqueCount="26">
  <si>
    <t>ГРАФИК</t>
  </si>
  <si>
    <t>пн</t>
  </si>
  <si>
    <t>вт</t>
  </si>
  <si>
    <t>ср</t>
  </si>
  <si>
    <t>чт</t>
  </si>
  <si>
    <t>пт</t>
  </si>
  <si>
    <t>сб</t>
  </si>
  <si>
    <t>ПН,Пт,</t>
  </si>
  <si>
    <t/>
  </si>
  <si>
    <t>ПН,Пт,Сб,</t>
  </si>
  <si>
    <t>Ср,Сб,</t>
  </si>
  <si>
    <t>Вт,Чт,Сб,</t>
  </si>
  <si>
    <t>Время . Пн</t>
  </si>
  <si>
    <t>Время . Вт</t>
  </si>
  <si>
    <t>Время . Ср</t>
  </si>
  <si>
    <t>Время . Чт</t>
  </si>
  <si>
    <t>Время . Пт</t>
  </si>
  <si>
    <t>Время . Сб</t>
  </si>
  <si>
    <t>Суммы к инкассации</t>
  </si>
  <si>
    <t>Инкассация</t>
  </si>
  <si>
    <t>Инкассация правильно</t>
  </si>
  <si>
    <t>Инкассация нужно (добавить переносимые суммы)</t>
  </si>
  <si>
    <t>Идет на следующую инкасацию (переносимые суммы)</t>
  </si>
  <si>
    <t>Плановая выручка</t>
  </si>
  <si>
    <t>Смещение</t>
  </si>
  <si>
    <t>Частично решил со смещением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</si>
</sst>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0" fontId="0" fillId="0" borderId="0" xfId="0"/>
    <xf numFmtId="0" fontId="0" fillId="2" borderId="0" xfId="0" applyNumberFormat="1" applyFill="1"/>
    <xf numFmtId="2" fontId="0" fillId="0" borderId="0" xfId="0" applyNumberFormat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abSelected="1" workbookViewId="0">
      <selection activeCell="P19" sqref="P19"/>
    </sheetView>
  </sheetViews>
  <sheetFormatPr defaultColWidth="8.85546875" defaultRowHeight="15"/>
  <cols>
    <col min="9" max="9" width="9.140625" bestFit="1" customWidth="1"/>
  </cols>
  <sheetData>
    <row r="1" spans="1:20">
      <c r="A1" s="1">
        <v>0.375</v>
      </c>
    </row>
    <row r="2" spans="1:20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</row>
    <row r="3" spans="1:20">
      <c r="A3" s="1">
        <v>0.52083333333333337</v>
      </c>
      <c r="B3" s="2"/>
      <c r="C3" s="2"/>
      <c r="D3" s="2"/>
      <c r="E3" s="1">
        <v>0.625</v>
      </c>
      <c r="F3" s="2"/>
      <c r="G3" s="3" t="s">
        <v>7</v>
      </c>
      <c r="H3" s="4">
        <f>IF(A3="",1,(A3-$A$1)/0.42)</f>
        <v>0.34722222222222232</v>
      </c>
      <c r="I3" s="4">
        <f t="shared" ref="I3:M3" si="0">IF(B3="",1,(B3-$A$1)/0.42)</f>
        <v>1</v>
      </c>
      <c r="J3" s="4">
        <f t="shared" si="0"/>
        <v>1</v>
      </c>
      <c r="K3" s="4">
        <f t="shared" si="0"/>
        <v>1</v>
      </c>
      <c r="L3" s="4">
        <f t="shared" si="0"/>
        <v>0.59523809523809523</v>
      </c>
      <c r="M3" s="4">
        <f t="shared" si="0"/>
        <v>1</v>
      </c>
    </row>
    <row r="4" spans="1:20">
      <c r="A4" s="1">
        <v>0.625</v>
      </c>
      <c r="B4" s="2"/>
      <c r="C4" s="2"/>
      <c r="D4" s="2"/>
      <c r="E4" s="1">
        <v>0.625</v>
      </c>
      <c r="F4" s="1">
        <v>0.72916666666666663</v>
      </c>
      <c r="G4" s="3" t="s">
        <v>9</v>
      </c>
      <c r="H4" s="4">
        <f t="shared" ref="H4:H8" si="1">IF(A4="",1,(A4-$A$1)/0.42)</f>
        <v>0.59523809523809523</v>
      </c>
      <c r="I4" s="4">
        <f t="shared" ref="I4:I8" si="2">IF(B4="",1,(B4-$A$1)/0.42)</f>
        <v>1</v>
      </c>
      <c r="J4" s="4">
        <f t="shared" ref="J4:J8" si="3">IF(C4="",1,(C4-$A$1)/0.42)</f>
        <v>1</v>
      </c>
      <c r="K4" s="4">
        <f t="shared" ref="K4:K8" si="4">IF(D4="",1,(D4-$A$1)/0.42)</f>
        <v>1</v>
      </c>
      <c r="L4" s="4">
        <f t="shared" ref="L4:L8" si="5">IF(E4="",1,(E4-$A$1)/0.42)</f>
        <v>0.59523809523809523</v>
      </c>
      <c r="M4" s="4">
        <f t="shared" ref="M4:M8" si="6">IF(F4="",1,(F4-$A$1)/0.42)</f>
        <v>0.84325396825396814</v>
      </c>
    </row>
    <row r="5" spans="1:20">
      <c r="A5" s="1">
        <v>0.625</v>
      </c>
      <c r="B5" s="2" t="s">
        <v>8</v>
      </c>
      <c r="C5" s="2" t="s">
        <v>8</v>
      </c>
      <c r="D5" s="2" t="s">
        <v>8</v>
      </c>
      <c r="E5" s="1">
        <v>0.70833333333333337</v>
      </c>
      <c r="F5" s="2" t="s">
        <v>8</v>
      </c>
      <c r="G5" s="3" t="s">
        <v>7</v>
      </c>
      <c r="H5" s="4">
        <f t="shared" si="1"/>
        <v>0.59523809523809523</v>
      </c>
      <c r="I5" s="4">
        <f t="shared" si="2"/>
        <v>1</v>
      </c>
      <c r="J5" s="4">
        <f t="shared" si="3"/>
        <v>1</v>
      </c>
      <c r="K5" s="4">
        <f t="shared" si="4"/>
        <v>1</v>
      </c>
      <c r="L5" s="4">
        <f t="shared" si="5"/>
        <v>0.79365079365079372</v>
      </c>
      <c r="M5" s="4">
        <f t="shared" si="6"/>
        <v>1</v>
      </c>
    </row>
    <row r="6" spans="1:20">
      <c r="A6" s="2" t="s">
        <v>8</v>
      </c>
      <c r="B6" s="2"/>
      <c r="C6" s="1">
        <v>0.625</v>
      </c>
      <c r="D6" s="2" t="s">
        <v>8</v>
      </c>
      <c r="E6" s="2"/>
      <c r="F6" s="1">
        <v>0.54166666666666663</v>
      </c>
      <c r="G6" s="3" t="s">
        <v>10</v>
      </c>
      <c r="H6" s="4">
        <f t="shared" si="1"/>
        <v>1</v>
      </c>
      <c r="I6" s="4">
        <f t="shared" si="2"/>
        <v>1</v>
      </c>
      <c r="J6" s="4">
        <f t="shared" si="3"/>
        <v>0.59523809523809523</v>
      </c>
      <c r="K6" s="4">
        <f t="shared" si="4"/>
        <v>1</v>
      </c>
      <c r="L6" s="4">
        <f t="shared" si="5"/>
        <v>1</v>
      </c>
      <c r="M6" s="4">
        <f t="shared" si="6"/>
        <v>0.39682539682539675</v>
      </c>
    </row>
    <row r="7" spans="1:20">
      <c r="A7" s="2" t="s">
        <v>8</v>
      </c>
      <c r="B7" s="1">
        <v>0.625</v>
      </c>
      <c r="C7" s="2" t="s">
        <v>8</v>
      </c>
      <c r="D7" s="1">
        <v>0.625</v>
      </c>
      <c r="E7" s="2" t="s">
        <v>8</v>
      </c>
      <c r="F7" s="1">
        <v>0.60416666666666663</v>
      </c>
      <c r="G7" s="3" t="s">
        <v>11</v>
      </c>
      <c r="H7" s="4">
        <f t="shared" si="1"/>
        <v>1</v>
      </c>
      <c r="I7" s="4">
        <f t="shared" si="2"/>
        <v>0.59523809523809523</v>
      </c>
      <c r="J7" s="4">
        <f t="shared" si="3"/>
        <v>1</v>
      </c>
      <c r="K7" s="4">
        <f t="shared" si="4"/>
        <v>0.59523809523809523</v>
      </c>
      <c r="L7" s="4">
        <f t="shared" si="5"/>
        <v>1</v>
      </c>
      <c r="M7" s="4">
        <f t="shared" si="6"/>
        <v>0.54563492063492058</v>
      </c>
    </row>
    <row r="8" spans="1:20">
      <c r="A8" s="2" t="s">
        <v>8</v>
      </c>
      <c r="B8" s="2"/>
      <c r="C8" s="1">
        <v>0.625</v>
      </c>
      <c r="D8" s="2"/>
      <c r="E8" s="2" t="s">
        <v>8</v>
      </c>
      <c r="F8" s="1">
        <v>0.72916666666666663</v>
      </c>
      <c r="G8" s="3" t="s">
        <v>10</v>
      </c>
      <c r="H8" s="4">
        <f t="shared" si="1"/>
        <v>1</v>
      </c>
      <c r="I8" s="4">
        <f t="shared" si="2"/>
        <v>1</v>
      </c>
      <c r="J8" s="4">
        <f t="shared" si="3"/>
        <v>0.59523809523809523</v>
      </c>
      <c r="K8" s="4">
        <f t="shared" si="4"/>
        <v>1</v>
      </c>
      <c r="L8" s="4">
        <f t="shared" si="5"/>
        <v>1</v>
      </c>
      <c r="M8" s="4">
        <f t="shared" si="6"/>
        <v>0.84325396825396814</v>
      </c>
    </row>
    <row r="9" spans="1:20">
      <c r="H9" s="2" t="s">
        <v>23</v>
      </c>
      <c r="O9" s="2" t="s">
        <v>22</v>
      </c>
    </row>
    <row r="10" spans="1:20">
      <c r="H10">
        <v>1000</v>
      </c>
      <c r="I10">
        <v>1500</v>
      </c>
      <c r="J10">
        <v>1200</v>
      </c>
      <c r="K10">
        <v>3000</v>
      </c>
      <c r="L10">
        <v>2400</v>
      </c>
      <c r="M10">
        <v>2300</v>
      </c>
      <c r="O10">
        <f>H10-(H3*H10)</f>
        <v>652.7777777777776</v>
      </c>
      <c r="P10" s="2">
        <f t="shared" ref="P10:T10" si="7">I10-(I3*I10)</f>
        <v>0</v>
      </c>
      <c r="Q10" s="2">
        <f t="shared" si="7"/>
        <v>0</v>
      </c>
      <c r="R10" s="2">
        <f t="shared" si="7"/>
        <v>0</v>
      </c>
      <c r="S10" s="2">
        <f t="shared" si="7"/>
        <v>971.42857142857133</v>
      </c>
      <c r="T10" s="2">
        <f t="shared" si="7"/>
        <v>0</v>
      </c>
    </row>
    <row r="11" spans="1:20">
      <c r="H11" s="2">
        <v>1000</v>
      </c>
      <c r="I11" s="2">
        <v>1500</v>
      </c>
      <c r="J11" s="2">
        <v>1200</v>
      </c>
      <c r="K11" s="2">
        <v>3000</v>
      </c>
      <c r="L11" s="2">
        <v>2400</v>
      </c>
      <c r="M11" s="2">
        <v>2300</v>
      </c>
      <c r="O11" s="2">
        <f>H11-(H4*H11)</f>
        <v>404.76190476190482</v>
      </c>
      <c r="P11" s="2">
        <f t="shared" ref="P11:T15" si="8">I11-(I4*I11)</f>
        <v>0</v>
      </c>
      <c r="Q11" s="2">
        <f t="shared" si="8"/>
        <v>0</v>
      </c>
      <c r="R11" s="2">
        <f t="shared" si="8"/>
        <v>0</v>
      </c>
      <c r="S11" s="2">
        <f t="shared" si="8"/>
        <v>971.42857142857133</v>
      </c>
      <c r="T11" s="2">
        <f t="shared" si="8"/>
        <v>360.51587301587324</v>
      </c>
    </row>
    <row r="12" spans="1:20">
      <c r="H12" s="2">
        <v>1000</v>
      </c>
      <c r="I12" s="2">
        <v>1500</v>
      </c>
      <c r="J12" s="2">
        <v>1200</v>
      </c>
      <c r="K12" s="2">
        <v>3000</v>
      </c>
      <c r="L12" s="2">
        <v>2400</v>
      </c>
      <c r="M12" s="2">
        <v>2300</v>
      </c>
      <c r="O12" s="2">
        <f t="shared" ref="O12:O15" si="9">H12-(H5*H12)</f>
        <v>404.76190476190482</v>
      </c>
      <c r="P12" s="2">
        <f t="shared" si="8"/>
        <v>0</v>
      </c>
      <c r="Q12" s="2">
        <f t="shared" si="8"/>
        <v>0</v>
      </c>
      <c r="R12" s="2">
        <f t="shared" si="8"/>
        <v>0</v>
      </c>
      <c r="S12" s="2">
        <f t="shared" si="8"/>
        <v>495.23809523809518</v>
      </c>
      <c r="T12" s="2">
        <f t="shared" si="8"/>
        <v>0</v>
      </c>
    </row>
    <row r="13" spans="1:20">
      <c r="H13" s="2">
        <v>1000</v>
      </c>
      <c r="I13" s="2">
        <v>1500</v>
      </c>
      <c r="J13" s="2">
        <v>1200</v>
      </c>
      <c r="K13" s="2">
        <v>3000</v>
      </c>
      <c r="L13" s="2">
        <v>2400</v>
      </c>
      <c r="M13" s="2">
        <v>2300</v>
      </c>
      <c r="O13" s="2">
        <f t="shared" si="9"/>
        <v>0</v>
      </c>
      <c r="P13" s="2">
        <f t="shared" si="8"/>
        <v>0</v>
      </c>
      <c r="Q13" s="2">
        <f t="shared" si="8"/>
        <v>485.71428571428567</v>
      </c>
      <c r="R13" s="2">
        <f t="shared" si="8"/>
        <v>0</v>
      </c>
      <c r="S13" s="2">
        <f t="shared" si="8"/>
        <v>0</v>
      </c>
      <c r="T13" s="2">
        <f t="shared" si="8"/>
        <v>1387.3015873015875</v>
      </c>
    </row>
    <row r="14" spans="1:20">
      <c r="H14" s="2">
        <v>1000</v>
      </c>
      <c r="I14" s="2">
        <v>1500</v>
      </c>
      <c r="J14" s="2">
        <v>1200</v>
      </c>
      <c r="K14" s="2">
        <v>3000</v>
      </c>
      <c r="L14" s="2">
        <v>2400</v>
      </c>
      <c r="M14" s="2">
        <v>2300</v>
      </c>
      <c r="O14" s="2">
        <f t="shared" si="9"/>
        <v>0</v>
      </c>
      <c r="P14" s="2">
        <f t="shared" si="8"/>
        <v>607.14285714285711</v>
      </c>
      <c r="Q14" s="2">
        <f t="shared" si="8"/>
        <v>0</v>
      </c>
      <c r="R14" s="2">
        <f t="shared" si="8"/>
        <v>1214.2857142857142</v>
      </c>
      <c r="S14" s="2">
        <f t="shared" si="8"/>
        <v>0</v>
      </c>
      <c r="T14" s="2">
        <f t="shared" si="8"/>
        <v>1045.0396825396826</v>
      </c>
    </row>
    <row r="15" spans="1:20">
      <c r="H15" s="2">
        <v>1000</v>
      </c>
      <c r="I15" s="2">
        <v>1500</v>
      </c>
      <c r="J15" s="2">
        <v>1200</v>
      </c>
      <c r="K15" s="2">
        <v>3000</v>
      </c>
      <c r="L15" s="2">
        <v>2400</v>
      </c>
      <c r="M15" s="2">
        <v>2300</v>
      </c>
      <c r="O15" s="2">
        <f t="shared" si="9"/>
        <v>0</v>
      </c>
      <c r="P15" s="2">
        <f t="shared" si="8"/>
        <v>0</v>
      </c>
      <c r="Q15" s="2">
        <f t="shared" si="8"/>
        <v>485.71428571428567</v>
      </c>
      <c r="R15" s="2">
        <f t="shared" si="8"/>
        <v>0</v>
      </c>
      <c r="S15" s="2">
        <f t="shared" si="8"/>
        <v>0</v>
      </c>
      <c r="T15" s="2">
        <f t="shared" si="8"/>
        <v>360.51587301587324</v>
      </c>
    </row>
    <row r="16" spans="1:20">
      <c r="H16" s="2" t="s">
        <v>18</v>
      </c>
      <c r="O16" s="2" t="s">
        <v>24</v>
      </c>
    </row>
    <row r="17" spans="8:20">
      <c r="H17">
        <f>H3*H10</f>
        <v>347.22222222222234</v>
      </c>
      <c r="I17" s="2">
        <f t="shared" ref="I17:M17" si="10">I3*I10</f>
        <v>1500</v>
      </c>
      <c r="J17" s="2">
        <f t="shared" si="10"/>
        <v>1200</v>
      </c>
      <c r="K17" s="2">
        <f t="shared" si="10"/>
        <v>3000</v>
      </c>
      <c r="L17" s="2">
        <f t="shared" si="10"/>
        <v>1428.5714285714287</v>
      </c>
      <c r="M17" s="2">
        <f t="shared" si="10"/>
        <v>2300</v>
      </c>
      <c r="O17" s="2">
        <v>652.7777777777776</v>
      </c>
      <c r="P17" s="2">
        <f>IF(B3&lt;&gt;"",IFERROR(LOOKUP(2,1/($O10:O10&lt;&gt;0),$O10:O10),0),0)+P10</f>
        <v>0</v>
      </c>
      <c r="Q17" s="2">
        <f>IF(C3&lt;&gt;"",IFERROR(LOOKUP(2,1/($O10:P10&lt;&gt;0),$O10:P10),0),0)+Q10</f>
        <v>0</v>
      </c>
      <c r="R17" s="2">
        <f>IF(D3&lt;&gt;"",IFERROR(LOOKUP(2,1/($O10:Q10&lt;&gt;0),$O10:Q10),0),0)+R10</f>
        <v>0</v>
      </c>
      <c r="S17" s="2">
        <f>IF(E3&lt;&gt;"",IFERROR(LOOKUP(2,1/($O10:R10&lt;&gt;0),$O10:R10),0),0)</f>
        <v>652.7777777777776</v>
      </c>
      <c r="T17" s="2">
        <f>IF(F3&lt;&gt;"",IFERROR(LOOKUP(2,1/($O10:S10&lt;&gt;0),$O10:S10),0),0)</f>
        <v>0</v>
      </c>
    </row>
    <row r="18" spans="8:20">
      <c r="H18" s="2">
        <f t="shared" ref="H18:M22" si="11">H4*H11</f>
        <v>595.23809523809518</v>
      </c>
      <c r="I18" s="2">
        <f t="shared" si="11"/>
        <v>1500</v>
      </c>
      <c r="J18" s="2">
        <f t="shared" si="11"/>
        <v>1200</v>
      </c>
      <c r="K18" s="2">
        <f t="shared" si="11"/>
        <v>3000</v>
      </c>
      <c r="L18" s="2">
        <f t="shared" si="11"/>
        <v>1428.5714285714287</v>
      </c>
      <c r="M18" s="2">
        <f t="shared" si="11"/>
        <v>1939.4841269841268</v>
      </c>
      <c r="O18" s="2">
        <v>404.76190476190482</v>
      </c>
      <c r="P18" s="2">
        <f>IF(B4&lt;&gt;"",IFERROR(LOOKUP(2,1/($O11:O11&lt;&gt;0),$O11:O11),0),0)</f>
        <v>0</v>
      </c>
      <c r="Q18" s="2">
        <f>IF(C4&lt;&gt;"",IFERROR(LOOKUP(2,1/($O11:P11&lt;&gt;0),$O11:P11),0),0)</f>
        <v>0</v>
      </c>
      <c r="R18" s="2">
        <f>IF(D4&lt;&gt;"",IFERROR(LOOKUP(2,1/($O11:Q11&lt;&gt;0),$O11:Q11),0),0)</f>
        <v>0</v>
      </c>
      <c r="S18" s="2">
        <f>IF(E4&lt;&gt;"",IFERROR(LOOKUP(2,1/($O11:R11&lt;&gt;0),$O11:R11),0),0)</f>
        <v>404.76190476190482</v>
      </c>
      <c r="T18" s="2">
        <f>IF(F4&lt;&gt;"",IFERROR(LOOKUP(2,1/($O11:S11&lt;&gt;0),$O11:S11),0),0)</f>
        <v>971.42857142857133</v>
      </c>
    </row>
    <row r="19" spans="8:20">
      <c r="H19" s="2">
        <f t="shared" si="11"/>
        <v>595.23809523809518</v>
      </c>
      <c r="I19" s="2">
        <f t="shared" si="11"/>
        <v>1500</v>
      </c>
      <c r="J19" s="2">
        <f t="shared" si="11"/>
        <v>1200</v>
      </c>
      <c r="K19" s="2">
        <f t="shared" si="11"/>
        <v>3000</v>
      </c>
      <c r="L19" s="2">
        <f t="shared" si="11"/>
        <v>1904.7619047619048</v>
      </c>
      <c r="M19" s="2">
        <f t="shared" si="11"/>
        <v>2300</v>
      </c>
      <c r="O19" s="2">
        <v>404.76190476190482</v>
      </c>
      <c r="P19" s="2">
        <f>IF(B5&lt;&gt;"",IFERROR(LOOKUP(2,1/($O12:O12&lt;&gt;0),$O12:O12),0),0)</f>
        <v>0</v>
      </c>
      <c r="Q19" s="2">
        <f>IF(C5&lt;&gt;"",IFERROR(LOOKUP(2,1/($O12:P12&lt;&gt;0),$O12:P12),0),0)</f>
        <v>0</v>
      </c>
      <c r="R19" s="2">
        <f>IF(D5&lt;&gt;"",IFERROR(LOOKUP(2,1/($O12:Q12&lt;&gt;0),$O12:Q12),0),0)</f>
        <v>0</v>
      </c>
      <c r="S19" s="2">
        <f>IF(E5&lt;&gt;"",IFERROR(LOOKUP(2,1/($O12:R12&lt;&gt;0),$O12:R12),0),0)</f>
        <v>404.76190476190482</v>
      </c>
      <c r="T19" s="2">
        <f>IF(F5&lt;&gt;"",IFERROR(LOOKUP(2,1/($O12:S12&lt;&gt;0),$O12:S12),0),0)</f>
        <v>0</v>
      </c>
    </row>
    <row r="20" spans="8:20">
      <c r="H20" s="2">
        <f t="shared" si="11"/>
        <v>1000</v>
      </c>
      <c r="I20" s="2">
        <f t="shared" si="11"/>
        <v>1500</v>
      </c>
      <c r="J20" s="2">
        <f t="shared" si="11"/>
        <v>714.28571428571433</v>
      </c>
      <c r="K20" s="2">
        <f t="shared" si="11"/>
        <v>3000</v>
      </c>
      <c r="L20" s="2">
        <f t="shared" si="11"/>
        <v>2400</v>
      </c>
      <c r="M20" s="2">
        <f t="shared" si="11"/>
        <v>912.69841269841254</v>
      </c>
      <c r="O20" s="2">
        <v>0</v>
      </c>
      <c r="P20" s="2">
        <f>IF(B6&lt;&gt;"",IFERROR(LOOKUP(2,1/($O13:O13&lt;&gt;0),$O13:O13),0),0)</f>
        <v>0</v>
      </c>
      <c r="Q20" s="2">
        <f>IF(C6&lt;&gt;"",IFERROR(LOOKUP(2,1/($O13:P13&lt;&gt;0),$O13:P13),0),0)</f>
        <v>0</v>
      </c>
      <c r="R20" s="2">
        <f>IF(D6&lt;&gt;"",IFERROR(LOOKUP(2,1/($O13:Q13&lt;&gt;0),$O13:Q13),0),0)</f>
        <v>0</v>
      </c>
      <c r="S20" s="2">
        <f>IF(E6&lt;&gt;"",IFERROR(LOOKUP(2,1/($O13:R13&lt;&gt;0),$O13:R13),0),0)</f>
        <v>0</v>
      </c>
      <c r="T20" s="2">
        <f>IF(F6&lt;&gt;"",IFERROR(LOOKUP(2,1/($O13:S13&lt;&gt;0),$O13:S13),0),0)</f>
        <v>485.71428571428567</v>
      </c>
    </row>
    <row r="21" spans="8:20">
      <c r="H21" s="2">
        <f t="shared" si="11"/>
        <v>1000</v>
      </c>
      <c r="I21" s="2">
        <f t="shared" si="11"/>
        <v>892.85714285714289</v>
      </c>
      <c r="J21" s="2">
        <f t="shared" si="11"/>
        <v>1200</v>
      </c>
      <c r="K21" s="2">
        <f t="shared" si="11"/>
        <v>1785.7142857142858</v>
      </c>
      <c r="L21" s="2">
        <f t="shared" si="11"/>
        <v>2400</v>
      </c>
      <c r="M21" s="2">
        <f t="shared" si="11"/>
        <v>1254.9603174603174</v>
      </c>
      <c r="O21" s="2">
        <v>0</v>
      </c>
      <c r="P21" s="2">
        <f>IF(B7&lt;&gt;"",IFERROR(LOOKUP(2,1/($O14:O14&lt;&gt;0),$O14:O14),0),0)</f>
        <v>0</v>
      </c>
      <c r="Q21" s="2">
        <f>IF(C7&lt;&gt;"",IFERROR(LOOKUP(2,1/($O14:P14&lt;&gt;0),$O14:P14),0),0)</f>
        <v>0</v>
      </c>
      <c r="R21" s="2">
        <f>IF(D7&lt;&gt;"",IFERROR(LOOKUP(2,1/($O14:Q14&lt;&gt;0),$O14:Q14),0),0)</f>
        <v>607.14285714285711</v>
      </c>
      <c r="S21" s="2">
        <f>IF(E7&lt;&gt;"",IFERROR(LOOKUP(2,1/($O14:R14&lt;&gt;0),$O14:R14),0),0)</f>
        <v>0</v>
      </c>
      <c r="T21" s="2">
        <f>IF(F7&lt;&gt;"",IFERROR(LOOKUP(2,1/($O14:S14&lt;&gt;0),$O14:S14),0),0)</f>
        <v>1214.2857142857142</v>
      </c>
    </row>
    <row r="22" spans="8:20">
      <c r="H22" s="2">
        <f t="shared" si="11"/>
        <v>1000</v>
      </c>
      <c r="I22" s="2">
        <f t="shared" si="11"/>
        <v>1500</v>
      </c>
      <c r="J22" s="2">
        <f t="shared" si="11"/>
        <v>714.28571428571433</v>
      </c>
      <c r="K22" s="2">
        <f t="shared" si="11"/>
        <v>3000</v>
      </c>
      <c r="L22" s="2">
        <f t="shared" si="11"/>
        <v>2400</v>
      </c>
      <c r="M22" s="2">
        <f t="shared" si="11"/>
        <v>1939.4841269841268</v>
      </c>
      <c r="O22" s="2">
        <v>0</v>
      </c>
      <c r="P22" s="2">
        <f>IF(B8&lt;&gt;"",IFERROR(LOOKUP(2,1/($O15:O15&lt;&gt;0),$O15:O15),0),0)</f>
        <v>0</v>
      </c>
      <c r="Q22" s="2">
        <f>IF(C8&lt;&gt;"",IFERROR(LOOKUP(2,1/($O15:P15&lt;&gt;0),$O15:P15),0),0)</f>
        <v>0</v>
      </c>
      <c r="R22" s="2">
        <f>IF(D8&lt;&gt;"",IFERROR(LOOKUP(2,1/($O15:Q15&lt;&gt;0),$O15:Q15),0),0)</f>
        <v>0</v>
      </c>
      <c r="S22" s="2">
        <f>IF(E8&lt;&gt;"",IFERROR(LOOKUP(2,1/($O15:R15&lt;&gt;0),$O15:R15),0),0)</f>
        <v>0</v>
      </c>
      <c r="T22" s="2">
        <f>IF(F8&lt;&gt;"",IFERROR(LOOKUP(2,1/($O15:S15&lt;&gt;0),$O15:S15),0),0)</f>
        <v>485.71428571428567</v>
      </c>
    </row>
    <row r="23" spans="8:20">
      <c r="H23" s="2" t="s">
        <v>19</v>
      </c>
    </row>
    <row r="24" spans="8:20">
      <c r="H24">
        <f>IF(A3&lt;&gt;"",SUM($H17:H17),0)</f>
        <v>347.22222222222234</v>
      </c>
      <c r="I24" s="2">
        <f>IF(B3&lt;&gt;"",SUMIF($H24:H24,"=0",$H17:H17)+I17,0)</f>
        <v>0</v>
      </c>
      <c r="J24" s="2">
        <f>IF(C3&lt;&gt;"",SUMIF($H24:I24,"=0",$H17:I17)+J17,0)</f>
        <v>0</v>
      </c>
      <c r="K24" s="2">
        <f>IF(D3&lt;&gt;"",SUMIF($H24:J24,"=0",$H17:J17)+K17,0)</f>
        <v>0</v>
      </c>
      <c r="L24" s="2">
        <f>IF(E3&lt;&gt;"",SUMIF($H24:K24,"=0",$H17:K17)+L17,0)</f>
        <v>7128.5714285714284</v>
      </c>
      <c r="M24" s="2">
        <f>IF(F3&lt;&gt;"",SUMIF($H24:L24,"=0",$H17:L17)+M17,0)</f>
        <v>0</v>
      </c>
    </row>
    <row r="25" spans="8:20">
      <c r="H25" s="2">
        <f>IF(A4&lt;&gt;"",SUM($H18:H18),0)</f>
        <v>595.23809523809518</v>
      </c>
      <c r="I25" s="2">
        <f>IF(B4&lt;&gt;"",SUMIF($H25:H25,"=0",$H18:H18)+I18,0)</f>
        <v>0</v>
      </c>
      <c r="J25" s="2">
        <f>IF(C4&lt;&gt;"",SUMIF($H25:I25,"=0",$H18:I18)+J18,0)</f>
        <v>0</v>
      </c>
      <c r="K25" s="2">
        <f>IF(D4&lt;&gt;"",SUMIF($H25:J25,"=0",$H18:J18)+K18,0)</f>
        <v>0</v>
      </c>
      <c r="L25" s="2">
        <f>IF(E4&lt;&gt;"",SUMIF($H25:K25,"=0",$H18:K18)+L18,0)</f>
        <v>7128.5714285714284</v>
      </c>
      <c r="M25" s="2">
        <f>IF(F4&lt;&gt;"",SUMIF($H25:L25,"=0",$H18:L18)+M18,0)</f>
        <v>7639.4841269841272</v>
      </c>
    </row>
    <row r="26" spans="8:20">
      <c r="H26" s="2">
        <f>IF(A5&lt;&gt;"",SUM($H19:H19),0)</f>
        <v>595.23809523809518</v>
      </c>
      <c r="I26" s="2">
        <f>IF(B5&lt;&gt;"",SUMIF($H26:H26,"=0",$H19:H19)+I19,0)</f>
        <v>0</v>
      </c>
      <c r="J26" s="2">
        <f>IF(C5&lt;&gt;"",SUMIF($H26:I26,"=0",$H19:I19)+J19,0)</f>
        <v>0</v>
      </c>
      <c r="K26" s="2">
        <f>IF(D5&lt;&gt;"",SUMIF($H26:J26,"=0",$H19:J19)+K19,0)</f>
        <v>0</v>
      </c>
      <c r="L26" s="2">
        <f>IF(E5&lt;&gt;"",SUMIF($H26:K26,"=0",$H19:K19)+L19,0)</f>
        <v>7604.7619047619046</v>
      </c>
      <c r="M26" s="2">
        <f>IF(F5&lt;&gt;"",SUMIF($H26:L26,"=0",$H19:L19)+M19,0)</f>
        <v>0</v>
      </c>
    </row>
    <row r="27" spans="8:20">
      <c r="H27" s="2">
        <f>IF(A6&lt;&gt;"",SUM($H20:H20),0)</f>
        <v>0</v>
      </c>
      <c r="I27" s="2">
        <f>IF(B6&lt;&gt;"",SUMIF($H27:H27,"=0",$H20:H20)+I20,0)</f>
        <v>0</v>
      </c>
      <c r="J27" s="2">
        <f>IF(C6&lt;&gt;"",SUMIF($H27:I27,"=0",$H20:I20)+J20,0)</f>
        <v>3214.2857142857142</v>
      </c>
      <c r="K27" s="2">
        <f>IF(D6&lt;&gt;"",SUMIF($H27:J27,"=0",$H20:J20)+K20,0)</f>
        <v>0</v>
      </c>
      <c r="L27" s="2">
        <f>IF(E6&lt;&gt;"",SUMIF($H27:K27,"=0",$H20:K20)+L20,0)</f>
        <v>0</v>
      </c>
      <c r="M27" s="2">
        <f>IF(F6&lt;&gt;"",SUMIF($H27:L27,"=0",$H20:L20)+M20,0)</f>
        <v>8812.6984126984134</v>
      </c>
    </row>
    <row r="28" spans="8:20">
      <c r="H28" s="2">
        <f>IF(A7&lt;&gt;"",SUM($H21:H21),0)</f>
        <v>0</v>
      </c>
      <c r="I28" s="2">
        <f>IF(B7&lt;&gt;"",SUMIF($H28:H28,"=0",$H21:H21)+I21,0)</f>
        <v>1892.8571428571429</v>
      </c>
      <c r="J28" s="2">
        <f>IF(C7&lt;&gt;"",SUMIF($H28:I28,"=0",$H21:I21)+J21,0)</f>
        <v>0</v>
      </c>
      <c r="K28" s="2">
        <f>IF(D7&lt;&gt;"",SUMIF($H28:J28,"=0",$H21:J21)+K21,0)</f>
        <v>3985.7142857142858</v>
      </c>
      <c r="L28" s="2">
        <f>IF(E7&lt;&gt;"",SUMIF($H28:K28,"=0",$H21:K21)+L21,0)</f>
        <v>0</v>
      </c>
      <c r="M28" s="2">
        <f>IF(F7&lt;&gt;"",SUMIF($H28:L28,"=0",$H21:L21)+M21,0)</f>
        <v>5854.9603174603171</v>
      </c>
    </row>
    <row r="29" spans="8:20">
      <c r="H29" s="2">
        <f>IF(A8&lt;&gt;"",SUM($H22:H22),0)</f>
        <v>0</v>
      </c>
      <c r="I29" s="2">
        <f>IF(B8&lt;&gt;"",SUMIF($H29:H29,"=0",$H22:H22)+I22,0)</f>
        <v>0</v>
      </c>
      <c r="J29" s="2">
        <f>IF(C8&lt;&gt;"",SUMIF($H29:I29,"=0",$H22:I22)+J22,0)</f>
        <v>3214.2857142857142</v>
      </c>
      <c r="K29" s="2">
        <f>IF(D8&lt;&gt;"",SUMIF($H29:J29,"=0",$H22:J22)+K22,0)</f>
        <v>0</v>
      </c>
      <c r="L29" s="2">
        <f>IF(E8&lt;&gt;"",SUMIF($H29:K29,"=0",$H22:K22)+L22,0)</f>
        <v>0</v>
      </c>
      <c r="M29" s="2">
        <f>IF(F8&lt;&gt;"",SUMIF($H29:L29,"=0",$H22:L22)+M22,0)</f>
        <v>9839.4841269841272</v>
      </c>
    </row>
    <row r="30" spans="8:20">
      <c r="H30" s="6" t="s">
        <v>20</v>
      </c>
      <c r="I30" s="6"/>
      <c r="J30" s="6"/>
      <c r="K30" s="6"/>
      <c r="L30" s="6"/>
      <c r="M30" s="6"/>
    </row>
    <row r="31" spans="8:20">
      <c r="H31" s="6">
        <v>347.22222222222234</v>
      </c>
      <c r="I31" s="6">
        <v>0</v>
      </c>
      <c r="J31" s="6">
        <v>0</v>
      </c>
      <c r="K31" s="6">
        <v>0</v>
      </c>
      <c r="L31" s="6">
        <v>7128.5714285714284</v>
      </c>
      <c r="M31" s="6">
        <v>0</v>
      </c>
      <c r="O31" s="5" t="s">
        <v>21</v>
      </c>
      <c r="P31" s="5"/>
      <c r="Q31" s="5"/>
      <c r="R31" s="5"/>
      <c r="S31" s="5"/>
      <c r="T31" s="5"/>
    </row>
    <row r="32" spans="8:20">
      <c r="H32" s="6">
        <v>595.23809523809518</v>
      </c>
      <c r="I32" s="6">
        <v>0</v>
      </c>
      <c r="J32" s="6">
        <v>0</v>
      </c>
      <c r="K32" s="6">
        <v>0</v>
      </c>
      <c r="L32" s="6">
        <v>7128.5714285714284</v>
      </c>
      <c r="M32" s="6">
        <f>M18</f>
        <v>1939.4841269841268</v>
      </c>
      <c r="O32" s="5">
        <v>347.22222222222234</v>
      </c>
      <c r="P32" s="5">
        <v>0</v>
      </c>
      <c r="Q32" s="5">
        <v>0</v>
      </c>
      <c r="R32" s="5">
        <v>0</v>
      </c>
      <c r="S32" s="5">
        <f>L31+O10</f>
        <v>7781.3492063492058</v>
      </c>
      <c r="T32" s="5">
        <v>0</v>
      </c>
    </row>
    <row r="33" spans="8:20">
      <c r="H33" s="6">
        <v>595.23809523809518</v>
      </c>
      <c r="I33" s="6">
        <v>0</v>
      </c>
      <c r="J33" s="6">
        <v>0</v>
      </c>
      <c r="K33" s="6">
        <v>0</v>
      </c>
      <c r="L33" s="6">
        <v>7604.7619047619046</v>
      </c>
      <c r="M33" s="6">
        <v>0</v>
      </c>
      <c r="O33" s="5">
        <v>595.23809523809518</v>
      </c>
      <c r="P33" s="5">
        <v>0</v>
      </c>
      <c r="Q33" s="5">
        <v>0</v>
      </c>
      <c r="R33" s="5">
        <v>0</v>
      </c>
      <c r="S33" s="5">
        <f>L32+O11</f>
        <v>7533.333333333333</v>
      </c>
      <c r="T33" s="5">
        <f>M32+S11</f>
        <v>2910.9126984126979</v>
      </c>
    </row>
    <row r="34" spans="8:20">
      <c r="H34" s="6">
        <v>0</v>
      </c>
      <c r="I34" s="6">
        <v>0</v>
      </c>
      <c r="J34" s="6">
        <v>3214.2857142857142</v>
      </c>
      <c r="K34" s="6">
        <v>0</v>
      </c>
      <c r="L34" s="6">
        <v>0</v>
      </c>
      <c r="M34" s="6">
        <f>SUM(K20:M20)</f>
        <v>6312.6984126984125</v>
      </c>
      <c r="O34" s="5">
        <v>595.23809523809518</v>
      </c>
      <c r="P34" s="5">
        <v>0</v>
      </c>
      <c r="Q34" s="5">
        <v>0</v>
      </c>
      <c r="R34" s="5">
        <v>0</v>
      </c>
      <c r="S34" s="5">
        <f>L33+O12</f>
        <v>8009.5238095238092</v>
      </c>
      <c r="T34" s="5">
        <v>0</v>
      </c>
    </row>
    <row r="35" spans="8:20">
      <c r="H35" s="6">
        <v>0</v>
      </c>
      <c r="I35" s="6">
        <v>1892.8571428571429</v>
      </c>
      <c r="J35" s="6">
        <v>0</v>
      </c>
      <c r="K35" s="6">
        <f>J21+K21</f>
        <v>2985.7142857142858</v>
      </c>
      <c r="L35" s="6">
        <v>0</v>
      </c>
      <c r="M35" s="6">
        <f>L21+M21</f>
        <v>3654.9603174603171</v>
      </c>
      <c r="O35" s="5">
        <v>0</v>
      </c>
      <c r="P35" s="5">
        <v>0</v>
      </c>
      <c r="Q35" s="5">
        <v>3214.2857142857142</v>
      </c>
      <c r="R35" s="5">
        <v>0</v>
      </c>
      <c r="S35" s="5">
        <v>0</v>
      </c>
      <c r="T35" s="5">
        <f>M34+Q13</f>
        <v>6798.4126984126979</v>
      </c>
    </row>
    <row r="36" spans="8:20">
      <c r="H36" s="6">
        <v>0</v>
      </c>
      <c r="I36" s="6">
        <v>0</v>
      </c>
      <c r="J36" s="6">
        <v>3214.2857142857142</v>
      </c>
      <c r="K36" s="6">
        <v>0</v>
      </c>
      <c r="L36" s="6">
        <v>0</v>
      </c>
      <c r="M36" s="6">
        <f>SUM(K22:M22)</f>
        <v>7339.4841269841272</v>
      </c>
      <c r="O36" s="5">
        <v>0</v>
      </c>
      <c r="P36" s="5">
        <v>1892.8571428571429</v>
      </c>
      <c r="Q36" s="5">
        <v>0</v>
      </c>
      <c r="R36" s="5">
        <f>K35+P14</f>
        <v>3592.8571428571431</v>
      </c>
      <c r="S36" s="5">
        <v>0</v>
      </c>
      <c r="T36" s="5">
        <f>M35+R14</f>
        <v>4869.2460317460318</v>
      </c>
    </row>
    <row r="37" spans="8:20">
      <c r="O37" s="5">
        <v>0</v>
      </c>
      <c r="P37" s="5">
        <v>0</v>
      </c>
      <c r="Q37" s="5">
        <v>3214.2857142857142</v>
      </c>
      <c r="R37" s="5">
        <v>0</v>
      </c>
      <c r="S37" s="5">
        <v>0</v>
      </c>
      <c r="T37" s="5">
        <f>M36+Q15</f>
        <v>7825.1984126984125</v>
      </c>
    </row>
    <row r="39" spans="8:20">
      <c r="O39" s="5" t="s">
        <v>25</v>
      </c>
      <c r="P39" s="5"/>
      <c r="Q39" s="5"/>
      <c r="R39" s="5"/>
      <c r="S39" s="5"/>
      <c r="T39" s="5"/>
    </row>
    <row r="40" spans="8:20">
      <c r="O40" s="5">
        <v>347.22222222222234</v>
      </c>
      <c r="P40" s="5">
        <f>I31+P17</f>
        <v>0</v>
      </c>
      <c r="Q40" s="5">
        <f t="shared" ref="Q40:T45" si="12">J31+Q17</f>
        <v>0</v>
      </c>
      <c r="R40" s="5">
        <f t="shared" si="12"/>
        <v>0</v>
      </c>
      <c r="S40" s="5">
        <f t="shared" si="12"/>
        <v>7781.3492063492058</v>
      </c>
      <c r="T40" s="5">
        <f t="shared" si="12"/>
        <v>0</v>
      </c>
    </row>
    <row r="41" spans="8:20">
      <c r="O41" s="5">
        <v>595.23809523809518</v>
      </c>
      <c r="P41" s="5">
        <f t="shared" ref="P41:P45" si="13">I32+P18</f>
        <v>0</v>
      </c>
      <c r="Q41" s="5">
        <f t="shared" si="12"/>
        <v>0</v>
      </c>
      <c r="R41" s="5">
        <f t="shared" si="12"/>
        <v>0</v>
      </c>
      <c r="S41" s="5">
        <f t="shared" si="12"/>
        <v>7533.333333333333</v>
      </c>
      <c r="T41" s="5">
        <f t="shared" si="12"/>
        <v>2910.9126984126979</v>
      </c>
    </row>
    <row r="42" spans="8:20">
      <c r="O42" s="5">
        <v>595.23809523809518</v>
      </c>
      <c r="P42" s="5">
        <f t="shared" si="13"/>
        <v>0</v>
      </c>
      <c r="Q42" s="5">
        <f t="shared" si="12"/>
        <v>0</v>
      </c>
      <c r="R42" s="5">
        <f t="shared" si="12"/>
        <v>0</v>
      </c>
      <c r="S42" s="5">
        <f t="shared" si="12"/>
        <v>8009.5238095238092</v>
      </c>
      <c r="T42" s="5">
        <f t="shared" si="12"/>
        <v>0</v>
      </c>
    </row>
    <row r="43" spans="8:20">
      <c r="O43" s="5">
        <v>0</v>
      </c>
      <c r="P43" s="5">
        <f t="shared" si="13"/>
        <v>0</v>
      </c>
      <c r="Q43" s="5">
        <f t="shared" si="12"/>
        <v>3214.2857142857142</v>
      </c>
      <c r="R43" s="5">
        <f t="shared" si="12"/>
        <v>0</v>
      </c>
      <c r="S43" s="5">
        <f t="shared" si="12"/>
        <v>0</v>
      </c>
      <c r="T43" s="5">
        <f t="shared" si="12"/>
        <v>6798.4126984126979</v>
      </c>
    </row>
    <row r="44" spans="8:20">
      <c r="O44" s="5">
        <v>0</v>
      </c>
      <c r="P44" s="5">
        <f t="shared" si="13"/>
        <v>1892.8571428571429</v>
      </c>
      <c r="Q44" s="5">
        <f t="shared" si="12"/>
        <v>0</v>
      </c>
      <c r="R44" s="5">
        <f t="shared" si="12"/>
        <v>3592.8571428571431</v>
      </c>
      <c r="S44" s="5">
        <f t="shared" si="12"/>
        <v>0</v>
      </c>
      <c r="T44" s="5">
        <f t="shared" si="12"/>
        <v>4869.2460317460318</v>
      </c>
    </row>
    <row r="45" spans="8:20">
      <c r="O45" s="5">
        <v>0</v>
      </c>
      <c r="P45" s="5">
        <f t="shared" si="13"/>
        <v>0</v>
      </c>
      <c r="Q45" s="5">
        <f t="shared" si="12"/>
        <v>3214.2857142857142</v>
      </c>
      <c r="R45" s="5">
        <f t="shared" si="12"/>
        <v>0</v>
      </c>
      <c r="S45" s="5">
        <f t="shared" si="12"/>
        <v>0</v>
      </c>
      <c r="T45" s="5">
        <f t="shared" si="12"/>
        <v>7825.1984126984125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dcterms:created xsi:type="dcterms:W3CDTF">2016-04-05T17:56:10Z</dcterms:created>
  <dcterms:modified xsi:type="dcterms:W3CDTF">2016-04-06T19:55:04Z</dcterms:modified>
</cp:coreProperties>
</file>