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In" sheetId="1" r:id="rId1"/>
    <sheet name="Sheet" sheetId="3" r:id="rId2"/>
    <sheet name="Summary" sheetId="8" r:id="rId3"/>
  </sheets>
  <definedNames>
    <definedName name="Kod">In!$C$2:$G$2</definedName>
  </definedNames>
  <calcPr calcId="152511"/>
  <pivotCaches>
    <pivotCache cacheId="1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H4" i="1" l="1"/>
  <c r="H5" i="1"/>
  <c r="H6" i="1"/>
  <c r="H7" i="1"/>
  <c r="H9" i="1"/>
  <c r="H8" i="1"/>
  <c r="H10" i="1"/>
  <c r="H11" i="1"/>
  <c r="I4" i="1"/>
  <c r="X4" i="1"/>
  <c r="I5" i="1"/>
  <c r="X5" i="1"/>
  <c r="I6" i="1"/>
  <c r="X6" i="1"/>
  <c r="I7" i="1"/>
  <c r="X7" i="1"/>
  <c r="I9" i="1"/>
  <c r="X9" i="1"/>
  <c r="I8" i="1"/>
  <c r="X8" i="1"/>
  <c r="I10" i="1"/>
  <c r="X10" i="1"/>
  <c r="I11" i="1"/>
  <c r="X11" i="1"/>
  <c r="B3" i="3"/>
  <c r="C3" i="3"/>
  <c r="I3" i="3"/>
  <c r="B4" i="3"/>
  <c r="C4" i="3"/>
  <c r="I4" i="3"/>
  <c r="B5" i="3"/>
  <c r="C5" i="3"/>
  <c r="I5" i="3"/>
  <c r="B6" i="3"/>
  <c r="C6" i="3"/>
  <c r="I6" i="3"/>
  <c r="B7" i="3"/>
  <c r="C7" i="3"/>
  <c r="I7" i="3"/>
  <c r="B8" i="3"/>
  <c r="C8" i="3"/>
  <c r="I8" i="3"/>
  <c r="B9" i="3"/>
  <c r="C9" i="3"/>
  <c r="I9" i="3"/>
  <c r="B10" i="3"/>
  <c r="C10" i="3"/>
  <c r="I10" i="3"/>
  <c r="B11" i="3"/>
  <c r="C11" i="3"/>
  <c r="I11" i="3"/>
  <c r="B12" i="3"/>
  <c r="C12" i="3"/>
  <c r="I12" i="3"/>
  <c r="B13" i="3"/>
  <c r="C13" i="3"/>
  <c r="I13" i="3"/>
  <c r="B14" i="3"/>
  <c r="C14" i="3"/>
  <c r="I14" i="3"/>
  <c r="B15" i="3"/>
  <c r="C15" i="3"/>
  <c r="I15" i="3"/>
  <c r="B16" i="3"/>
  <c r="C16" i="3"/>
  <c r="I16" i="3"/>
  <c r="B17" i="3"/>
  <c r="C17" i="3"/>
  <c r="I17" i="3"/>
  <c r="B18" i="3"/>
  <c r="C18" i="3"/>
  <c r="I18" i="3"/>
  <c r="B19" i="3"/>
  <c r="C19" i="3"/>
  <c r="I19" i="3"/>
  <c r="B20" i="3"/>
  <c r="C20" i="3"/>
  <c r="I20" i="3"/>
  <c r="B21" i="3"/>
  <c r="C21" i="3"/>
  <c r="I21" i="3"/>
  <c r="B22" i="3"/>
  <c r="C22" i="3"/>
  <c r="I22" i="3"/>
  <c r="B23" i="3"/>
  <c r="C23" i="3"/>
  <c r="I23" i="3"/>
  <c r="B24" i="3"/>
  <c r="C24" i="3"/>
  <c r="I24" i="3"/>
  <c r="B25" i="3"/>
  <c r="C25" i="3"/>
  <c r="I25" i="3"/>
  <c r="B26" i="3"/>
  <c r="C26" i="3"/>
  <c r="I26" i="3"/>
  <c r="B27" i="3"/>
  <c r="C27" i="3"/>
  <c r="I27" i="3"/>
  <c r="B28" i="3"/>
  <c r="C28" i="3"/>
  <c r="I28" i="3"/>
  <c r="B29" i="3"/>
  <c r="C29" i="3"/>
  <c r="I29" i="3"/>
  <c r="B30" i="3"/>
  <c r="C30" i="3"/>
  <c r="I30" i="3"/>
  <c r="B31" i="3"/>
  <c r="C31" i="3"/>
  <c r="I31" i="3"/>
  <c r="B32" i="3"/>
  <c r="C32" i="3"/>
  <c r="I32" i="3"/>
  <c r="B33" i="3"/>
  <c r="C33" i="3"/>
  <c r="I33" i="3"/>
  <c r="B34" i="3"/>
  <c r="C34" i="3"/>
  <c r="I34" i="3"/>
  <c r="B35" i="3"/>
  <c r="C35" i="3"/>
  <c r="I35" i="3"/>
  <c r="B36" i="3"/>
  <c r="C36" i="3"/>
  <c r="I36" i="3"/>
  <c r="B37" i="3"/>
  <c r="C37" i="3"/>
  <c r="I37" i="3"/>
  <c r="B38" i="3"/>
  <c r="C38" i="3"/>
  <c r="I38" i="3"/>
  <c r="B39" i="3"/>
  <c r="C39" i="3"/>
  <c r="I39" i="3"/>
  <c r="B40" i="3"/>
  <c r="C40" i="3"/>
  <c r="I40" i="3"/>
  <c r="B41" i="3"/>
  <c r="C41" i="3"/>
  <c r="I41" i="3"/>
  <c r="B42" i="3"/>
  <c r="C42" i="3"/>
  <c r="I42" i="3"/>
  <c r="B43" i="3"/>
  <c r="C43" i="3"/>
  <c r="I43" i="3"/>
  <c r="B44" i="3"/>
  <c r="C44" i="3"/>
  <c r="I44" i="3"/>
  <c r="B45" i="3"/>
  <c r="C45" i="3"/>
  <c r="I45" i="3"/>
  <c r="B46" i="3"/>
  <c r="C46" i="3"/>
  <c r="I46" i="3"/>
  <c r="B47" i="3"/>
  <c r="C47" i="3"/>
  <c r="I47" i="3"/>
  <c r="B48" i="3"/>
  <c r="C48" i="3"/>
  <c r="I48" i="3"/>
  <c r="B49" i="3"/>
  <c r="C49" i="3"/>
  <c r="I49" i="3"/>
  <c r="B50" i="3"/>
  <c r="C50" i="3"/>
  <c r="I50" i="3"/>
  <c r="B51" i="3"/>
  <c r="C51" i="3"/>
  <c r="I51" i="3"/>
  <c r="B52" i="3"/>
  <c r="C52" i="3"/>
  <c r="I52" i="3"/>
  <c r="B53" i="3"/>
  <c r="C53" i="3"/>
  <c r="I53" i="3"/>
  <c r="B54" i="3"/>
  <c r="C54" i="3"/>
  <c r="I54" i="3"/>
  <c r="B55" i="3"/>
  <c r="C55" i="3"/>
  <c r="I55" i="3"/>
  <c r="B56" i="3"/>
  <c r="C56" i="3"/>
  <c r="I56" i="3"/>
  <c r="B57" i="3"/>
  <c r="C57" i="3"/>
  <c r="I57" i="3"/>
  <c r="B58" i="3"/>
  <c r="C58" i="3"/>
  <c r="I58" i="3"/>
  <c r="B59" i="3"/>
  <c r="C59" i="3"/>
  <c r="I59" i="3"/>
  <c r="B60" i="3"/>
  <c r="C60" i="3"/>
  <c r="I60" i="3"/>
  <c r="B61" i="3"/>
  <c r="C61" i="3"/>
  <c r="I61" i="3"/>
  <c r="B62" i="3"/>
  <c r="C62" i="3"/>
  <c r="I62" i="3"/>
  <c r="B63" i="3"/>
  <c r="C63" i="3"/>
  <c r="I63" i="3"/>
  <c r="B64" i="3"/>
  <c r="C64" i="3"/>
  <c r="I64" i="3"/>
  <c r="B65" i="3"/>
  <c r="C65" i="3"/>
  <c r="I65" i="3"/>
  <c r="B66" i="3"/>
  <c r="C66" i="3"/>
  <c r="I66" i="3"/>
  <c r="B67" i="3"/>
  <c r="C67" i="3"/>
  <c r="I67" i="3"/>
  <c r="B68" i="3"/>
  <c r="C68" i="3"/>
  <c r="I68" i="3"/>
  <c r="B69" i="3"/>
  <c r="C69" i="3"/>
  <c r="I69" i="3"/>
  <c r="B70" i="3"/>
  <c r="C70" i="3"/>
  <c r="I70" i="3"/>
  <c r="B71" i="3"/>
  <c r="C71" i="3"/>
  <c r="I71" i="3"/>
  <c r="B72" i="3"/>
  <c r="C72" i="3"/>
  <c r="I72" i="3"/>
  <c r="B73" i="3"/>
  <c r="C73" i="3"/>
  <c r="I73" i="3"/>
  <c r="B74" i="3"/>
  <c r="C74" i="3"/>
  <c r="I74" i="3"/>
  <c r="B75" i="3"/>
  <c r="C75" i="3"/>
  <c r="I75" i="3"/>
  <c r="B76" i="3"/>
  <c r="C76" i="3"/>
  <c r="I76" i="3"/>
  <c r="B77" i="3"/>
  <c r="C77" i="3"/>
  <c r="I77" i="3"/>
  <c r="B78" i="3"/>
  <c r="C78" i="3"/>
  <c r="I78" i="3"/>
  <c r="B79" i="3"/>
  <c r="C79" i="3"/>
  <c r="I79" i="3"/>
  <c r="B80" i="3"/>
  <c r="C80" i="3"/>
  <c r="I80" i="3"/>
  <c r="B81" i="3"/>
  <c r="C81" i="3"/>
  <c r="I81" i="3"/>
  <c r="B82" i="3"/>
  <c r="C82" i="3"/>
  <c r="I82" i="3"/>
  <c r="B83" i="3"/>
  <c r="C83" i="3"/>
  <c r="I83" i="3"/>
  <c r="B84" i="3"/>
  <c r="C84" i="3"/>
  <c r="I84" i="3"/>
  <c r="B85" i="3"/>
  <c r="C85" i="3"/>
  <c r="I85" i="3"/>
  <c r="B86" i="3"/>
  <c r="C86" i="3"/>
  <c r="I86" i="3"/>
  <c r="B87" i="3"/>
  <c r="C87" i="3"/>
  <c r="I87" i="3"/>
  <c r="B88" i="3"/>
  <c r="C88" i="3"/>
  <c r="I88" i="3"/>
  <c r="B89" i="3"/>
  <c r="C89" i="3"/>
  <c r="I89" i="3"/>
  <c r="B90" i="3"/>
  <c r="C90" i="3"/>
  <c r="I90" i="3"/>
  <c r="B91" i="3"/>
  <c r="C91" i="3"/>
  <c r="I91" i="3"/>
  <c r="B92" i="3"/>
  <c r="C92" i="3"/>
  <c r="I92" i="3"/>
  <c r="B93" i="3"/>
  <c r="C93" i="3"/>
  <c r="I93" i="3"/>
  <c r="B94" i="3"/>
  <c r="C94" i="3"/>
  <c r="I94" i="3"/>
  <c r="B95" i="3"/>
  <c r="C95" i="3"/>
  <c r="I95" i="3"/>
  <c r="B96" i="3"/>
  <c r="C96" i="3"/>
  <c r="I96" i="3"/>
  <c r="B97" i="3"/>
  <c r="C97" i="3"/>
  <c r="I97" i="3"/>
  <c r="B98" i="3"/>
  <c r="C98" i="3"/>
  <c r="I98" i="3"/>
  <c r="B99" i="3"/>
  <c r="C99" i="3"/>
  <c r="I99" i="3"/>
  <c r="B100" i="3"/>
  <c r="C100" i="3"/>
  <c r="I100" i="3"/>
  <c r="B101" i="3"/>
  <c r="C101" i="3"/>
  <c r="I101" i="3"/>
  <c r="B102" i="3"/>
  <c r="C102" i="3"/>
  <c r="I102" i="3"/>
  <c r="B103" i="3"/>
  <c r="C103" i="3"/>
  <c r="I103" i="3"/>
  <c r="B104" i="3"/>
  <c r="C104" i="3"/>
  <c r="I104" i="3"/>
  <c r="B105" i="3"/>
  <c r="C105" i="3"/>
  <c r="I105" i="3"/>
  <c r="B106" i="3"/>
  <c r="C106" i="3"/>
  <c r="I106" i="3"/>
  <c r="B107" i="3"/>
  <c r="C107" i="3"/>
  <c r="I107" i="3"/>
  <c r="B108" i="3"/>
  <c r="C108" i="3"/>
  <c r="I108" i="3"/>
  <c r="B109" i="3"/>
  <c r="C109" i="3"/>
  <c r="I109" i="3"/>
  <c r="B110" i="3"/>
  <c r="C110" i="3"/>
  <c r="I110" i="3"/>
  <c r="B111" i="3"/>
  <c r="C111" i="3"/>
  <c r="I111" i="3"/>
  <c r="B112" i="3"/>
  <c r="C112" i="3"/>
  <c r="I112" i="3"/>
  <c r="B113" i="3"/>
  <c r="C113" i="3"/>
  <c r="I113" i="3"/>
  <c r="B114" i="3"/>
  <c r="C114" i="3"/>
  <c r="I114" i="3"/>
  <c r="B115" i="3"/>
  <c r="C115" i="3"/>
  <c r="I115" i="3"/>
  <c r="B116" i="3"/>
  <c r="C116" i="3"/>
  <c r="I116" i="3"/>
  <c r="B117" i="3"/>
  <c r="C117" i="3"/>
  <c r="I117" i="3"/>
  <c r="B118" i="3"/>
  <c r="C118" i="3"/>
  <c r="I118" i="3"/>
  <c r="B119" i="3"/>
  <c r="C119" i="3"/>
  <c r="I119" i="3"/>
  <c r="B120" i="3"/>
  <c r="C120" i="3"/>
  <c r="I120" i="3"/>
  <c r="B121" i="3"/>
  <c r="C121" i="3"/>
  <c r="I121" i="3"/>
  <c r="B122" i="3"/>
  <c r="C122" i="3"/>
  <c r="I122" i="3"/>
  <c r="B123" i="3"/>
  <c r="C123" i="3"/>
  <c r="I123" i="3"/>
  <c r="B124" i="3"/>
  <c r="C124" i="3"/>
  <c r="I124" i="3"/>
  <c r="B125" i="3"/>
  <c r="C125" i="3"/>
  <c r="I125" i="3"/>
  <c r="B126" i="3"/>
  <c r="C126" i="3"/>
  <c r="I126" i="3"/>
  <c r="B127" i="3"/>
  <c r="C127" i="3"/>
  <c r="I127" i="3"/>
  <c r="B128" i="3"/>
  <c r="C128" i="3"/>
  <c r="I128" i="3"/>
  <c r="B129" i="3"/>
  <c r="C129" i="3"/>
  <c r="I129" i="3"/>
  <c r="B130" i="3"/>
  <c r="C130" i="3"/>
  <c r="I130" i="3"/>
  <c r="B131" i="3"/>
  <c r="C131" i="3"/>
  <c r="I131" i="3"/>
  <c r="B132" i="3"/>
  <c r="C132" i="3"/>
  <c r="I132" i="3"/>
  <c r="B133" i="3"/>
  <c r="C133" i="3"/>
  <c r="I133" i="3"/>
  <c r="B134" i="3"/>
  <c r="C134" i="3"/>
  <c r="I134" i="3"/>
  <c r="B135" i="3"/>
  <c r="C135" i="3"/>
  <c r="I135" i="3"/>
  <c r="B136" i="3"/>
  <c r="C136" i="3"/>
  <c r="I136" i="3"/>
  <c r="B137" i="3"/>
  <c r="C137" i="3"/>
  <c r="I137" i="3"/>
  <c r="B138" i="3"/>
  <c r="C138" i="3"/>
  <c r="I138" i="3"/>
  <c r="B139" i="3"/>
  <c r="C139" i="3"/>
  <c r="I139" i="3"/>
  <c r="B140" i="3"/>
  <c r="C140" i="3"/>
  <c r="I140" i="3"/>
  <c r="B141" i="3"/>
  <c r="C141" i="3"/>
  <c r="I141" i="3"/>
  <c r="B142" i="3"/>
  <c r="C142" i="3"/>
  <c r="I142" i="3"/>
  <c r="B143" i="3"/>
  <c r="C143" i="3"/>
  <c r="I143" i="3"/>
  <c r="B144" i="3"/>
  <c r="C144" i="3"/>
  <c r="I144" i="3"/>
  <c r="B145" i="3"/>
  <c r="C145" i="3"/>
  <c r="I145" i="3"/>
  <c r="B146" i="3"/>
  <c r="C146" i="3"/>
  <c r="I146" i="3"/>
  <c r="B147" i="3"/>
  <c r="C147" i="3"/>
  <c r="I147" i="3"/>
  <c r="B148" i="3"/>
  <c r="C148" i="3"/>
  <c r="I148" i="3"/>
  <c r="B149" i="3"/>
  <c r="C149" i="3"/>
  <c r="I149" i="3"/>
  <c r="B150" i="3"/>
  <c r="C150" i="3"/>
  <c r="I150" i="3"/>
  <c r="B151" i="3"/>
  <c r="C151" i="3"/>
  <c r="I151" i="3"/>
  <c r="B152" i="3"/>
  <c r="C152" i="3"/>
  <c r="I152" i="3"/>
  <c r="B153" i="3"/>
  <c r="C153" i="3"/>
  <c r="I153" i="3"/>
  <c r="B154" i="3"/>
  <c r="C154" i="3"/>
  <c r="I154" i="3"/>
  <c r="B155" i="3"/>
  <c r="C155" i="3"/>
  <c r="I155" i="3"/>
  <c r="B156" i="3"/>
  <c r="C156" i="3"/>
  <c r="I156" i="3"/>
  <c r="B157" i="3"/>
  <c r="C157" i="3"/>
  <c r="I157" i="3"/>
  <c r="B158" i="3"/>
  <c r="C158" i="3"/>
  <c r="I158" i="3"/>
  <c r="B159" i="3"/>
  <c r="C159" i="3"/>
  <c r="I159" i="3"/>
  <c r="B160" i="3"/>
  <c r="C160" i="3"/>
  <c r="I160" i="3"/>
  <c r="B161" i="3"/>
  <c r="C161" i="3"/>
  <c r="I161" i="3"/>
  <c r="B162" i="3"/>
  <c r="C162" i="3"/>
  <c r="I162" i="3"/>
  <c r="B163" i="3"/>
  <c r="C163" i="3"/>
  <c r="I163" i="3"/>
  <c r="B164" i="3"/>
  <c r="C164" i="3"/>
  <c r="I164" i="3"/>
  <c r="B165" i="3"/>
  <c r="C165" i="3"/>
  <c r="I165" i="3"/>
  <c r="B166" i="3"/>
  <c r="C166" i="3"/>
  <c r="I166" i="3"/>
  <c r="B167" i="3"/>
  <c r="C167" i="3"/>
  <c r="I167" i="3"/>
  <c r="B168" i="3"/>
  <c r="C168" i="3"/>
  <c r="I168" i="3"/>
  <c r="B169" i="3"/>
  <c r="C169" i="3"/>
  <c r="I169" i="3"/>
  <c r="B170" i="3"/>
  <c r="C170" i="3"/>
  <c r="I170" i="3"/>
  <c r="B171" i="3"/>
  <c r="C171" i="3"/>
  <c r="I171" i="3"/>
  <c r="B172" i="3"/>
  <c r="C172" i="3"/>
  <c r="I172" i="3"/>
  <c r="B173" i="3"/>
  <c r="C173" i="3"/>
  <c r="I173" i="3"/>
  <c r="B174" i="3"/>
  <c r="C174" i="3"/>
  <c r="I174" i="3"/>
  <c r="B175" i="3"/>
  <c r="C175" i="3"/>
  <c r="I175" i="3"/>
  <c r="B176" i="3"/>
  <c r="C176" i="3"/>
  <c r="I176" i="3"/>
  <c r="B177" i="3"/>
  <c r="C177" i="3"/>
  <c r="I177" i="3"/>
  <c r="B178" i="3"/>
  <c r="C178" i="3"/>
  <c r="I178" i="3"/>
  <c r="B179" i="3"/>
  <c r="C179" i="3"/>
  <c r="I179" i="3"/>
  <c r="B180" i="3"/>
  <c r="C180" i="3"/>
  <c r="I180" i="3"/>
  <c r="B181" i="3"/>
  <c r="C181" i="3"/>
  <c r="I181" i="3"/>
  <c r="B182" i="3"/>
  <c r="C182" i="3"/>
  <c r="I182" i="3"/>
  <c r="B183" i="3"/>
  <c r="C183" i="3"/>
  <c r="I183" i="3"/>
  <c r="B184" i="3"/>
  <c r="C184" i="3"/>
  <c r="I184" i="3"/>
  <c r="B185" i="3"/>
  <c r="C185" i="3"/>
  <c r="I185" i="3"/>
  <c r="B186" i="3"/>
  <c r="C186" i="3"/>
  <c r="I186" i="3"/>
  <c r="B187" i="3"/>
  <c r="C187" i="3"/>
  <c r="I187" i="3"/>
  <c r="B188" i="3"/>
  <c r="C188" i="3"/>
  <c r="I188" i="3"/>
  <c r="B189" i="3"/>
  <c r="C189" i="3"/>
  <c r="I189" i="3"/>
  <c r="B190" i="3"/>
  <c r="C190" i="3"/>
  <c r="I190" i="3"/>
  <c r="B191" i="3"/>
  <c r="C191" i="3"/>
  <c r="I191" i="3"/>
  <c r="B192" i="3"/>
  <c r="C192" i="3"/>
  <c r="I192" i="3"/>
  <c r="B193" i="3"/>
  <c r="C193" i="3"/>
  <c r="I193" i="3"/>
  <c r="B194" i="3"/>
  <c r="C194" i="3"/>
  <c r="I194" i="3"/>
  <c r="B195" i="3"/>
  <c r="C195" i="3"/>
  <c r="I195" i="3"/>
  <c r="B196" i="3"/>
  <c r="C196" i="3"/>
  <c r="I196" i="3"/>
  <c r="B197" i="3"/>
  <c r="C197" i="3"/>
  <c r="I197" i="3"/>
  <c r="B198" i="3"/>
  <c r="C198" i="3"/>
  <c r="I198" i="3"/>
  <c r="B199" i="3"/>
  <c r="C199" i="3"/>
  <c r="I199" i="3"/>
  <c r="B200" i="3"/>
  <c r="C200" i="3"/>
  <c r="I200" i="3"/>
  <c r="B201" i="3"/>
  <c r="C201" i="3"/>
  <c r="I201" i="3"/>
  <c r="B202" i="3"/>
  <c r="C202" i="3"/>
  <c r="I202" i="3"/>
  <c r="B203" i="3"/>
  <c r="C203" i="3"/>
  <c r="I203" i="3"/>
  <c r="B204" i="3"/>
  <c r="C204" i="3"/>
  <c r="I204" i="3"/>
  <c r="B205" i="3"/>
  <c r="C205" i="3"/>
  <c r="I205" i="3"/>
  <c r="B206" i="3"/>
  <c r="C206" i="3"/>
  <c r="I206" i="3"/>
  <c r="B207" i="3"/>
  <c r="C207" i="3"/>
  <c r="I207" i="3"/>
  <c r="B208" i="3"/>
  <c r="C208" i="3"/>
  <c r="I208" i="3"/>
  <c r="B209" i="3"/>
  <c r="C209" i="3"/>
  <c r="I209" i="3"/>
  <c r="B210" i="3"/>
  <c r="C210" i="3"/>
  <c r="I210" i="3"/>
  <c r="B211" i="3"/>
  <c r="C211" i="3"/>
  <c r="I211" i="3"/>
  <c r="B212" i="3"/>
  <c r="C212" i="3"/>
  <c r="I212" i="3"/>
  <c r="B213" i="3"/>
  <c r="C213" i="3"/>
  <c r="I213" i="3"/>
  <c r="B214" i="3"/>
  <c r="C214" i="3"/>
  <c r="I214" i="3"/>
  <c r="B215" i="3"/>
  <c r="C215" i="3"/>
  <c r="I215" i="3"/>
  <c r="B216" i="3"/>
  <c r="C216" i="3"/>
  <c r="I216" i="3"/>
  <c r="B217" i="3"/>
  <c r="C217" i="3"/>
  <c r="I217" i="3"/>
  <c r="B218" i="3"/>
  <c r="C218" i="3"/>
  <c r="I218" i="3"/>
  <c r="B219" i="3"/>
  <c r="C219" i="3"/>
  <c r="I219" i="3"/>
  <c r="B220" i="3"/>
  <c r="C220" i="3"/>
  <c r="I220" i="3"/>
  <c r="B221" i="3"/>
  <c r="C221" i="3"/>
  <c r="I221" i="3"/>
  <c r="B222" i="3"/>
  <c r="C222" i="3"/>
  <c r="I222" i="3"/>
  <c r="B223" i="3"/>
  <c r="C223" i="3"/>
  <c r="I223" i="3"/>
  <c r="B224" i="3"/>
  <c r="C224" i="3"/>
  <c r="I224" i="3"/>
  <c r="B225" i="3"/>
  <c r="C225" i="3"/>
  <c r="I225" i="3"/>
  <c r="B226" i="3"/>
  <c r="C226" i="3"/>
  <c r="I226" i="3"/>
  <c r="B227" i="3"/>
  <c r="C227" i="3"/>
  <c r="I227" i="3"/>
  <c r="B228" i="3"/>
  <c r="C228" i="3"/>
  <c r="I228" i="3"/>
  <c r="B229" i="3"/>
  <c r="C229" i="3"/>
  <c r="I229" i="3"/>
  <c r="B230" i="3"/>
  <c r="C230" i="3"/>
  <c r="I230" i="3"/>
  <c r="B231" i="3"/>
  <c r="C231" i="3"/>
  <c r="I231" i="3"/>
  <c r="B232" i="3"/>
  <c r="C232" i="3"/>
  <c r="I232" i="3"/>
  <c r="B233" i="3"/>
  <c r="C233" i="3"/>
  <c r="I233" i="3"/>
  <c r="B234" i="3"/>
  <c r="C234" i="3"/>
  <c r="I234" i="3"/>
  <c r="B235" i="3"/>
  <c r="C235" i="3"/>
  <c r="I235" i="3"/>
  <c r="B236" i="3"/>
  <c r="C236" i="3"/>
  <c r="I236" i="3"/>
  <c r="B237" i="3"/>
  <c r="C237" i="3"/>
  <c r="I237" i="3"/>
  <c r="B238" i="3"/>
  <c r="C238" i="3"/>
  <c r="I238" i="3"/>
  <c r="B239" i="3"/>
  <c r="C239" i="3"/>
  <c r="I239" i="3"/>
  <c r="B240" i="3"/>
  <c r="C240" i="3"/>
  <c r="I240" i="3"/>
  <c r="B241" i="3"/>
  <c r="C241" i="3"/>
  <c r="I241" i="3"/>
  <c r="B242" i="3"/>
  <c r="C242" i="3"/>
  <c r="I242" i="3"/>
  <c r="B243" i="3"/>
  <c r="C243" i="3"/>
  <c r="I243" i="3"/>
  <c r="B244" i="3"/>
  <c r="C244" i="3"/>
  <c r="I244" i="3"/>
  <c r="B245" i="3"/>
  <c r="C245" i="3"/>
  <c r="I245" i="3"/>
  <c r="B246" i="3"/>
  <c r="C246" i="3"/>
  <c r="I246" i="3"/>
  <c r="B247" i="3"/>
  <c r="C247" i="3"/>
  <c r="I247" i="3"/>
  <c r="B248" i="3"/>
  <c r="C248" i="3"/>
  <c r="I248" i="3"/>
  <c r="B249" i="3"/>
  <c r="C249" i="3"/>
  <c r="I249" i="3"/>
  <c r="B250" i="3"/>
  <c r="C250" i="3"/>
  <c r="I250" i="3"/>
  <c r="B251" i="3"/>
  <c r="C251" i="3"/>
  <c r="I251" i="3"/>
  <c r="B252" i="3"/>
  <c r="C252" i="3"/>
  <c r="I252" i="3"/>
  <c r="B253" i="3"/>
  <c r="C253" i="3"/>
  <c r="I253" i="3"/>
  <c r="B254" i="3"/>
  <c r="C254" i="3"/>
  <c r="I254" i="3"/>
  <c r="B255" i="3"/>
  <c r="C255" i="3"/>
  <c r="I255" i="3"/>
  <c r="B256" i="3"/>
  <c r="C256" i="3"/>
  <c r="I256" i="3"/>
  <c r="B257" i="3"/>
  <c r="C257" i="3"/>
  <c r="I257" i="3"/>
  <c r="B258" i="3"/>
  <c r="C258" i="3"/>
  <c r="I258" i="3"/>
  <c r="B259" i="3"/>
  <c r="C259" i="3"/>
  <c r="I259" i="3"/>
  <c r="B260" i="3"/>
  <c r="C260" i="3"/>
  <c r="I260" i="3"/>
  <c r="B261" i="3"/>
  <c r="C261" i="3"/>
  <c r="I261" i="3"/>
  <c r="B262" i="3"/>
  <c r="C262" i="3"/>
  <c r="I262" i="3"/>
  <c r="B263" i="3"/>
  <c r="C263" i="3"/>
  <c r="I263" i="3"/>
  <c r="B264" i="3"/>
  <c r="C264" i="3"/>
  <c r="I264" i="3"/>
  <c r="B265" i="3"/>
  <c r="C265" i="3"/>
  <c r="I265" i="3"/>
  <c r="B266" i="3"/>
  <c r="C266" i="3"/>
  <c r="I266" i="3"/>
  <c r="B267" i="3"/>
  <c r="C267" i="3"/>
  <c r="I267" i="3"/>
  <c r="B268" i="3"/>
  <c r="C268" i="3"/>
  <c r="I268" i="3"/>
  <c r="B269" i="3"/>
  <c r="C269" i="3"/>
  <c r="I269" i="3"/>
  <c r="B270" i="3"/>
  <c r="C270" i="3"/>
  <c r="I270" i="3"/>
  <c r="B271" i="3"/>
  <c r="C271" i="3"/>
  <c r="I271" i="3"/>
  <c r="B272" i="3"/>
  <c r="C272" i="3"/>
  <c r="I272" i="3"/>
  <c r="B273" i="3"/>
  <c r="C273" i="3"/>
  <c r="I273" i="3"/>
  <c r="B274" i="3"/>
  <c r="C274" i="3"/>
  <c r="I274" i="3"/>
  <c r="B275" i="3"/>
  <c r="C275" i="3"/>
  <c r="I275" i="3"/>
  <c r="B276" i="3"/>
  <c r="C276" i="3"/>
  <c r="I276" i="3"/>
  <c r="B277" i="3"/>
  <c r="C277" i="3"/>
  <c r="I277" i="3"/>
  <c r="B278" i="3"/>
  <c r="C278" i="3"/>
  <c r="I278" i="3"/>
  <c r="B279" i="3"/>
  <c r="C279" i="3"/>
  <c r="I279" i="3"/>
  <c r="B280" i="3"/>
  <c r="C280" i="3"/>
  <c r="I280" i="3"/>
  <c r="B281" i="3"/>
  <c r="C281" i="3"/>
  <c r="I281" i="3"/>
  <c r="B282" i="3"/>
  <c r="C282" i="3"/>
  <c r="I282" i="3"/>
  <c r="B283" i="3"/>
  <c r="C283" i="3"/>
  <c r="I283" i="3"/>
  <c r="B284" i="3"/>
  <c r="C284" i="3"/>
  <c r="I284" i="3"/>
  <c r="B285" i="3"/>
  <c r="C285" i="3"/>
  <c r="I285" i="3"/>
  <c r="B286" i="3"/>
  <c r="C286" i="3"/>
  <c r="I286" i="3"/>
  <c r="B287" i="3"/>
  <c r="C287" i="3"/>
  <c r="I287" i="3"/>
  <c r="B288" i="3"/>
  <c r="C288" i="3"/>
  <c r="I288" i="3"/>
  <c r="B289" i="3"/>
  <c r="C289" i="3"/>
  <c r="I289" i="3"/>
  <c r="B290" i="3"/>
  <c r="C290" i="3"/>
  <c r="I290" i="3"/>
  <c r="B291" i="3"/>
  <c r="C291" i="3"/>
  <c r="I291" i="3"/>
  <c r="B292" i="3"/>
  <c r="C292" i="3"/>
  <c r="I292" i="3"/>
  <c r="B293" i="3"/>
  <c r="C293" i="3"/>
  <c r="I293" i="3"/>
  <c r="B294" i="3"/>
  <c r="C294" i="3"/>
  <c r="I294" i="3"/>
  <c r="B295" i="3"/>
  <c r="C295" i="3"/>
  <c r="I295" i="3"/>
  <c r="B296" i="3"/>
  <c r="C296" i="3"/>
  <c r="I296" i="3"/>
  <c r="B297" i="3"/>
  <c r="C297" i="3"/>
  <c r="I297" i="3"/>
  <c r="B298" i="3"/>
  <c r="C298" i="3"/>
  <c r="I298" i="3"/>
  <c r="B299" i="3"/>
  <c r="C299" i="3"/>
  <c r="I299" i="3"/>
  <c r="B300" i="3"/>
  <c r="C300" i="3"/>
  <c r="I300" i="3"/>
  <c r="B301" i="3"/>
  <c r="C301" i="3"/>
  <c r="I301" i="3"/>
  <c r="B302" i="3"/>
  <c r="C302" i="3"/>
  <c r="I302" i="3"/>
  <c r="B303" i="3"/>
  <c r="C303" i="3"/>
  <c r="I303" i="3"/>
  <c r="B304" i="3"/>
  <c r="C304" i="3"/>
  <c r="I304" i="3"/>
  <c r="B305" i="3"/>
  <c r="C305" i="3"/>
  <c r="I305" i="3"/>
  <c r="B306" i="3"/>
  <c r="C306" i="3"/>
  <c r="I306" i="3"/>
  <c r="B307" i="3"/>
  <c r="C307" i="3"/>
  <c r="I307" i="3"/>
  <c r="B308" i="3"/>
  <c r="C308" i="3"/>
  <c r="I308" i="3"/>
  <c r="B309" i="3"/>
  <c r="C309" i="3"/>
  <c r="I309" i="3"/>
  <c r="B310" i="3"/>
  <c r="C310" i="3"/>
  <c r="I310" i="3"/>
  <c r="B311" i="3"/>
  <c r="C311" i="3"/>
  <c r="I311" i="3"/>
  <c r="B312" i="3"/>
  <c r="C312" i="3"/>
  <c r="I312" i="3"/>
  <c r="B313" i="3"/>
  <c r="C313" i="3"/>
  <c r="I313" i="3"/>
  <c r="B314" i="3"/>
  <c r="C314" i="3"/>
  <c r="I314" i="3"/>
  <c r="B315" i="3"/>
  <c r="C315" i="3"/>
  <c r="I315" i="3"/>
  <c r="B316" i="3"/>
  <c r="C316" i="3"/>
  <c r="I316" i="3"/>
  <c r="B317" i="3"/>
  <c r="C317" i="3"/>
  <c r="I317" i="3"/>
  <c r="B318" i="3"/>
  <c r="C318" i="3"/>
  <c r="I318" i="3"/>
  <c r="B319" i="3"/>
  <c r="C319" i="3"/>
  <c r="I319" i="3"/>
  <c r="B320" i="3"/>
  <c r="C320" i="3"/>
  <c r="I320" i="3"/>
  <c r="B321" i="3"/>
  <c r="C321" i="3"/>
  <c r="I321" i="3"/>
  <c r="B322" i="3"/>
  <c r="C322" i="3"/>
  <c r="I322" i="3"/>
  <c r="B323" i="3"/>
  <c r="C323" i="3"/>
  <c r="I323" i="3"/>
  <c r="B324" i="3"/>
  <c r="C324" i="3"/>
  <c r="I324" i="3"/>
  <c r="B325" i="3"/>
  <c r="C325" i="3"/>
  <c r="I325" i="3"/>
  <c r="B326" i="3"/>
  <c r="C326" i="3"/>
  <c r="I326" i="3"/>
  <c r="B327" i="3"/>
  <c r="C327" i="3"/>
  <c r="I327" i="3"/>
  <c r="B328" i="3"/>
  <c r="C328" i="3"/>
  <c r="I328" i="3"/>
  <c r="B329" i="3"/>
  <c r="C329" i="3"/>
  <c r="I329" i="3"/>
  <c r="B330" i="3"/>
  <c r="C330" i="3"/>
  <c r="I330" i="3"/>
  <c r="B331" i="3"/>
  <c r="C331" i="3"/>
  <c r="I331" i="3"/>
  <c r="B332" i="3"/>
  <c r="C332" i="3"/>
  <c r="I332" i="3"/>
  <c r="B333" i="3"/>
  <c r="C333" i="3"/>
  <c r="I333" i="3"/>
  <c r="B334" i="3"/>
  <c r="C334" i="3"/>
  <c r="I334" i="3"/>
  <c r="B335" i="3"/>
  <c r="C335" i="3"/>
  <c r="I335" i="3"/>
  <c r="B336" i="3"/>
  <c r="C336" i="3"/>
  <c r="I336" i="3"/>
  <c r="B337" i="3"/>
  <c r="C337" i="3"/>
  <c r="I337" i="3"/>
  <c r="B338" i="3"/>
  <c r="C338" i="3"/>
  <c r="I338" i="3"/>
  <c r="B339" i="3"/>
  <c r="C339" i="3"/>
  <c r="I339" i="3"/>
  <c r="B340" i="3"/>
  <c r="C340" i="3"/>
  <c r="I340" i="3"/>
  <c r="B341" i="3"/>
  <c r="C341" i="3"/>
  <c r="I341" i="3"/>
  <c r="B342" i="3"/>
  <c r="C342" i="3"/>
  <c r="I342" i="3"/>
  <c r="B343" i="3"/>
  <c r="C343" i="3"/>
  <c r="I343" i="3"/>
  <c r="B344" i="3"/>
  <c r="C344" i="3"/>
  <c r="I344" i="3"/>
  <c r="B345" i="3"/>
  <c r="C345" i="3"/>
  <c r="I345" i="3"/>
  <c r="B346" i="3"/>
  <c r="C346" i="3"/>
  <c r="I346" i="3"/>
  <c r="B347" i="3"/>
  <c r="C347" i="3"/>
  <c r="I347" i="3"/>
  <c r="B348" i="3"/>
  <c r="C348" i="3"/>
  <c r="I348" i="3"/>
  <c r="B349" i="3"/>
  <c r="C349" i="3"/>
  <c r="I349" i="3"/>
  <c r="B350" i="3"/>
  <c r="C350" i="3"/>
  <c r="I350" i="3"/>
  <c r="B351" i="3"/>
  <c r="C351" i="3"/>
  <c r="I351" i="3"/>
  <c r="B352" i="3"/>
  <c r="C352" i="3"/>
  <c r="I352" i="3"/>
  <c r="B353" i="3"/>
  <c r="C353" i="3"/>
  <c r="I353" i="3"/>
  <c r="B354" i="3"/>
  <c r="C354" i="3"/>
  <c r="I354" i="3"/>
  <c r="B355" i="3"/>
  <c r="C355" i="3"/>
  <c r="I355" i="3"/>
  <c r="B356" i="3"/>
  <c r="C356" i="3"/>
  <c r="I356" i="3"/>
  <c r="B357" i="3"/>
  <c r="C357" i="3"/>
  <c r="I357" i="3"/>
  <c r="B358" i="3"/>
  <c r="C358" i="3"/>
  <c r="I358" i="3"/>
  <c r="B359" i="3"/>
  <c r="C359" i="3"/>
  <c r="I359" i="3"/>
  <c r="B360" i="3"/>
  <c r="C360" i="3"/>
  <c r="I360" i="3"/>
  <c r="B361" i="3"/>
  <c r="C361" i="3"/>
  <c r="I361" i="3"/>
  <c r="B362" i="3"/>
  <c r="C362" i="3"/>
  <c r="I362" i="3"/>
  <c r="B363" i="3"/>
  <c r="C363" i="3"/>
  <c r="I363" i="3"/>
  <c r="B364" i="3"/>
  <c r="C364" i="3"/>
  <c r="I364" i="3"/>
  <c r="B365" i="3"/>
  <c r="C365" i="3"/>
  <c r="I365" i="3"/>
  <c r="B366" i="3"/>
  <c r="C366" i="3"/>
  <c r="I366" i="3"/>
  <c r="B367" i="3"/>
  <c r="C367" i="3"/>
  <c r="I367" i="3"/>
  <c r="B368" i="3"/>
  <c r="C368" i="3"/>
  <c r="I368" i="3"/>
  <c r="B369" i="3"/>
  <c r="C369" i="3"/>
  <c r="I369" i="3"/>
  <c r="B370" i="3"/>
  <c r="C370" i="3"/>
  <c r="I370" i="3"/>
  <c r="B371" i="3"/>
  <c r="C371" i="3"/>
  <c r="I371" i="3"/>
  <c r="B372" i="3"/>
  <c r="C372" i="3"/>
  <c r="I372" i="3"/>
  <c r="B373" i="3"/>
  <c r="C373" i="3"/>
  <c r="I373" i="3"/>
  <c r="B374" i="3"/>
  <c r="C374" i="3"/>
  <c r="I374" i="3"/>
  <c r="B375" i="3"/>
  <c r="C375" i="3"/>
  <c r="I375" i="3"/>
  <c r="B376" i="3"/>
  <c r="C376" i="3"/>
  <c r="I376" i="3"/>
  <c r="B377" i="3"/>
  <c r="C377" i="3"/>
  <c r="I377" i="3"/>
  <c r="B378" i="3"/>
  <c r="C378" i="3"/>
  <c r="I378" i="3"/>
  <c r="B379" i="3"/>
  <c r="C379" i="3"/>
  <c r="I379" i="3"/>
  <c r="B380" i="3"/>
  <c r="C380" i="3"/>
  <c r="I380" i="3"/>
  <c r="B381" i="3"/>
  <c r="C381" i="3"/>
  <c r="I381" i="3"/>
  <c r="B382" i="3"/>
  <c r="C382" i="3"/>
  <c r="I382" i="3"/>
  <c r="B383" i="3"/>
  <c r="C383" i="3"/>
  <c r="I383" i="3"/>
  <c r="B384" i="3"/>
  <c r="C384" i="3"/>
  <c r="I384" i="3"/>
  <c r="B385" i="3"/>
  <c r="C385" i="3"/>
  <c r="I385" i="3"/>
  <c r="B386" i="3"/>
  <c r="C386" i="3"/>
  <c r="I386" i="3"/>
  <c r="B387" i="3"/>
  <c r="C387" i="3"/>
  <c r="I387" i="3"/>
  <c r="B388" i="3"/>
  <c r="C388" i="3"/>
  <c r="I388" i="3"/>
  <c r="B389" i="3"/>
  <c r="C389" i="3"/>
  <c r="I389" i="3"/>
  <c r="B390" i="3"/>
  <c r="C390" i="3"/>
  <c r="I390" i="3"/>
  <c r="B391" i="3"/>
  <c r="C391" i="3"/>
  <c r="I391" i="3"/>
  <c r="B392" i="3"/>
  <c r="C392" i="3"/>
  <c r="I392" i="3"/>
  <c r="B393" i="3"/>
  <c r="C393" i="3"/>
  <c r="I393" i="3"/>
  <c r="B394" i="3"/>
  <c r="C394" i="3"/>
  <c r="I394" i="3"/>
  <c r="B395" i="3"/>
  <c r="C395" i="3"/>
  <c r="I395" i="3"/>
  <c r="B396" i="3"/>
  <c r="C396" i="3"/>
  <c r="I396" i="3"/>
  <c r="B397" i="3"/>
  <c r="C397" i="3"/>
  <c r="I397" i="3"/>
  <c r="B398" i="3"/>
  <c r="C398" i="3"/>
  <c r="I398" i="3"/>
  <c r="B399" i="3"/>
  <c r="C399" i="3"/>
  <c r="I399" i="3"/>
  <c r="B400" i="3"/>
  <c r="C400" i="3"/>
  <c r="I400" i="3"/>
  <c r="B401" i="3"/>
  <c r="C401" i="3"/>
  <c r="I401" i="3"/>
  <c r="B402" i="3"/>
  <c r="C402" i="3"/>
  <c r="I402" i="3"/>
  <c r="B403" i="3"/>
  <c r="C403" i="3"/>
  <c r="I403" i="3"/>
  <c r="B404" i="3"/>
  <c r="C404" i="3"/>
  <c r="I404" i="3"/>
  <c r="B405" i="3"/>
  <c r="C405" i="3"/>
  <c r="I405" i="3"/>
  <c r="B406" i="3"/>
  <c r="C406" i="3"/>
  <c r="I406" i="3"/>
  <c r="B407" i="3"/>
  <c r="C407" i="3"/>
  <c r="I407" i="3"/>
  <c r="B408" i="3"/>
  <c r="C408" i="3"/>
  <c r="I408" i="3"/>
  <c r="B409" i="3"/>
  <c r="C409" i="3"/>
  <c r="I409" i="3"/>
  <c r="B410" i="3"/>
  <c r="C410" i="3"/>
  <c r="I410" i="3"/>
  <c r="B411" i="3"/>
  <c r="C411" i="3"/>
  <c r="I411" i="3"/>
  <c r="B412" i="3"/>
  <c r="C412" i="3"/>
  <c r="I412" i="3"/>
  <c r="B413" i="3"/>
  <c r="C413" i="3"/>
  <c r="I413" i="3"/>
  <c r="B414" i="3"/>
  <c r="C414" i="3"/>
  <c r="I414" i="3"/>
  <c r="B415" i="3"/>
  <c r="C415" i="3"/>
  <c r="I415" i="3"/>
  <c r="B416" i="3"/>
  <c r="C416" i="3"/>
  <c r="I416" i="3"/>
  <c r="B417" i="3"/>
  <c r="C417" i="3"/>
  <c r="I417" i="3"/>
  <c r="B418" i="3"/>
  <c r="C418" i="3"/>
  <c r="I418" i="3"/>
  <c r="B419" i="3"/>
  <c r="C419" i="3"/>
  <c r="I419" i="3"/>
  <c r="B420" i="3"/>
  <c r="C420" i="3"/>
  <c r="I420" i="3"/>
  <c r="B421" i="3"/>
  <c r="C421" i="3"/>
  <c r="I421" i="3"/>
  <c r="B422" i="3"/>
  <c r="C422" i="3"/>
  <c r="I422" i="3"/>
  <c r="B423" i="3"/>
  <c r="C423" i="3"/>
  <c r="I423" i="3"/>
  <c r="B424" i="3"/>
  <c r="C424" i="3"/>
  <c r="I424" i="3"/>
  <c r="B425" i="3"/>
  <c r="C425" i="3"/>
  <c r="I425" i="3"/>
  <c r="B426" i="3"/>
  <c r="C426" i="3"/>
  <c r="I426" i="3"/>
  <c r="B427" i="3"/>
  <c r="C427" i="3"/>
  <c r="I427" i="3"/>
  <c r="B428" i="3"/>
  <c r="C428" i="3"/>
  <c r="I428" i="3"/>
  <c r="B429" i="3"/>
  <c r="C429" i="3"/>
  <c r="I429" i="3"/>
  <c r="B430" i="3"/>
  <c r="C430" i="3"/>
  <c r="I430" i="3"/>
  <c r="B431" i="3"/>
  <c r="C431" i="3"/>
  <c r="I431" i="3"/>
  <c r="B432" i="3"/>
  <c r="C432" i="3"/>
  <c r="I432" i="3"/>
  <c r="B433" i="3"/>
  <c r="C433" i="3"/>
  <c r="I433" i="3"/>
  <c r="B434" i="3"/>
  <c r="C434" i="3"/>
  <c r="I434" i="3"/>
  <c r="B435" i="3"/>
  <c r="C435" i="3"/>
  <c r="I435" i="3"/>
  <c r="B436" i="3"/>
  <c r="C436" i="3"/>
  <c r="I436" i="3"/>
  <c r="B437" i="3"/>
  <c r="C437" i="3"/>
  <c r="I437" i="3"/>
  <c r="B438" i="3"/>
  <c r="C438" i="3"/>
  <c r="I438" i="3"/>
  <c r="B439" i="3"/>
  <c r="C439" i="3"/>
  <c r="I439" i="3"/>
  <c r="B440" i="3"/>
  <c r="C440" i="3"/>
  <c r="I440" i="3"/>
  <c r="B441" i="3"/>
  <c r="C441" i="3"/>
  <c r="I441" i="3"/>
  <c r="B442" i="3"/>
  <c r="C442" i="3"/>
  <c r="I442" i="3"/>
  <c r="B443" i="3"/>
  <c r="C443" i="3"/>
  <c r="I443" i="3"/>
  <c r="B444" i="3"/>
  <c r="C444" i="3"/>
  <c r="I444" i="3"/>
  <c r="B445" i="3"/>
  <c r="C445" i="3"/>
  <c r="I445" i="3"/>
  <c r="B446" i="3"/>
  <c r="C446" i="3"/>
  <c r="I446" i="3"/>
  <c r="B447" i="3"/>
  <c r="C447" i="3"/>
  <c r="I447" i="3"/>
  <c r="B448" i="3"/>
  <c r="C448" i="3"/>
  <c r="I448" i="3"/>
  <c r="B449" i="3"/>
  <c r="C449" i="3"/>
  <c r="I449" i="3"/>
  <c r="B450" i="3"/>
  <c r="C450" i="3"/>
  <c r="I450" i="3"/>
  <c r="B451" i="3"/>
  <c r="C451" i="3"/>
  <c r="I451" i="3"/>
  <c r="B452" i="3"/>
  <c r="C452" i="3"/>
  <c r="I452" i="3"/>
  <c r="B453" i="3"/>
  <c r="C453" i="3"/>
  <c r="I453" i="3"/>
  <c r="B454" i="3"/>
  <c r="C454" i="3"/>
  <c r="I454" i="3"/>
  <c r="B455" i="3"/>
  <c r="C455" i="3"/>
  <c r="I455" i="3"/>
  <c r="B456" i="3"/>
  <c r="C456" i="3"/>
  <c r="I456" i="3"/>
  <c r="B457" i="3"/>
  <c r="C457" i="3"/>
  <c r="I457" i="3"/>
  <c r="B458" i="3"/>
  <c r="C458" i="3"/>
  <c r="I458" i="3"/>
  <c r="B459" i="3"/>
  <c r="C459" i="3"/>
  <c r="I459" i="3"/>
  <c r="B460" i="3"/>
  <c r="C460" i="3"/>
  <c r="I460" i="3"/>
  <c r="B461" i="3"/>
  <c r="C461" i="3"/>
  <c r="I461" i="3"/>
  <c r="B462" i="3"/>
  <c r="C462" i="3"/>
  <c r="I462" i="3"/>
  <c r="B463" i="3"/>
  <c r="C463" i="3"/>
  <c r="I463" i="3"/>
  <c r="B464" i="3"/>
  <c r="C464" i="3"/>
  <c r="I464" i="3"/>
  <c r="B465" i="3"/>
  <c r="C465" i="3"/>
  <c r="I465" i="3"/>
  <c r="B466" i="3"/>
  <c r="C466" i="3"/>
  <c r="I466" i="3"/>
  <c r="B467" i="3"/>
  <c r="C467" i="3"/>
  <c r="I467" i="3"/>
  <c r="B468" i="3"/>
  <c r="C468" i="3"/>
  <c r="I468" i="3"/>
  <c r="B469" i="3"/>
  <c r="C469" i="3"/>
  <c r="I469" i="3"/>
  <c r="B470" i="3"/>
  <c r="C470" i="3"/>
  <c r="I470" i="3"/>
  <c r="B471" i="3"/>
  <c r="C471" i="3"/>
  <c r="I471" i="3"/>
  <c r="B472" i="3"/>
  <c r="C472" i="3"/>
  <c r="I472" i="3"/>
  <c r="B473" i="3"/>
  <c r="C473" i="3"/>
  <c r="I473" i="3"/>
  <c r="B474" i="3"/>
  <c r="C474" i="3"/>
  <c r="I474" i="3"/>
  <c r="B475" i="3"/>
  <c r="C475" i="3"/>
  <c r="I475" i="3"/>
  <c r="B476" i="3"/>
  <c r="C476" i="3"/>
  <c r="I476" i="3"/>
  <c r="B477" i="3"/>
  <c r="C477" i="3"/>
  <c r="I477" i="3"/>
  <c r="B478" i="3"/>
  <c r="C478" i="3"/>
  <c r="I478" i="3"/>
  <c r="B479" i="3"/>
  <c r="C479" i="3"/>
  <c r="I479" i="3"/>
  <c r="B480" i="3"/>
  <c r="C480" i="3"/>
  <c r="I480" i="3"/>
  <c r="B481" i="3"/>
  <c r="C481" i="3"/>
  <c r="I481" i="3"/>
  <c r="B2" i="3"/>
  <c r="C2" i="3"/>
  <c r="I2" i="3"/>
  <c r="H8" i="3" l="1"/>
  <c r="E8" i="3" s="1"/>
  <c r="J6" i="1"/>
  <c r="J7" i="1"/>
  <c r="J10" i="1"/>
  <c r="J8" i="1"/>
  <c r="J4" i="1"/>
  <c r="J11" i="1"/>
  <c r="J9" i="1"/>
  <c r="J5" i="1"/>
  <c r="H41" i="3"/>
  <c r="H357" i="3"/>
  <c r="H349" i="3"/>
  <c r="H341" i="3"/>
  <c r="H333" i="3"/>
  <c r="H325" i="3"/>
  <c r="H317" i="3"/>
  <c r="H313" i="3"/>
  <c r="H305" i="3"/>
  <c r="H297" i="3"/>
  <c r="H289" i="3"/>
  <c r="H281" i="3"/>
  <c r="H273" i="3"/>
  <c r="H261" i="3"/>
  <c r="H253" i="3"/>
  <c r="H245" i="3"/>
  <c r="H239" i="3"/>
  <c r="H231" i="3"/>
  <c r="H223" i="3"/>
  <c r="H211" i="3"/>
  <c r="H203" i="3"/>
  <c r="H195" i="3"/>
  <c r="H447" i="3"/>
  <c r="H72" i="3"/>
  <c r="H459" i="3"/>
  <c r="H455" i="3"/>
  <c r="H451" i="3"/>
  <c r="H449" i="3"/>
  <c r="H448" i="3"/>
  <c r="H188" i="3"/>
  <c r="H180" i="3"/>
  <c r="H172" i="3"/>
  <c r="H168" i="3"/>
  <c r="H160" i="3"/>
  <c r="H152" i="3"/>
  <c r="H143" i="3"/>
  <c r="H135" i="3"/>
  <c r="H127" i="3"/>
  <c r="H115" i="3"/>
  <c r="H107" i="3"/>
  <c r="H99" i="3"/>
  <c r="H476" i="3"/>
  <c r="H467" i="3"/>
  <c r="H463" i="3"/>
  <c r="H461" i="3"/>
  <c r="H460" i="3"/>
  <c r="H49" i="3"/>
  <c r="H45" i="3"/>
  <c r="H43" i="3"/>
  <c r="H42" i="3"/>
  <c r="H480" i="3"/>
  <c r="H478" i="3"/>
  <c r="H477" i="3"/>
  <c r="H439" i="3"/>
  <c r="H435" i="3"/>
  <c r="H84" i="3"/>
  <c r="H76" i="3"/>
  <c r="H56" i="3"/>
  <c r="H33" i="3"/>
  <c r="H29" i="3"/>
  <c r="H27" i="3"/>
  <c r="H26" i="3"/>
  <c r="H2" i="3"/>
  <c r="E2" i="3" s="1"/>
  <c r="H472" i="3"/>
  <c r="H469" i="3"/>
  <c r="H468" i="3"/>
  <c r="H457" i="3"/>
  <c r="H456" i="3"/>
  <c r="H443" i="3"/>
  <c r="H441" i="3"/>
  <c r="H440" i="3"/>
  <c r="H429" i="3"/>
  <c r="H421" i="3"/>
  <c r="H413" i="3"/>
  <c r="H409" i="3"/>
  <c r="H401" i="3"/>
  <c r="H393" i="3"/>
  <c r="H385" i="3"/>
  <c r="H377" i="3"/>
  <c r="H369" i="3"/>
  <c r="H92" i="3"/>
  <c r="H88" i="3"/>
  <c r="H86" i="3"/>
  <c r="H64" i="3"/>
  <c r="H60" i="3"/>
  <c r="H58" i="3"/>
  <c r="H37" i="3"/>
  <c r="H35" i="3"/>
  <c r="H34" i="3"/>
  <c r="H20" i="3"/>
  <c r="H12" i="3"/>
  <c r="H4" i="3"/>
  <c r="H481" i="3"/>
  <c r="H474" i="3"/>
  <c r="H473" i="3"/>
  <c r="H465" i="3"/>
  <c r="H464" i="3"/>
  <c r="H453" i="3"/>
  <c r="H452" i="3"/>
  <c r="H445" i="3"/>
  <c r="H444" i="3"/>
  <c r="H437" i="3"/>
  <c r="H436" i="3"/>
  <c r="H433" i="3"/>
  <c r="H425" i="3"/>
  <c r="H417" i="3"/>
  <c r="H405" i="3"/>
  <c r="H397" i="3"/>
  <c r="H389" i="3"/>
  <c r="H381" i="3"/>
  <c r="H373" i="3"/>
  <c r="H365" i="3"/>
  <c r="H361" i="3"/>
  <c r="H353" i="3"/>
  <c r="H345" i="3"/>
  <c r="H337" i="3"/>
  <c r="H329" i="3"/>
  <c r="H321" i="3"/>
  <c r="H309" i="3"/>
  <c r="H301" i="3"/>
  <c r="H293" i="3"/>
  <c r="H285" i="3"/>
  <c r="H277" i="3"/>
  <c r="H269" i="3"/>
  <c r="H265" i="3"/>
  <c r="H257" i="3"/>
  <c r="H249" i="3"/>
  <c r="H235" i="3"/>
  <c r="H227" i="3"/>
  <c r="H219" i="3"/>
  <c r="H215" i="3"/>
  <c r="H207" i="3"/>
  <c r="H199" i="3"/>
  <c r="H192" i="3"/>
  <c r="H184" i="3"/>
  <c r="H176" i="3"/>
  <c r="H164" i="3"/>
  <c r="H156" i="3"/>
  <c r="H148" i="3"/>
  <c r="H139" i="3"/>
  <c r="H131" i="3"/>
  <c r="H123" i="3"/>
  <c r="H119" i="3"/>
  <c r="H111" i="3"/>
  <c r="H103" i="3"/>
  <c r="H96" i="3"/>
  <c r="H94" i="3"/>
  <c r="H80" i="3"/>
  <c r="H78" i="3"/>
  <c r="H68" i="3"/>
  <c r="H66" i="3"/>
  <c r="H52" i="3"/>
  <c r="H50" i="3"/>
  <c r="H47" i="3"/>
  <c r="H46" i="3"/>
  <c r="H39" i="3"/>
  <c r="H38" i="3"/>
  <c r="H31" i="3"/>
  <c r="H30" i="3"/>
  <c r="H24" i="3"/>
  <c r="H16" i="3"/>
  <c r="H479" i="3"/>
  <c r="H475" i="3"/>
  <c r="H470" i="3"/>
  <c r="H466" i="3"/>
  <c r="H462" i="3"/>
  <c r="H458" i="3"/>
  <c r="H454" i="3"/>
  <c r="H450" i="3"/>
  <c r="H446" i="3"/>
  <c r="H442" i="3"/>
  <c r="H438" i="3"/>
  <c r="H434" i="3"/>
  <c r="H431" i="3"/>
  <c r="H427" i="3"/>
  <c r="H423" i="3"/>
  <c r="H419" i="3"/>
  <c r="H415" i="3"/>
  <c r="H411" i="3"/>
  <c r="H407" i="3"/>
  <c r="H403" i="3"/>
  <c r="H399" i="3"/>
  <c r="H395" i="3"/>
  <c r="H391" i="3"/>
  <c r="H387" i="3"/>
  <c r="H383" i="3"/>
  <c r="H379" i="3"/>
  <c r="H375" i="3"/>
  <c r="H371" i="3"/>
  <c r="H367" i="3"/>
  <c r="H363" i="3"/>
  <c r="H359" i="3"/>
  <c r="H355" i="3"/>
  <c r="H351" i="3"/>
  <c r="H347" i="3"/>
  <c r="H343" i="3"/>
  <c r="H339" i="3"/>
  <c r="H335" i="3"/>
  <c r="H331" i="3"/>
  <c r="H327" i="3"/>
  <c r="H323" i="3"/>
  <c r="H319" i="3"/>
  <c r="H315" i="3"/>
  <c r="H311" i="3"/>
  <c r="H307" i="3"/>
  <c r="H303" i="3"/>
  <c r="H299" i="3"/>
  <c r="H295" i="3"/>
  <c r="H291" i="3"/>
  <c r="H287" i="3"/>
  <c r="H283" i="3"/>
  <c r="H279" i="3"/>
  <c r="H275" i="3"/>
  <c r="H271" i="3"/>
  <c r="H267" i="3"/>
  <c r="H263" i="3"/>
  <c r="H259" i="3"/>
  <c r="H255" i="3"/>
  <c r="H251" i="3"/>
  <c r="H247" i="3"/>
  <c r="H243" i="3"/>
  <c r="H241" i="3"/>
  <c r="H237" i="3"/>
  <c r="H233" i="3"/>
  <c r="H229" i="3"/>
  <c r="H225" i="3"/>
  <c r="H221" i="3"/>
  <c r="H217" i="3"/>
  <c r="H213" i="3"/>
  <c r="H209" i="3"/>
  <c r="H205" i="3"/>
  <c r="H201" i="3"/>
  <c r="H197" i="3"/>
  <c r="H190" i="3"/>
  <c r="H186" i="3"/>
  <c r="H182" i="3"/>
  <c r="H178" i="3"/>
  <c r="H174" i="3"/>
  <c r="H170" i="3"/>
  <c r="H166" i="3"/>
  <c r="H162" i="3"/>
  <c r="H158" i="3"/>
  <c r="H154" i="3"/>
  <c r="H150" i="3"/>
  <c r="H146" i="3"/>
  <c r="H145" i="3"/>
  <c r="H141" i="3"/>
  <c r="H137" i="3"/>
  <c r="H133" i="3"/>
  <c r="H129" i="3"/>
  <c r="H125" i="3"/>
  <c r="H121" i="3"/>
  <c r="H117" i="3"/>
  <c r="H113" i="3"/>
  <c r="H109" i="3"/>
  <c r="H105" i="3"/>
  <c r="H101" i="3"/>
  <c r="H90" i="3"/>
  <c r="H82" i="3"/>
  <c r="H74" i="3"/>
  <c r="H70" i="3"/>
  <c r="H62" i="3"/>
  <c r="H54" i="3"/>
  <c r="H48" i="3"/>
  <c r="H44" i="3"/>
  <c r="H40" i="3"/>
  <c r="H36" i="3"/>
  <c r="H32" i="3"/>
  <c r="H28" i="3"/>
  <c r="H22" i="3"/>
  <c r="H18" i="3"/>
  <c r="H14" i="3"/>
  <c r="H10" i="3"/>
  <c r="H6" i="3"/>
  <c r="H471" i="3"/>
  <c r="H432" i="3"/>
  <c r="H430" i="3"/>
  <c r="H428" i="3"/>
  <c r="H426" i="3"/>
  <c r="H424" i="3"/>
  <c r="H422" i="3"/>
  <c r="H420" i="3"/>
  <c r="H418" i="3"/>
  <c r="H416" i="3"/>
  <c r="H414" i="3"/>
  <c r="H412" i="3"/>
  <c r="H410" i="3"/>
  <c r="H408" i="3"/>
  <c r="H406" i="3"/>
  <c r="H404" i="3"/>
  <c r="H402" i="3"/>
  <c r="H400" i="3"/>
  <c r="H398" i="3"/>
  <c r="H396" i="3"/>
  <c r="H394" i="3"/>
  <c r="H392" i="3"/>
  <c r="H390" i="3"/>
  <c r="H388" i="3"/>
  <c r="H386" i="3"/>
  <c r="H384" i="3"/>
  <c r="H382" i="3"/>
  <c r="H380" i="3"/>
  <c r="H378" i="3"/>
  <c r="H376" i="3"/>
  <c r="H374" i="3"/>
  <c r="H372" i="3"/>
  <c r="H370" i="3"/>
  <c r="H368" i="3"/>
  <c r="H366" i="3"/>
  <c r="H364" i="3"/>
  <c r="H362" i="3"/>
  <c r="H360" i="3"/>
  <c r="H358" i="3"/>
  <c r="H356" i="3"/>
  <c r="H354" i="3"/>
  <c r="H352" i="3"/>
  <c r="H350" i="3"/>
  <c r="H348" i="3"/>
  <c r="H346" i="3"/>
  <c r="H344" i="3"/>
  <c r="H342" i="3"/>
  <c r="H340" i="3"/>
  <c r="H338" i="3"/>
  <c r="H336" i="3"/>
  <c r="H334" i="3"/>
  <c r="H332" i="3"/>
  <c r="H330" i="3"/>
  <c r="H328" i="3"/>
  <c r="H326" i="3"/>
  <c r="H324" i="3"/>
  <c r="H322" i="3"/>
  <c r="H320" i="3"/>
  <c r="H318" i="3"/>
  <c r="H316" i="3"/>
  <c r="H314" i="3"/>
  <c r="H312" i="3"/>
  <c r="H310" i="3"/>
  <c r="H308" i="3"/>
  <c r="H306" i="3"/>
  <c r="H304" i="3"/>
  <c r="H302" i="3"/>
  <c r="H300" i="3"/>
  <c r="H298" i="3"/>
  <c r="H296" i="3"/>
  <c r="H294" i="3"/>
  <c r="H292" i="3"/>
  <c r="H290" i="3"/>
  <c r="H288" i="3"/>
  <c r="H286" i="3"/>
  <c r="H284" i="3"/>
  <c r="H282" i="3"/>
  <c r="H280" i="3"/>
  <c r="H278" i="3"/>
  <c r="H276" i="3"/>
  <c r="H274" i="3"/>
  <c r="H272" i="3"/>
  <c r="H270" i="3"/>
  <c r="H268" i="3"/>
  <c r="H266" i="3"/>
  <c r="H264" i="3"/>
  <c r="H262" i="3"/>
  <c r="H260" i="3"/>
  <c r="H258" i="3"/>
  <c r="H256" i="3"/>
  <c r="H254" i="3"/>
  <c r="H252" i="3"/>
  <c r="H250" i="3"/>
  <c r="H248" i="3"/>
  <c r="H246" i="3"/>
  <c r="H244" i="3"/>
  <c r="H242" i="3"/>
  <c r="H240" i="3"/>
  <c r="H238" i="3"/>
  <c r="H236" i="3"/>
  <c r="H234" i="3"/>
  <c r="H232" i="3"/>
  <c r="H230" i="3"/>
  <c r="H228" i="3"/>
  <c r="H226" i="3"/>
  <c r="H224" i="3"/>
  <c r="H222" i="3"/>
  <c r="H220" i="3"/>
  <c r="H218" i="3"/>
  <c r="H216" i="3"/>
  <c r="H214" i="3"/>
  <c r="H212" i="3"/>
  <c r="H210" i="3"/>
  <c r="H208" i="3"/>
  <c r="H206" i="3"/>
  <c r="H204" i="3"/>
  <c r="H202" i="3"/>
  <c r="H200" i="3"/>
  <c r="H198" i="3"/>
  <c r="H196" i="3"/>
  <c r="H194" i="3"/>
  <c r="H193" i="3"/>
  <c r="H191" i="3"/>
  <c r="H189" i="3"/>
  <c r="H187" i="3"/>
  <c r="H185" i="3"/>
  <c r="H183" i="3"/>
  <c r="H181" i="3"/>
  <c r="H179" i="3"/>
  <c r="H177" i="3"/>
  <c r="H175" i="3"/>
  <c r="H173" i="3"/>
  <c r="H171" i="3"/>
  <c r="H169" i="3"/>
  <c r="H167" i="3"/>
  <c r="H165" i="3"/>
  <c r="H163" i="3"/>
  <c r="H161" i="3"/>
  <c r="H159" i="3"/>
  <c r="H157" i="3"/>
  <c r="H155" i="3"/>
  <c r="H153" i="3"/>
  <c r="H151" i="3"/>
  <c r="H149" i="3"/>
  <c r="H147" i="3"/>
  <c r="H144" i="3"/>
  <c r="H142" i="3"/>
  <c r="H140" i="3"/>
  <c r="H138" i="3"/>
  <c r="H136" i="3"/>
  <c r="H134" i="3"/>
  <c r="H132" i="3"/>
  <c r="H130" i="3"/>
  <c r="H128" i="3"/>
  <c r="H126" i="3"/>
  <c r="H124" i="3"/>
  <c r="H122" i="3"/>
  <c r="H120" i="3"/>
  <c r="H118" i="3"/>
  <c r="H116" i="3"/>
  <c r="H114" i="3"/>
  <c r="H112" i="3"/>
  <c r="H110" i="3"/>
  <c r="H108" i="3"/>
  <c r="H106" i="3"/>
  <c r="H104" i="3"/>
  <c r="H102" i="3"/>
  <c r="H100" i="3"/>
  <c r="H98" i="3"/>
  <c r="H25" i="3"/>
  <c r="H23" i="3"/>
  <c r="H21" i="3"/>
  <c r="H19" i="3"/>
  <c r="H17" i="3"/>
  <c r="H15" i="3"/>
  <c r="H13" i="3"/>
  <c r="H11" i="3"/>
  <c r="H9" i="3"/>
  <c r="H7" i="3"/>
  <c r="H5" i="3"/>
  <c r="H3" i="3"/>
  <c r="H97" i="3"/>
  <c r="H95" i="3"/>
  <c r="H93" i="3"/>
  <c r="H91" i="3"/>
  <c r="H89" i="3"/>
  <c r="H87" i="3"/>
  <c r="H85" i="3"/>
  <c r="H83" i="3"/>
  <c r="H81" i="3"/>
  <c r="H79" i="3"/>
  <c r="H77" i="3"/>
  <c r="H75" i="3"/>
  <c r="H73" i="3"/>
  <c r="H71" i="3"/>
  <c r="H69" i="3"/>
  <c r="H67" i="3"/>
  <c r="H65" i="3"/>
  <c r="H63" i="3"/>
  <c r="H61" i="3"/>
  <c r="H59" i="3"/>
  <c r="H57" i="3"/>
  <c r="H55" i="3"/>
  <c r="H53" i="3"/>
  <c r="H51" i="3"/>
  <c r="E51" i="3" l="1"/>
  <c r="E55" i="3"/>
  <c r="E59" i="3"/>
  <c r="E63" i="3"/>
  <c r="E67" i="3"/>
  <c r="E71" i="3"/>
  <c r="E75" i="3"/>
  <c r="E79" i="3"/>
  <c r="E83" i="3"/>
  <c r="E87" i="3"/>
  <c r="E91" i="3"/>
  <c r="E95" i="3"/>
  <c r="E3" i="3"/>
  <c r="E7" i="3"/>
  <c r="E11" i="3"/>
  <c r="E15" i="3"/>
  <c r="E19" i="3"/>
  <c r="E23" i="3"/>
  <c r="E98" i="3"/>
  <c r="E102" i="3"/>
  <c r="E106" i="3"/>
  <c r="E110" i="3"/>
  <c r="E114" i="3"/>
  <c r="E118" i="3"/>
  <c r="E122" i="3"/>
  <c r="E126" i="3"/>
  <c r="E130" i="3"/>
  <c r="E134" i="3"/>
  <c r="E138" i="3"/>
  <c r="E142" i="3"/>
  <c r="E147" i="3"/>
  <c r="E151" i="3"/>
  <c r="E155" i="3"/>
  <c r="E159" i="3"/>
  <c r="E163" i="3"/>
  <c r="E167" i="3"/>
  <c r="E171" i="3"/>
  <c r="E175" i="3"/>
  <c r="E179" i="3"/>
  <c r="E183" i="3"/>
  <c r="E187" i="3"/>
  <c r="E191" i="3"/>
  <c r="E194" i="3"/>
  <c r="E198" i="3"/>
  <c r="E202" i="3"/>
  <c r="E206" i="3"/>
  <c r="E210" i="3"/>
  <c r="E214" i="3"/>
  <c r="E218" i="3"/>
  <c r="E222" i="3"/>
  <c r="E226" i="3"/>
  <c r="E230" i="3"/>
  <c r="E234" i="3"/>
  <c r="E238" i="3"/>
  <c r="E242" i="3"/>
  <c r="E246" i="3"/>
  <c r="E250" i="3"/>
  <c r="E254" i="3"/>
  <c r="E258" i="3"/>
  <c r="E262" i="3"/>
  <c r="E266" i="3"/>
  <c r="E270" i="3"/>
  <c r="E274" i="3"/>
  <c r="E278" i="3"/>
  <c r="E282" i="3"/>
  <c r="E286" i="3"/>
  <c r="E290" i="3"/>
  <c r="E294" i="3"/>
  <c r="E298" i="3"/>
  <c r="E302" i="3"/>
  <c r="E306" i="3"/>
  <c r="E310" i="3"/>
  <c r="E314" i="3"/>
  <c r="E318" i="3"/>
  <c r="E322" i="3"/>
  <c r="E326" i="3"/>
  <c r="E330" i="3"/>
  <c r="E334" i="3"/>
  <c r="E338" i="3"/>
  <c r="E342" i="3"/>
  <c r="E346" i="3"/>
  <c r="E350" i="3"/>
  <c r="E354" i="3"/>
  <c r="E358" i="3"/>
  <c r="E362" i="3"/>
  <c r="E366" i="3"/>
  <c r="E370" i="3"/>
  <c r="E374" i="3"/>
  <c r="E378" i="3"/>
  <c r="E382" i="3"/>
  <c r="E386" i="3"/>
  <c r="E390" i="3"/>
  <c r="E394" i="3"/>
  <c r="E398" i="3"/>
  <c r="E402" i="3"/>
  <c r="E406" i="3"/>
  <c r="E410" i="3"/>
  <c r="E414" i="3"/>
  <c r="E418" i="3"/>
  <c r="E422" i="3"/>
  <c r="E426" i="3"/>
  <c r="E430" i="3"/>
  <c r="E471" i="3"/>
  <c r="E10" i="3"/>
  <c r="E18" i="3"/>
  <c r="E28" i="3"/>
  <c r="E36" i="3"/>
  <c r="E44" i="3"/>
  <c r="E54" i="3"/>
  <c r="E70" i="3"/>
  <c r="E82" i="3"/>
  <c r="E101" i="3"/>
  <c r="E109" i="3"/>
  <c r="E117" i="3"/>
  <c r="E125" i="3"/>
  <c r="E133" i="3"/>
  <c r="E141" i="3"/>
  <c r="E146" i="3"/>
  <c r="E154" i="3"/>
  <c r="E162" i="3"/>
  <c r="E170" i="3"/>
  <c r="E178" i="3"/>
  <c r="E186" i="3"/>
  <c r="E197" i="3"/>
  <c r="E205" i="3"/>
  <c r="E213" i="3"/>
  <c r="E221" i="3"/>
  <c r="E229" i="3"/>
  <c r="E237" i="3"/>
  <c r="E243" i="3"/>
  <c r="E251" i="3"/>
  <c r="E259" i="3"/>
  <c r="E267" i="3"/>
  <c r="E275" i="3"/>
  <c r="E283" i="3"/>
  <c r="E291" i="3"/>
  <c r="E299" i="3"/>
  <c r="E307" i="3"/>
  <c r="E315" i="3"/>
  <c r="E323" i="3"/>
  <c r="E331" i="3"/>
  <c r="E339" i="3"/>
  <c r="E347" i="3"/>
  <c r="E355" i="3"/>
  <c r="E363" i="3"/>
  <c r="E371" i="3"/>
  <c r="E379" i="3"/>
  <c r="E387" i="3"/>
  <c r="E395" i="3"/>
  <c r="E403" i="3"/>
  <c r="E411" i="3"/>
  <c r="E419" i="3"/>
  <c r="E427" i="3"/>
  <c r="E434" i="3"/>
  <c r="E442" i="3"/>
  <c r="E450" i="3"/>
  <c r="E458" i="3"/>
  <c r="E466" i="3"/>
  <c r="E475" i="3"/>
  <c r="E24" i="3"/>
  <c r="E31" i="3"/>
  <c r="E39" i="3"/>
  <c r="E47" i="3"/>
  <c r="E52" i="3"/>
  <c r="E68" i="3"/>
  <c r="E80" i="3"/>
  <c r="E96" i="3"/>
  <c r="E111" i="3"/>
  <c r="E123" i="3"/>
  <c r="E139" i="3"/>
  <c r="E156" i="3"/>
  <c r="E176" i="3"/>
  <c r="E192" i="3"/>
  <c r="E207" i="3"/>
  <c r="E219" i="3"/>
  <c r="E235" i="3"/>
  <c r="E257" i="3"/>
  <c r="E269" i="3"/>
  <c r="E285" i="3"/>
  <c r="E301" i="3"/>
  <c r="E321" i="3"/>
  <c r="E337" i="3"/>
  <c r="E353" i="3"/>
  <c r="E365" i="3"/>
  <c r="E381" i="3"/>
  <c r="E397" i="3"/>
  <c r="E417" i="3"/>
  <c r="E433" i="3"/>
  <c r="E437" i="3"/>
  <c r="E445" i="3"/>
  <c r="E453" i="3"/>
  <c r="E465" i="3"/>
  <c r="E474" i="3"/>
  <c r="E4" i="3"/>
  <c r="E20" i="3"/>
  <c r="E35" i="3"/>
  <c r="E58" i="3"/>
  <c r="E64" i="3"/>
  <c r="E88" i="3"/>
  <c r="E369" i="3"/>
  <c r="E385" i="3"/>
  <c r="E401" i="3"/>
  <c r="E413" i="3"/>
  <c r="E429" i="3"/>
  <c r="E441" i="3"/>
  <c r="E456" i="3"/>
  <c r="E468" i="3"/>
  <c r="E472" i="3"/>
  <c r="E26" i="3"/>
  <c r="E29" i="3"/>
  <c r="E56" i="3"/>
  <c r="E84" i="3"/>
  <c r="E435" i="3"/>
  <c r="E477" i="3"/>
  <c r="E480" i="3"/>
  <c r="E43" i="3"/>
  <c r="E49" i="3"/>
  <c r="E461" i="3"/>
  <c r="E467" i="3"/>
  <c r="E99" i="3"/>
  <c r="E115" i="3"/>
  <c r="E135" i="3"/>
  <c r="E152" i="3"/>
  <c r="E168" i="3"/>
  <c r="E180" i="3"/>
  <c r="E449" i="3"/>
  <c r="E455" i="3"/>
  <c r="E72" i="3"/>
  <c r="E447" i="3"/>
  <c r="E203" i="3"/>
  <c r="E223" i="3"/>
  <c r="E239" i="3"/>
  <c r="E253" i="3"/>
  <c r="E273" i="3"/>
  <c r="E289" i="3"/>
  <c r="E305" i="3"/>
  <c r="E317" i="3"/>
  <c r="E333" i="3"/>
  <c r="E349" i="3"/>
  <c r="E41" i="3"/>
  <c r="E53" i="3"/>
  <c r="E57" i="3"/>
  <c r="E61" i="3"/>
  <c r="E65" i="3"/>
  <c r="E69" i="3"/>
  <c r="E73" i="3"/>
  <c r="E77" i="3"/>
  <c r="E81" i="3"/>
  <c r="E85" i="3"/>
  <c r="E89" i="3"/>
  <c r="E93" i="3"/>
  <c r="E97" i="3"/>
  <c r="E5" i="3"/>
  <c r="E9" i="3"/>
  <c r="E13" i="3"/>
  <c r="E17" i="3"/>
  <c r="E21" i="3"/>
  <c r="E25" i="3"/>
  <c r="E100" i="3"/>
  <c r="E104" i="3"/>
  <c r="E108" i="3"/>
  <c r="E112" i="3"/>
  <c r="E116" i="3"/>
  <c r="E120" i="3"/>
  <c r="E124" i="3"/>
  <c r="E128" i="3"/>
  <c r="E132" i="3"/>
  <c r="E136" i="3"/>
  <c r="E140" i="3"/>
  <c r="E144" i="3"/>
  <c r="E149" i="3"/>
  <c r="E153" i="3"/>
  <c r="E157" i="3"/>
  <c r="E161" i="3"/>
  <c r="E165" i="3"/>
  <c r="E169" i="3"/>
  <c r="E173" i="3"/>
  <c r="E177" i="3"/>
  <c r="E181" i="3"/>
  <c r="E185" i="3"/>
  <c r="E189" i="3"/>
  <c r="E193" i="3"/>
  <c r="E196" i="3"/>
  <c r="E200" i="3"/>
  <c r="E204" i="3"/>
  <c r="E208" i="3"/>
  <c r="E212" i="3"/>
  <c r="E216" i="3"/>
  <c r="E220" i="3"/>
  <c r="E224" i="3"/>
  <c r="E228" i="3"/>
  <c r="E232" i="3"/>
  <c r="E236" i="3"/>
  <c r="E240" i="3"/>
  <c r="E244" i="3"/>
  <c r="E248" i="3"/>
  <c r="E252" i="3"/>
  <c r="E256" i="3"/>
  <c r="E260" i="3"/>
  <c r="E264" i="3"/>
  <c r="E268" i="3"/>
  <c r="E272" i="3"/>
  <c r="E276" i="3"/>
  <c r="E280" i="3"/>
  <c r="E284" i="3"/>
  <c r="E288" i="3"/>
  <c r="E292" i="3"/>
  <c r="E296" i="3"/>
  <c r="E300" i="3"/>
  <c r="E304" i="3"/>
  <c r="E308" i="3"/>
  <c r="E312" i="3"/>
  <c r="E316" i="3"/>
  <c r="E320" i="3"/>
  <c r="E324" i="3"/>
  <c r="E328" i="3"/>
  <c r="E332" i="3"/>
  <c r="E336" i="3"/>
  <c r="E340" i="3"/>
  <c r="E344" i="3"/>
  <c r="E348" i="3"/>
  <c r="E352" i="3"/>
  <c r="E356" i="3"/>
  <c r="E360" i="3"/>
  <c r="E364" i="3"/>
  <c r="E368" i="3"/>
  <c r="E372" i="3"/>
  <c r="E376" i="3"/>
  <c r="E380" i="3"/>
  <c r="E384" i="3"/>
  <c r="E388" i="3"/>
  <c r="E392" i="3"/>
  <c r="E396" i="3"/>
  <c r="E400" i="3"/>
  <c r="E404" i="3"/>
  <c r="E408" i="3"/>
  <c r="E412" i="3"/>
  <c r="E416" i="3"/>
  <c r="E420" i="3"/>
  <c r="E424" i="3"/>
  <c r="E428" i="3"/>
  <c r="E432" i="3"/>
  <c r="E6" i="3"/>
  <c r="E14" i="3"/>
  <c r="E22" i="3"/>
  <c r="E32" i="3"/>
  <c r="E40" i="3"/>
  <c r="E48" i="3"/>
  <c r="E62" i="3"/>
  <c r="E74" i="3"/>
  <c r="E90" i="3"/>
  <c r="E105" i="3"/>
  <c r="E113" i="3"/>
  <c r="E121" i="3"/>
  <c r="E129" i="3"/>
  <c r="E137" i="3"/>
  <c r="E145" i="3"/>
  <c r="E150" i="3"/>
  <c r="E158" i="3"/>
  <c r="E166" i="3"/>
  <c r="E174" i="3"/>
  <c r="E182" i="3"/>
  <c r="E190" i="3"/>
  <c r="E201" i="3"/>
  <c r="E209" i="3"/>
  <c r="E217" i="3"/>
  <c r="E225" i="3"/>
  <c r="E233" i="3"/>
  <c r="E241" i="3"/>
  <c r="E247" i="3"/>
  <c r="E255" i="3"/>
  <c r="E263" i="3"/>
  <c r="E271" i="3"/>
  <c r="E279" i="3"/>
  <c r="E287" i="3"/>
  <c r="E295" i="3"/>
  <c r="E303" i="3"/>
  <c r="E311" i="3"/>
  <c r="E319" i="3"/>
  <c r="E327" i="3"/>
  <c r="E335" i="3"/>
  <c r="E343" i="3"/>
  <c r="E351" i="3"/>
  <c r="E359" i="3"/>
  <c r="E367" i="3"/>
  <c r="E375" i="3"/>
  <c r="E383" i="3"/>
  <c r="E391" i="3"/>
  <c r="E399" i="3"/>
  <c r="E407" i="3"/>
  <c r="E415" i="3"/>
  <c r="E423" i="3"/>
  <c r="E431" i="3"/>
  <c r="E438" i="3"/>
  <c r="E446" i="3"/>
  <c r="E454" i="3"/>
  <c r="E462" i="3"/>
  <c r="E470" i="3"/>
  <c r="E479" i="3"/>
  <c r="E16" i="3"/>
  <c r="E30" i="3"/>
  <c r="E38" i="3"/>
  <c r="E46" i="3"/>
  <c r="E50" i="3"/>
  <c r="E66" i="3"/>
  <c r="E78" i="3"/>
  <c r="E94" i="3"/>
  <c r="E103" i="3"/>
  <c r="E119" i="3"/>
  <c r="E131" i="3"/>
  <c r="E148" i="3"/>
  <c r="E164" i="3"/>
  <c r="E184" i="3"/>
  <c r="E199" i="3"/>
  <c r="E215" i="3"/>
  <c r="E227" i="3"/>
  <c r="E249" i="3"/>
  <c r="E265" i="3"/>
  <c r="E277" i="3"/>
  <c r="E293" i="3"/>
  <c r="E309" i="3"/>
  <c r="E329" i="3"/>
  <c r="E345" i="3"/>
  <c r="E361" i="3"/>
  <c r="E373" i="3"/>
  <c r="E389" i="3"/>
  <c r="E405" i="3"/>
  <c r="E425" i="3"/>
  <c r="E436" i="3"/>
  <c r="E444" i="3"/>
  <c r="E452" i="3"/>
  <c r="E464" i="3"/>
  <c r="E473" i="3"/>
  <c r="E481" i="3"/>
  <c r="E12" i="3"/>
  <c r="E34" i="3"/>
  <c r="E37" i="3"/>
  <c r="E60" i="3"/>
  <c r="E86" i="3"/>
  <c r="E92" i="3"/>
  <c r="E377" i="3"/>
  <c r="E393" i="3"/>
  <c r="E409" i="3"/>
  <c r="E421" i="3"/>
  <c r="E440" i="3"/>
  <c r="E443" i="3"/>
  <c r="E457" i="3"/>
  <c r="E469" i="3"/>
  <c r="E27" i="3"/>
  <c r="E33" i="3"/>
  <c r="E76" i="3"/>
  <c r="E439" i="3"/>
  <c r="E478" i="3"/>
  <c r="E42" i="3"/>
  <c r="E45" i="3"/>
  <c r="E460" i="3"/>
  <c r="E463" i="3"/>
  <c r="E476" i="3"/>
  <c r="E107" i="3"/>
  <c r="E127" i="3"/>
  <c r="E143" i="3"/>
  <c r="E160" i="3"/>
  <c r="E172" i="3"/>
  <c r="E188" i="3"/>
  <c r="E448" i="3"/>
  <c r="E451" i="3"/>
  <c r="E459" i="3"/>
  <c r="E195" i="3"/>
  <c r="E211" i="3"/>
  <c r="E231" i="3"/>
  <c r="E245" i="3"/>
  <c r="E261" i="3"/>
  <c r="E281" i="3"/>
  <c r="E297" i="3"/>
  <c r="E313" i="3"/>
  <c r="E325" i="3"/>
  <c r="E341" i="3"/>
  <c r="E357" i="3"/>
  <c r="H12" i="1"/>
  <c r="J12" i="1" l="1"/>
  <c r="E482" i="3" l="1"/>
  <c r="I12" i="1"/>
</calcChain>
</file>

<file path=xl/sharedStrings.xml><?xml version="1.0" encoding="utf-8"?>
<sst xmlns="http://schemas.openxmlformats.org/spreadsheetml/2006/main" count="99" uniqueCount="63">
  <si>
    <t>Еда</t>
  </si>
  <si>
    <t>Транспорт</t>
  </si>
  <si>
    <t>Сумма</t>
  </si>
  <si>
    <t>Итог</t>
  </si>
  <si>
    <t>Комментарии</t>
  </si>
  <si>
    <t>Общий итог</t>
  </si>
  <si>
    <t>Сумма по полю Сумма</t>
  </si>
  <si>
    <t>Дата</t>
  </si>
  <si>
    <t>Название меропрития</t>
  </si>
  <si>
    <t>Месяц</t>
  </si>
  <si>
    <t>Категория</t>
  </si>
  <si>
    <t>1</t>
  </si>
  <si>
    <t>2</t>
  </si>
  <si>
    <t>3</t>
  </si>
  <si>
    <t>Название события/мероприятния</t>
  </si>
  <si>
    <t>Печать</t>
  </si>
  <si>
    <t>Сумма за мепроприятие</t>
  </si>
  <si>
    <t>Кол-во раз в году</t>
  </si>
  <si>
    <t>Сумма за год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</si>
  <si>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</si>
  <si>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</si>
  <si>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</si>
  <si>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</si>
  <si>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</si>
  <si>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</si>
  <si>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</si>
  <si>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</si>
  <si>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</si>
  <si>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Кол-во</t>
  </si>
  <si>
    <t>Аренда помещений</t>
  </si>
  <si>
    <t>Аренда офиса</t>
  </si>
  <si>
    <t>Расходные материалы</t>
  </si>
  <si>
    <t>Фонд</t>
  </si>
  <si>
    <t>Номер месяца</t>
  </si>
  <si>
    <t>Description</t>
  </si>
  <si>
    <t>Kod</t>
  </si>
  <si>
    <t>Код</t>
  </si>
  <si>
    <t>Названия строк</t>
  </si>
  <si>
    <t>Код-для-кол-во</t>
  </si>
  <si>
    <t>Код-для-кол-ва</t>
  </si>
  <si>
    <t>Фонд 1</t>
  </si>
  <si>
    <t>Фонд 4</t>
  </si>
  <si>
    <t>Фонд 3</t>
  </si>
  <si>
    <t>Киев</t>
  </si>
  <si>
    <t>Тренинг</t>
  </si>
  <si>
    <t>Встреча</t>
  </si>
  <si>
    <t>Внеплановые</t>
  </si>
  <si>
    <t>Ремонт помещения</t>
  </si>
  <si>
    <t>Собрание</t>
  </si>
  <si>
    <t>Корпоратив</t>
  </si>
  <si>
    <t>Названия столбцов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</si>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</sst>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dd/mm/yy;@"/>
    <numFmt numFmtId="166" formatCode="[$-419]mmm;@"/>
    <numFmt numFmtId="167" formatCode="#,##0.00_ ;[Red]\-#,##0.00\ "/>
  </numFmts>
  <fonts count="11" x14ac:knownFonts="1">
    <font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name val="Verdana"/>
      <family val="2"/>
      <charset val="204"/>
    </font>
    <font>
      <sz val="9"/>
      <name val="Verdana"/>
      <family val="2"/>
      <charset val="204"/>
    </font>
    <font>
      <b/>
      <sz val="9"/>
      <name val="Verdana"/>
      <family val="2"/>
      <charset val="204"/>
    </font>
    <font>
      <sz val="10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167" fontId="6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164" fontId="7" fillId="0" borderId="0" xfId="1" applyNumberFormat="1" applyAlignment="1">
      <alignment vertical="center"/>
    </xf>
    <xf numFmtId="164" fontId="9" fillId="0" borderId="0" xfId="2" applyNumberFormat="1" applyFont="1" applyBorder="1" applyAlignment="1" applyProtection="1">
      <alignment vertical="center"/>
    </xf>
    <xf numFmtId="164" fontId="8" fillId="0" borderId="0" xfId="2" applyNumberFormat="1" applyFont="1" applyBorder="1" applyAlignment="1" applyProtection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5" fontId="0" fillId="0" borderId="0" xfId="0" applyNumberFormat="1"/>
  </cellXfs>
  <cellStyles count="3">
    <cellStyle name="Обычный" xfId="0" builtinId="0"/>
    <cellStyle name="Обычный 2" xfId="1"/>
    <cellStyle name="Обычный 2 2" xfId="2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6" formatCode="[$-419]mm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5" formatCode="dd/m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64" formatCode="#,##0_ ;[Red]\-#,##0\ 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numFmt numFmtId="164" formatCode="#,##0_ ;[Red]\-#,##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#,##0_ ;[Red]\-#,##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FFC000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000"/>
        </patternFill>
      </fill>
      <border>
        <top style="thin">
          <color auto="1"/>
        </top>
        <bottom style="thin">
          <color auto="1"/>
        </bottom>
      </border>
    </dxf>
    <dxf>
      <border diagonalDown="1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diagonal style="thin">
          <color rgb="FFFFCC00"/>
        </diagonal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Voro_Budget" defaultPivotStyle="PivotStyleLight16">
    <tableStyle name="Voro_Budget" pivot="0" count="3">
      <tableStyleElement type="wholeTable" dxfId="77"/>
      <tableStyleElement type="headerRow" dxfId="76"/>
      <tableStyleElement type="totalRow" dxfId="75"/>
    </tableStyle>
  </tableStyles>
  <colors>
    <mruColors>
      <color rgb="FFFFCC00"/>
      <color rgb="FF009900"/>
      <color rgb="FF008000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усев Александр Валентинович" refreshedDate="42464.404242592595" missingItemsLimit="0" createdVersion="5" refreshedVersion="5" minRefreshableVersion="3" recordCount="480">
  <cacheSource type="worksheet">
    <worksheetSource name="Sheet"/>
  </cacheSource>
  <cacheFields count="9">
    <cacheField name="Дата" numFmtId="165">
      <sharedItems containsSemiMixedTypes="0" containsNonDate="0" containsDate="1" containsString="0" minDate="2016-01-01T00:00:00" maxDate="2016-12-02T00:00:00" count="13">
        <d v="2016-01-01T00:00:00"/>
        <d v="2016-02-05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6-02-01T00:00:00"/>
      </sharedItems>
      <fieldGroup base="0">
        <rangePr groupBy="months" startDate="2016-01-01T00:00:00" endDate="2016-12-02T00:00:00"/>
        <groupItems count="14">
          <s v="&lt;01.01.2016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12.2016"/>
        </groupItems>
      </fieldGroup>
    </cacheField>
    <cacheField name="Фонд" numFmtId="0">
      <sharedItems count="4">
        <s v="Киев"/>
        <s v="Фонд 1"/>
        <s v="Фонд 3"/>
        <s v="Фонд 4"/>
      </sharedItems>
    </cacheField>
    <cacheField name="Название меропрития" numFmtId="0">
      <sharedItems/>
    </cacheField>
    <cacheField name="Код" numFmtId="0">
      <sharedItems containsSemiMixedTypes="0" containsString="0" containsNumber="1" containsInteger="1" minValue="211" maxValue="237"/>
    </cacheField>
    <cacheField name="Сумма" numFmtId="164">
      <sharedItems containsSemiMixedTypes="0" containsString="0" containsNumber="1" minValue="0" maxValue="33375"/>
    </cacheField>
    <cacheField name="Кол-во" numFmtId="0">
      <sharedItems containsSemiMixedTypes="0" containsString="0" containsNumber="1" containsInteger="1" minValue="0" maxValue="5"/>
    </cacheField>
    <cacheField name="Месяц" numFmtId="166">
      <sharedItems containsNonDate="0" containsString="0" containsBlank="1"/>
    </cacheField>
    <cacheField name="Код-для-кол-ва" numFmtId="0">
      <sharedItems/>
    </cacheField>
    <cacheField name="Категория" numFmtId="0">
      <sharedItems count="5">
        <s v="Аренда помещений"/>
        <s v="Еда"/>
        <s v="Транспорт"/>
        <s v="Печать"/>
        <s v="Расходные материалы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">
  <r>
    <x v="0"/>
    <x v="0"/>
    <s v="Встреча"/>
    <n v="211"/>
    <n v="26700"/>
    <n v="4"/>
    <m/>
    <s v="КиевВстреча"/>
    <x v="0"/>
  </r>
  <r>
    <x v="1"/>
    <x v="0"/>
    <s v="Встреча"/>
    <n v="211"/>
    <n v="26700"/>
    <n v="4"/>
    <m/>
    <s v="КиевВстреча"/>
    <x v="0"/>
  </r>
  <r>
    <x v="2"/>
    <x v="0"/>
    <s v="Встреча"/>
    <n v="211"/>
    <n v="26700"/>
    <n v="4"/>
    <m/>
    <s v="КиевВстреча"/>
    <x v="0"/>
  </r>
  <r>
    <x v="3"/>
    <x v="0"/>
    <s v="Встреча"/>
    <n v="211"/>
    <n v="26700"/>
    <n v="4"/>
    <m/>
    <s v="КиевВстреча"/>
    <x v="0"/>
  </r>
  <r>
    <x v="4"/>
    <x v="0"/>
    <s v="Встреча"/>
    <n v="211"/>
    <n v="26700"/>
    <n v="4"/>
    <m/>
    <s v="КиевВстреча"/>
    <x v="0"/>
  </r>
  <r>
    <x v="5"/>
    <x v="0"/>
    <s v="Встреча"/>
    <n v="211"/>
    <n v="26700"/>
    <n v="4"/>
    <m/>
    <s v="КиевВстреча"/>
    <x v="0"/>
  </r>
  <r>
    <x v="6"/>
    <x v="0"/>
    <s v="Встреча"/>
    <n v="211"/>
    <n v="33375"/>
    <n v="5"/>
    <m/>
    <s v="КиевВстреча"/>
    <x v="0"/>
  </r>
  <r>
    <x v="7"/>
    <x v="0"/>
    <s v="Встреча"/>
    <n v="211"/>
    <n v="26700"/>
    <n v="4"/>
    <m/>
    <s v="КиевВстреча"/>
    <x v="0"/>
  </r>
  <r>
    <x v="8"/>
    <x v="0"/>
    <s v="Встреча"/>
    <n v="211"/>
    <n v="26700"/>
    <n v="4"/>
    <m/>
    <s v="КиевВстреча"/>
    <x v="0"/>
  </r>
  <r>
    <x v="9"/>
    <x v="0"/>
    <s v="Встреча"/>
    <n v="211"/>
    <n v="33375"/>
    <n v="5"/>
    <m/>
    <s v="КиевВстреча"/>
    <x v="0"/>
  </r>
  <r>
    <x v="10"/>
    <x v="0"/>
    <s v="Встреча"/>
    <n v="211"/>
    <n v="26700"/>
    <n v="4"/>
    <m/>
    <s v="КиевВстреча"/>
    <x v="0"/>
  </r>
  <r>
    <x v="11"/>
    <x v="0"/>
    <s v="Встреча"/>
    <n v="211"/>
    <n v="26700"/>
    <n v="4"/>
    <m/>
    <s v="КиевВстреча"/>
    <x v="0"/>
  </r>
  <r>
    <x v="0"/>
    <x v="0"/>
    <s v="Тренинг"/>
    <n v="211"/>
    <n v="26700"/>
    <n v="4"/>
    <m/>
    <s v="КиевТренинг"/>
    <x v="0"/>
  </r>
  <r>
    <x v="12"/>
    <x v="0"/>
    <s v="Тренинг"/>
    <n v="211"/>
    <n v="26700"/>
    <n v="4"/>
    <m/>
    <s v="КиевТренинг"/>
    <x v="0"/>
  </r>
  <r>
    <x v="2"/>
    <x v="0"/>
    <s v="Тренинг"/>
    <n v="211"/>
    <n v="26700"/>
    <n v="4"/>
    <m/>
    <s v="КиевТренинг"/>
    <x v="0"/>
  </r>
  <r>
    <x v="3"/>
    <x v="0"/>
    <s v="Тренинг"/>
    <n v="211"/>
    <n v="26700"/>
    <n v="4"/>
    <m/>
    <s v="КиевТренинг"/>
    <x v="0"/>
  </r>
  <r>
    <x v="4"/>
    <x v="0"/>
    <s v="Тренинг"/>
    <n v="211"/>
    <n v="26700"/>
    <n v="4"/>
    <m/>
    <s v="КиевТренинг"/>
    <x v="0"/>
  </r>
  <r>
    <x v="5"/>
    <x v="0"/>
    <s v="Тренинг"/>
    <n v="211"/>
    <n v="26700"/>
    <n v="4"/>
    <m/>
    <s v="КиевТренинг"/>
    <x v="0"/>
  </r>
  <r>
    <x v="6"/>
    <x v="0"/>
    <s v="Тренинг"/>
    <n v="211"/>
    <n v="26700"/>
    <n v="4"/>
    <m/>
    <s v="КиевТренинг"/>
    <x v="0"/>
  </r>
  <r>
    <x v="7"/>
    <x v="0"/>
    <s v="Тренинг"/>
    <n v="211"/>
    <n v="26700"/>
    <n v="4"/>
    <m/>
    <s v="КиевТренинг"/>
    <x v="0"/>
  </r>
  <r>
    <x v="8"/>
    <x v="0"/>
    <s v="Тренинг"/>
    <n v="211"/>
    <n v="26700"/>
    <n v="4"/>
    <m/>
    <s v="КиевТренинг"/>
    <x v="0"/>
  </r>
  <r>
    <x v="9"/>
    <x v="0"/>
    <s v="Тренинг"/>
    <n v="211"/>
    <n v="26700"/>
    <n v="4"/>
    <m/>
    <s v="КиевТренинг"/>
    <x v="0"/>
  </r>
  <r>
    <x v="10"/>
    <x v="0"/>
    <s v="Тренинг"/>
    <n v="211"/>
    <n v="26700"/>
    <n v="4"/>
    <m/>
    <s v="КиевТренинг"/>
    <x v="0"/>
  </r>
  <r>
    <x v="11"/>
    <x v="0"/>
    <s v="Тренинг"/>
    <n v="211"/>
    <n v="26700"/>
    <n v="4"/>
    <m/>
    <s v="КиевТренинг"/>
    <x v="0"/>
  </r>
  <r>
    <x v="0"/>
    <x v="1"/>
    <s v="Аренда офиса"/>
    <n v="211"/>
    <n v="9362.7999999999993"/>
    <n v="1"/>
    <m/>
    <s v="Фонд 1Аренда офиса"/>
    <x v="0"/>
  </r>
  <r>
    <x v="12"/>
    <x v="1"/>
    <s v="Аренда офиса"/>
    <n v="211"/>
    <n v="9362.7999999999993"/>
    <n v="1"/>
    <m/>
    <s v="Фонд 1Аренда офиса"/>
    <x v="0"/>
  </r>
  <r>
    <x v="2"/>
    <x v="1"/>
    <s v="Аренда офиса"/>
    <n v="211"/>
    <n v="9362.7999999999993"/>
    <n v="1"/>
    <m/>
    <s v="Фонд 1Аренда офиса"/>
    <x v="0"/>
  </r>
  <r>
    <x v="3"/>
    <x v="1"/>
    <s v="Аренда офиса"/>
    <n v="211"/>
    <n v="9362.7999999999993"/>
    <n v="1"/>
    <m/>
    <s v="Фонд 1Аренда офиса"/>
    <x v="0"/>
  </r>
  <r>
    <x v="4"/>
    <x v="1"/>
    <s v="Аренда офиса"/>
    <n v="211"/>
    <n v="9362.7999999999993"/>
    <n v="1"/>
    <m/>
    <s v="Фонд 1Аренда офиса"/>
    <x v="0"/>
  </r>
  <r>
    <x v="5"/>
    <x v="1"/>
    <s v="Аренда офиса"/>
    <n v="211"/>
    <n v="9362.7999999999993"/>
    <n v="1"/>
    <m/>
    <s v="Фонд 1Аренда офиса"/>
    <x v="0"/>
  </r>
  <r>
    <x v="6"/>
    <x v="1"/>
    <s v="Аренда офиса"/>
    <n v="211"/>
    <n v="9362.7999999999993"/>
    <n v="1"/>
    <m/>
    <s v="Фонд 1Аренда офиса"/>
    <x v="0"/>
  </r>
  <r>
    <x v="7"/>
    <x v="1"/>
    <s v="Аренда офиса"/>
    <n v="211"/>
    <n v="9362.7999999999993"/>
    <n v="1"/>
    <m/>
    <s v="Фонд 1Аренда офиса"/>
    <x v="0"/>
  </r>
  <r>
    <x v="8"/>
    <x v="1"/>
    <s v="Аренда офиса"/>
    <n v="211"/>
    <n v="9362.7999999999993"/>
    <n v="1"/>
    <m/>
    <s v="Фонд 1Аренда офиса"/>
    <x v="0"/>
  </r>
  <r>
    <x v="9"/>
    <x v="1"/>
    <s v="Аренда офиса"/>
    <n v="211"/>
    <n v="9362.7999999999993"/>
    <n v="1"/>
    <m/>
    <s v="Фонд 1Аренда офиса"/>
    <x v="0"/>
  </r>
  <r>
    <x v="10"/>
    <x v="1"/>
    <s v="Аренда офиса"/>
    <n v="211"/>
    <n v="9362.7999999999993"/>
    <n v="1"/>
    <m/>
    <s v="Фонд 1Аренда офиса"/>
    <x v="0"/>
  </r>
  <r>
    <x v="11"/>
    <x v="1"/>
    <s v="Аренда офиса"/>
    <n v="211"/>
    <n v="9362.7999999999993"/>
    <n v="1"/>
    <m/>
    <s v="Фонд 1Аренда офиса"/>
    <x v="0"/>
  </r>
  <r>
    <x v="0"/>
    <x v="1"/>
    <s v="Внеплановые"/>
    <n v="211"/>
    <n v="0"/>
    <n v="1"/>
    <m/>
    <s v="Фонд 1Внеплановые"/>
    <x v="0"/>
  </r>
  <r>
    <x v="12"/>
    <x v="1"/>
    <s v="Внеплановые"/>
    <n v="211"/>
    <n v="0"/>
    <n v="1"/>
    <m/>
    <s v="Фонд 1Внеплановые"/>
    <x v="0"/>
  </r>
  <r>
    <x v="2"/>
    <x v="1"/>
    <s v="Внеплановые"/>
    <n v="211"/>
    <n v="0"/>
    <n v="1"/>
    <m/>
    <s v="Фонд 1Внеплановые"/>
    <x v="0"/>
  </r>
  <r>
    <x v="3"/>
    <x v="1"/>
    <s v="Внеплановые"/>
    <n v="211"/>
    <n v="0"/>
    <n v="1"/>
    <m/>
    <s v="Фонд 1Внеплановые"/>
    <x v="0"/>
  </r>
  <r>
    <x v="4"/>
    <x v="1"/>
    <s v="Внеплановые"/>
    <n v="211"/>
    <n v="0"/>
    <n v="1"/>
    <m/>
    <s v="Фонд 1Внеплановые"/>
    <x v="0"/>
  </r>
  <r>
    <x v="5"/>
    <x v="1"/>
    <s v="Внеплановые"/>
    <n v="211"/>
    <n v="0"/>
    <n v="1"/>
    <m/>
    <s v="Фонд 1Внеплановые"/>
    <x v="0"/>
  </r>
  <r>
    <x v="6"/>
    <x v="1"/>
    <s v="Внеплановые"/>
    <n v="211"/>
    <n v="0"/>
    <n v="1"/>
    <m/>
    <s v="Фонд 1Внеплановые"/>
    <x v="0"/>
  </r>
  <r>
    <x v="7"/>
    <x v="1"/>
    <s v="Внеплановые"/>
    <n v="211"/>
    <n v="0"/>
    <n v="1"/>
    <m/>
    <s v="Фонд 1Внеплановые"/>
    <x v="0"/>
  </r>
  <r>
    <x v="8"/>
    <x v="1"/>
    <s v="Внеплановые"/>
    <n v="211"/>
    <n v="0"/>
    <n v="1"/>
    <m/>
    <s v="Фонд 1Внеплановые"/>
    <x v="0"/>
  </r>
  <r>
    <x v="9"/>
    <x v="1"/>
    <s v="Внеплановые"/>
    <n v="211"/>
    <n v="0"/>
    <n v="1"/>
    <m/>
    <s v="Фонд 1Внеплановые"/>
    <x v="0"/>
  </r>
  <r>
    <x v="10"/>
    <x v="1"/>
    <s v="Внеплановые"/>
    <n v="211"/>
    <n v="0"/>
    <n v="1"/>
    <m/>
    <s v="Фонд 1Внеплановые"/>
    <x v="0"/>
  </r>
  <r>
    <x v="11"/>
    <x v="1"/>
    <s v="Внеплановые"/>
    <n v="211"/>
    <n v="0"/>
    <n v="1"/>
    <m/>
    <s v="Фонд 1Внеплановые"/>
    <x v="0"/>
  </r>
  <r>
    <x v="0"/>
    <x v="2"/>
    <s v="Собрание"/>
    <n v="211"/>
    <n v="1424"/>
    <n v="4"/>
    <m/>
    <s v="Фонд 3Собрание"/>
    <x v="0"/>
  </r>
  <r>
    <x v="12"/>
    <x v="2"/>
    <s v="Собрание"/>
    <n v="211"/>
    <n v="1424"/>
    <n v="4"/>
    <m/>
    <s v="Фонд 3Собрание"/>
    <x v="0"/>
  </r>
  <r>
    <x v="2"/>
    <x v="2"/>
    <s v="Собрание"/>
    <n v="211"/>
    <n v="1424"/>
    <n v="4"/>
    <m/>
    <s v="Фонд 3Собрание"/>
    <x v="0"/>
  </r>
  <r>
    <x v="3"/>
    <x v="2"/>
    <s v="Собрание"/>
    <n v="211"/>
    <n v="1424"/>
    <n v="4"/>
    <m/>
    <s v="Фонд 3Собрание"/>
    <x v="0"/>
  </r>
  <r>
    <x v="4"/>
    <x v="2"/>
    <s v="Собрание"/>
    <n v="211"/>
    <n v="1424"/>
    <n v="4"/>
    <m/>
    <s v="Фонд 3Собрание"/>
    <x v="0"/>
  </r>
  <r>
    <x v="5"/>
    <x v="2"/>
    <s v="Собрание"/>
    <n v="211"/>
    <n v="1424"/>
    <n v="4"/>
    <m/>
    <s v="Фонд 3Собрание"/>
    <x v="0"/>
  </r>
  <r>
    <x v="6"/>
    <x v="2"/>
    <s v="Собрание"/>
    <n v="211"/>
    <n v="1780"/>
    <n v="5"/>
    <m/>
    <s v="Фонд 3Собрание"/>
    <x v="0"/>
  </r>
  <r>
    <x v="7"/>
    <x v="2"/>
    <s v="Собрание"/>
    <n v="211"/>
    <n v="1424"/>
    <n v="4"/>
    <m/>
    <s v="Фонд 3Собрание"/>
    <x v="0"/>
  </r>
  <r>
    <x v="8"/>
    <x v="2"/>
    <s v="Собрание"/>
    <n v="211"/>
    <n v="1424"/>
    <n v="4"/>
    <m/>
    <s v="Фонд 3Собрание"/>
    <x v="0"/>
  </r>
  <r>
    <x v="9"/>
    <x v="2"/>
    <s v="Собрание"/>
    <n v="211"/>
    <n v="1780"/>
    <n v="5"/>
    <m/>
    <s v="Фонд 3Собрание"/>
    <x v="0"/>
  </r>
  <r>
    <x v="10"/>
    <x v="2"/>
    <s v="Собрание"/>
    <n v="211"/>
    <n v="1424"/>
    <n v="4"/>
    <m/>
    <s v="Фонд 3Собрание"/>
    <x v="0"/>
  </r>
  <r>
    <x v="11"/>
    <x v="2"/>
    <s v="Собрание"/>
    <n v="211"/>
    <n v="1424"/>
    <n v="4"/>
    <m/>
    <s v="Фонд 3Собрание"/>
    <x v="0"/>
  </r>
  <r>
    <x v="0"/>
    <x v="2"/>
    <s v="Встреча"/>
    <n v="211"/>
    <n v="1068"/>
    <n v="4"/>
    <m/>
    <s v="Фонд 3Встреча"/>
    <x v="0"/>
  </r>
  <r>
    <x v="12"/>
    <x v="2"/>
    <s v="Встреча"/>
    <n v="211"/>
    <n v="1068"/>
    <n v="4"/>
    <m/>
    <s v="Фонд 3Встреча"/>
    <x v="0"/>
  </r>
  <r>
    <x v="2"/>
    <x v="2"/>
    <s v="Встреча"/>
    <n v="211"/>
    <n v="1068"/>
    <n v="4"/>
    <m/>
    <s v="Фонд 3Встреча"/>
    <x v="0"/>
  </r>
  <r>
    <x v="3"/>
    <x v="2"/>
    <s v="Встреча"/>
    <n v="211"/>
    <n v="1068"/>
    <n v="4"/>
    <m/>
    <s v="Фонд 3Встреча"/>
    <x v="0"/>
  </r>
  <r>
    <x v="4"/>
    <x v="2"/>
    <s v="Встреча"/>
    <n v="211"/>
    <n v="1068"/>
    <n v="4"/>
    <m/>
    <s v="Фонд 3Встреча"/>
    <x v="0"/>
  </r>
  <r>
    <x v="5"/>
    <x v="2"/>
    <s v="Встреча"/>
    <n v="211"/>
    <n v="1068"/>
    <n v="4"/>
    <m/>
    <s v="Фонд 3Встреча"/>
    <x v="0"/>
  </r>
  <r>
    <x v="6"/>
    <x v="2"/>
    <s v="Встреча"/>
    <n v="211"/>
    <n v="1335"/>
    <n v="5"/>
    <m/>
    <s v="Фонд 3Встреча"/>
    <x v="0"/>
  </r>
  <r>
    <x v="7"/>
    <x v="2"/>
    <s v="Встреча"/>
    <n v="211"/>
    <n v="1068"/>
    <n v="4"/>
    <m/>
    <s v="Фонд 3Встреча"/>
    <x v="0"/>
  </r>
  <r>
    <x v="8"/>
    <x v="2"/>
    <s v="Встреча"/>
    <n v="211"/>
    <n v="1068"/>
    <n v="4"/>
    <m/>
    <s v="Фонд 3Встреча"/>
    <x v="0"/>
  </r>
  <r>
    <x v="9"/>
    <x v="2"/>
    <s v="Встреча"/>
    <n v="211"/>
    <n v="1335"/>
    <n v="5"/>
    <m/>
    <s v="Фонд 3Встреча"/>
    <x v="0"/>
  </r>
  <r>
    <x v="10"/>
    <x v="2"/>
    <s v="Встреча"/>
    <n v="211"/>
    <n v="1068"/>
    <n v="4"/>
    <m/>
    <s v="Фонд 3Встреча"/>
    <x v="0"/>
  </r>
  <r>
    <x v="11"/>
    <x v="2"/>
    <s v="Встреча"/>
    <n v="211"/>
    <n v="1068"/>
    <n v="4"/>
    <m/>
    <s v="Фонд 3Встреча"/>
    <x v="0"/>
  </r>
  <r>
    <x v="0"/>
    <x v="3"/>
    <s v="Корпоратив"/>
    <n v="211"/>
    <n v="0"/>
    <n v="0"/>
    <m/>
    <s v="Фонд 4Корпоратив"/>
    <x v="0"/>
  </r>
  <r>
    <x v="12"/>
    <x v="3"/>
    <s v="Корпоратив"/>
    <n v="211"/>
    <n v="0"/>
    <n v="0"/>
    <m/>
    <s v="Фонд 4Корпоратив"/>
    <x v="0"/>
  </r>
  <r>
    <x v="2"/>
    <x v="3"/>
    <s v="Корпоратив"/>
    <n v="211"/>
    <n v="0"/>
    <n v="0"/>
    <m/>
    <s v="Фонд 4Корпоратив"/>
    <x v="0"/>
  </r>
  <r>
    <x v="3"/>
    <x v="3"/>
    <s v="Корпоратив"/>
    <n v="211"/>
    <n v="0"/>
    <n v="0"/>
    <m/>
    <s v="Фонд 4Корпоратив"/>
    <x v="0"/>
  </r>
  <r>
    <x v="4"/>
    <x v="3"/>
    <s v="Корпоратив"/>
    <n v="211"/>
    <n v="0"/>
    <n v="0"/>
    <m/>
    <s v="Фонд 4Корпоратив"/>
    <x v="0"/>
  </r>
  <r>
    <x v="5"/>
    <x v="3"/>
    <s v="Корпоратив"/>
    <n v="211"/>
    <n v="0"/>
    <n v="0"/>
    <m/>
    <s v="Фонд 4Корпоратив"/>
    <x v="0"/>
  </r>
  <r>
    <x v="6"/>
    <x v="3"/>
    <s v="Корпоратив"/>
    <n v="211"/>
    <n v="0"/>
    <n v="0"/>
    <m/>
    <s v="Фонд 4Корпоратив"/>
    <x v="0"/>
  </r>
  <r>
    <x v="7"/>
    <x v="3"/>
    <s v="Корпоратив"/>
    <n v="211"/>
    <n v="0"/>
    <n v="0"/>
    <m/>
    <s v="Фонд 4Корпоратив"/>
    <x v="0"/>
  </r>
  <r>
    <x v="8"/>
    <x v="3"/>
    <s v="Корпоратив"/>
    <n v="211"/>
    <n v="0"/>
    <n v="0"/>
    <m/>
    <s v="Фонд 4Корпоратив"/>
    <x v="0"/>
  </r>
  <r>
    <x v="9"/>
    <x v="3"/>
    <s v="Корпоратив"/>
    <n v="211"/>
    <n v="0"/>
    <n v="0"/>
    <m/>
    <s v="Фонд 4Корпоратив"/>
    <x v="0"/>
  </r>
  <r>
    <x v="10"/>
    <x v="3"/>
    <s v="Корпоратив"/>
    <n v="211"/>
    <n v="0"/>
    <n v="0"/>
    <m/>
    <s v="Фонд 4Корпоратив"/>
    <x v="0"/>
  </r>
  <r>
    <x v="11"/>
    <x v="3"/>
    <s v="Корпоратив"/>
    <n v="211"/>
    <n v="0"/>
    <n v="1"/>
    <m/>
    <s v="Фонд 4Корпоратив"/>
    <x v="0"/>
  </r>
  <r>
    <x v="0"/>
    <x v="3"/>
    <s v="Ремонт помещения"/>
    <n v="211"/>
    <n v="0"/>
    <n v="0"/>
    <m/>
    <s v="Фонд 4Ремонт помещения"/>
    <x v="0"/>
  </r>
  <r>
    <x v="12"/>
    <x v="3"/>
    <s v="Ремонт помещения"/>
    <n v="211"/>
    <n v="0"/>
    <n v="0"/>
    <m/>
    <s v="Фонд 4Ремонт помещения"/>
    <x v="0"/>
  </r>
  <r>
    <x v="2"/>
    <x v="3"/>
    <s v="Ремонт помещения"/>
    <n v="211"/>
    <n v="0"/>
    <n v="0"/>
    <m/>
    <s v="Фонд 4Ремонт помещения"/>
    <x v="0"/>
  </r>
  <r>
    <x v="3"/>
    <x v="3"/>
    <s v="Ремонт помещения"/>
    <n v="211"/>
    <n v="0"/>
    <n v="0"/>
    <m/>
    <s v="Фонд 4Ремонт помещения"/>
    <x v="0"/>
  </r>
  <r>
    <x v="4"/>
    <x v="3"/>
    <s v="Ремонт помещения"/>
    <n v="211"/>
    <n v="0"/>
    <n v="0"/>
    <m/>
    <s v="Фонд 4Ремонт помещения"/>
    <x v="0"/>
  </r>
  <r>
    <x v="5"/>
    <x v="3"/>
    <s v="Ремонт помещения"/>
    <n v="211"/>
    <n v="0"/>
    <n v="0"/>
    <m/>
    <s v="Фонд 4Ремонт помещения"/>
    <x v="0"/>
  </r>
  <r>
    <x v="6"/>
    <x v="3"/>
    <s v="Ремонт помещения"/>
    <n v="211"/>
    <n v="0"/>
    <n v="1"/>
    <m/>
    <s v="Фонд 4Ремонт помещения"/>
    <x v="0"/>
  </r>
  <r>
    <x v="7"/>
    <x v="3"/>
    <s v="Ремонт помещения"/>
    <n v="211"/>
    <n v="0"/>
    <n v="0"/>
    <m/>
    <s v="Фонд 4Ремонт помещения"/>
    <x v="0"/>
  </r>
  <r>
    <x v="8"/>
    <x v="3"/>
    <s v="Ремонт помещения"/>
    <n v="211"/>
    <n v="0"/>
    <n v="0"/>
    <m/>
    <s v="Фонд 4Ремонт помещения"/>
    <x v="0"/>
  </r>
  <r>
    <x v="9"/>
    <x v="3"/>
    <s v="Ремонт помещения"/>
    <n v="211"/>
    <n v="0"/>
    <n v="0"/>
    <m/>
    <s v="Фонд 4Ремонт помещения"/>
    <x v="0"/>
  </r>
  <r>
    <x v="10"/>
    <x v="3"/>
    <s v="Ремонт помещения"/>
    <n v="211"/>
    <n v="0"/>
    <n v="0"/>
    <m/>
    <s v="Фонд 4Ремонт помещения"/>
    <x v="0"/>
  </r>
  <r>
    <x v="11"/>
    <x v="3"/>
    <s v="Ремонт помещения"/>
    <n v="211"/>
    <n v="0"/>
    <n v="0"/>
    <m/>
    <s v="Фонд 4Ремонт помещения"/>
    <x v="0"/>
  </r>
  <r>
    <x v="0"/>
    <x v="0"/>
    <s v="Встреча"/>
    <n v="213"/>
    <n v="26700"/>
    <n v="4"/>
    <m/>
    <s v="КиевВстреча"/>
    <x v="1"/>
  </r>
  <r>
    <x v="12"/>
    <x v="0"/>
    <s v="Встреча"/>
    <n v="213"/>
    <n v="26700"/>
    <n v="4"/>
    <m/>
    <s v="КиевВстреча"/>
    <x v="1"/>
  </r>
  <r>
    <x v="2"/>
    <x v="0"/>
    <s v="Встреча"/>
    <n v="213"/>
    <n v="26700"/>
    <n v="4"/>
    <m/>
    <s v="КиевВстреча"/>
    <x v="1"/>
  </r>
  <r>
    <x v="3"/>
    <x v="0"/>
    <s v="Встреча"/>
    <n v="213"/>
    <n v="26700"/>
    <n v="4"/>
    <m/>
    <s v="КиевВстреча"/>
    <x v="1"/>
  </r>
  <r>
    <x v="4"/>
    <x v="0"/>
    <s v="Встреча"/>
    <n v="213"/>
    <n v="26700"/>
    <n v="4"/>
    <m/>
    <s v="КиевВстреча"/>
    <x v="1"/>
  </r>
  <r>
    <x v="5"/>
    <x v="0"/>
    <s v="Встреча"/>
    <n v="213"/>
    <n v="26700"/>
    <n v="4"/>
    <m/>
    <s v="КиевВстреча"/>
    <x v="1"/>
  </r>
  <r>
    <x v="6"/>
    <x v="0"/>
    <s v="Встреча"/>
    <n v="213"/>
    <n v="33375"/>
    <n v="5"/>
    <m/>
    <s v="КиевВстреча"/>
    <x v="1"/>
  </r>
  <r>
    <x v="7"/>
    <x v="0"/>
    <s v="Встреча"/>
    <n v="213"/>
    <n v="26700"/>
    <n v="4"/>
    <m/>
    <s v="КиевВстреча"/>
    <x v="1"/>
  </r>
  <r>
    <x v="8"/>
    <x v="0"/>
    <s v="Встреча"/>
    <n v="213"/>
    <n v="26700"/>
    <n v="4"/>
    <m/>
    <s v="КиевВстреча"/>
    <x v="1"/>
  </r>
  <r>
    <x v="9"/>
    <x v="0"/>
    <s v="Встреча"/>
    <n v="213"/>
    <n v="33375"/>
    <n v="5"/>
    <m/>
    <s v="КиевВстреча"/>
    <x v="1"/>
  </r>
  <r>
    <x v="10"/>
    <x v="0"/>
    <s v="Встреча"/>
    <n v="213"/>
    <n v="26700"/>
    <n v="4"/>
    <m/>
    <s v="КиевВстреча"/>
    <x v="1"/>
  </r>
  <r>
    <x v="11"/>
    <x v="0"/>
    <s v="Встреча"/>
    <n v="213"/>
    <n v="26700"/>
    <n v="4"/>
    <m/>
    <s v="КиевВстреча"/>
    <x v="1"/>
  </r>
  <r>
    <x v="0"/>
    <x v="0"/>
    <s v="Тренинг"/>
    <n v="213"/>
    <n v="26700"/>
    <n v="4"/>
    <m/>
    <s v="КиевТренинг"/>
    <x v="1"/>
  </r>
  <r>
    <x v="12"/>
    <x v="0"/>
    <s v="Тренинг"/>
    <n v="213"/>
    <n v="26700"/>
    <n v="4"/>
    <m/>
    <s v="КиевТренинг"/>
    <x v="1"/>
  </r>
  <r>
    <x v="2"/>
    <x v="0"/>
    <s v="Тренинг"/>
    <n v="213"/>
    <n v="26700"/>
    <n v="4"/>
    <m/>
    <s v="КиевТренинг"/>
    <x v="1"/>
  </r>
  <r>
    <x v="3"/>
    <x v="0"/>
    <s v="Тренинг"/>
    <n v="213"/>
    <n v="26700"/>
    <n v="4"/>
    <m/>
    <s v="КиевТренинг"/>
    <x v="1"/>
  </r>
  <r>
    <x v="4"/>
    <x v="0"/>
    <s v="Тренинг"/>
    <n v="213"/>
    <n v="26700"/>
    <n v="4"/>
    <m/>
    <s v="КиевТренинг"/>
    <x v="1"/>
  </r>
  <r>
    <x v="5"/>
    <x v="0"/>
    <s v="Тренинг"/>
    <n v="213"/>
    <n v="26700"/>
    <n v="4"/>
    <m/>
    <s v="КиевТренинг"/>
    <x v="1"/>
  </r>
  <r>
    <x v="6"/>
    <x v="0"/>
    <s v="Тренинг"/>
    <n v="213"/>
    <n v="26700"/>
    <n v="4"/>
    <m/>
    <s v="КиевТренинг"/>
    <x v="1"/>
  </r>
  <r>
    <x v="7"/>
    <x v="0"/>
    <s v="Тренинг"/>
    <n v="213"/>
    <n v="26700"/>
    <n v="4"/>
    <m/>
    <s v="КиевТренинг"/>
    <x v="1"/>
  </r>
  <r>
    <x v="8"/>
    <x v="0"/>
    <s v="Тренинг"/>
    <n v="213"/>
    <n v="26700"/>
    <n v="4"/>
    <m/>
    <s v="КиевТренинг"/>
    <x v="1"/>
  </r>
  <r>
    <x v="9"/>
    <x v="0"/>
    <s v="Тренинг"/>
    <n v="213"/>
    <n v="26700"/>
    <n v="4"/>
    <m/>
    <s v="КиевТренинг"/>
    <x v="1"/>
  </r>
  <r>
    <x v="10"/>
    <x v="0"/>
    <s v="Тренинг"/>
    <n v="213"/>
    <n v="26700"/>
    <n v="4"/>
    <m/>
    <s v="КиевТренинг"/>
    <x v="1"/>
  </r>
  <r>
    <x v="11"/>
    <x v="0"/>
    <s v="Тренинг"/>
    <n v="213"/>
    <n v="26700"/>
    <n v="4"/>
    <m/>
    <s v="КиевТренинг"/>
    <x v="1"/>
  </r>
  <r>
    <x v="0"/>
    <x v="1"/>
    <s v="Аренда офиса"/>
    <n v="213"/>
    <n v="9362.7999999999993"/>
    <n v="1"/>
    <m/>
    <s v="Фонд 1Аренда офиса"/>
    <x v="1"/>
  </r>
  <r>
    <x v="12"/>
    <x v="1"/>
    <s v="Аренда офиса"/>
    <n v="213"/>
    <n v="9362.7999999999993"/>
    <n v="1"/>
    <m/>
    <s v="Фонд 1Аренда офиса"/>
    <x v="1"/>
  </r>
  <r>
    <x v="2"/>
    <x v="1"/>
    <s v="Аренда офиса"/>
    <n v="213"/>
    <n v="9362.7999999999993"/>
    <n v="1"/>
    <m/>
    <s v="Фонд 1Аренда офиса"/>
    <x v="1"/>
  </r>
  <r>
    <x v="3"/>
    <x v="1"/>
    <s v="Аренда офиса"/>
    <n v="213"/>
    <n v="9362.7999999999993"/>
    <n v="1"/>
    <m/>
    <s v="Фонд 1Аренда офиса"/>
    <x v="1"/>
  </r>
  <r>
    <x v="4"/>
    <x v="1"/>
    <s v="Аренда офиса"/>
    <n v="213"/>
    <n v="9362.7999999999993"/>
    <n v="1"/>
    <m/>
    <s v="Фонд 1Аренда офиса"/>
    <x v="1"/>
  </r>
  <r>
    <x v="5"/>
    <x v="1"/>
    <s v="Аренда офиса"/>
    <n v="213"/>
    <n v="9362.7999999999993"/>
    <n v="1"/>
    <m/>
    <s v="Фонд 1Аренда офиса"/>
    <x v="1"/>
  </r>
  <r>
    <x v="6"/>
    <x v="1"/>
    <s v="Аренда офиса"/>
    <n v="213"/>
    <n v="9362.7999999999993"/>
    <n v="1"/>
    <m/>
    <s v="Фонд 1Аренда офиса"/>
    <x v="1"/>
  </r>
  <r>
    <x v="7"/>
    <x v="1"/>
    <s v="Аренда офиса"/>
    <n v="213"/>
    <n v="9362.7999999999993"/>
    <n v="1"/>
    <m/>
    <s v="Фонд 1Аренда офиса"/>
    <x v="1"/>
  </r>
  <r>
    <x v="8"/>
    <x v="1"/>
    <s v="Аренда офиса"/>
    <n v="213"/>
    <n v="9362.7999999999993"/>
    <n v="1"/>
    <m/>
    <s v="Фонд 1Аренда офиса"/>
    <x v="1"/>
  </r>
  <r>
    <x v="9"/>
    <x v="1"/>
    <s v="Аренда офиса"/>
    <n v="213"/>
    <n v="9362.7999999999993"/>
    <n v="1"/>
    <m/>
    <s v="Фонд 1Аренда офиса"/>
    <x v="1"/>
  </r>
  <r>
    <x v="10"/>
    <x v="1"/>
    <s v="Аренда офиса"/>
    <n v="213"/>
    <n v="9362.7999999999993"/>
    <n v="1"/>
    <m/>
    <s v="Фонд 1Аренда офиса"/>
    <x v="1"/>
  </r>
  <r>
    <x v="11"/>
    <x v="1"/>
    <s v="Аренда офиса"/>
    <n v="213"/>
    <n v="9362.7999999999993"/>
    <n v="1"/>
    <m/>
    <s v="Фонд 1Аренда офиса"/>
    <x v="1"/>
  </r>
  <r>
    <x v="0"/>
    <x v="1"/>
    <s v="Внеплановые"/>
    <n v="213"/>
    <n v="0"/>
    <n v="1"/>
    <m/>
    <s v="Фонд 1Внеплановые"/>
    <x v="1"/>
  </r>
  <r>
    <x v="12"/>
    <x v="1"/>
    <s v="Внеплановые"/>
    <n v="213"/>
    <n v="0"/>
    <n v="1"/>
    <m/>
    <s v="Фонд 1Внеплановые"/>
    <x v="1"/>
  </r>
  <r>
    <x v="2"/>
    <x v="1"/>
    <s v="Внеплановые"/>
    <n v="213"/>
    <n v="0"/>
    <n v="1"/>
    <m/>
    <s v="Фонд 1Внеплановые"/>
    <x v="1"/>
  </r>
  <r>
    <x v="3"/>
    <x v="1"/>
    <s v="Внеплановые"/>
    <n v="213"/>
    <n v="0"/>
    <n v="1"/>
    <m/>
    <s v="Фонд 1Внеплановые"/>
    <x v="1"/>
  </r>
  <r>
    <x v="4"/>
    <x v="1"/>
    <s v="Внеплановые"/>
    <n v="213"/>
    <n v="0"/>
    <n v="1"/>
    <m/>
    <s v="Фонд 1Внеплановые"/>
    <x v="1"/>
  </r>
  <r>
    <x v="5"/>
    <x v="1"/>
    <s v="Внеплановые"/>
    <n v="213"/>
    <n v="0"/>
    <n v="1"/>
    <m/>
    <s v="Фонд 1Внеплановые"/>
    <x v="1"/>
  </r>
  <r>
    <x v="6"/>
    <x v="1"/>
    <s v="Внеплановые"/>
    <n v="213"/>
    <n v="0"/>
    <n v="1"/>
    <m/>
    <s v="Фонд 1Внеплановые"/>
    <x v="1"/>
  </r>
  <r>
    <x v="7"/>
    <x v="1"/>
    <s v="Внеплановые"/>
    <n v="213"/>
    <n v="0"/>
    <n v="1"/>
    <m/>
    <s v="Фонд 1Внеплановые"/>
    <x v="1"/>
  </r>
  <r>
    <x v="8"/>
    <x v="1"/>
    <s v="Внеплановые"/>
    <n v="213"/>
    <n v="0"/>
    <n v="1"/>
    <m/>
    <s v="Фонд 1Внеплановые"/>
    <x v="1"/>
  </r>
  <r>
    <x v="9"/>
    <x v="1"/>
    <s v="Внеплановые"/>
    <n v="213"/>
    <n v="0"/>
    <n v="1"/>
    <m/>
    <s v="Фонд 1Внеплановые"/>
    <x v="1"/>
  </r>
  <r>
    <x v="10"/>
    <x v="1"/>
    <s v="Внеплановые"/>
    <n v="213"/>
    <n v="0"/>
    <n v="1"/>
    <m/>
    <s v="Фонд 1Внеплановые"/>
    <x v="1"/>
  </r>
  <r>
    <x v="11"/>
    <x v="1"/>
    <s v="Внеплановые"/>
    <n v="213"/>
    <n v="0"/>
    <n v="1"/>
    <m/>
    <s v="Фонд 1Внеплановые"/>
    <x v="1"/>
  </r>
  <r>
    <x v="0"/>
    <x v="2"/>
    <s v="Собрание"/>
    <n v="213"/>
    <n v="1424"/>
    <n v="4"/>
    <m/>
    <s v="Фонд 3Собрание"/>
    <x v="1"/>
  </r>
  <r>
    <x v="12"/>
    <x v="2"/>
    <s v="Собрание"/>
    <n v="213"/>
    <n v="1424"/>
    <n v="4"/>
    <m/>
    <s v="Фонд 3Собрание"/>
    <x v="1"/>
  </r>
  <r>
    <x v="2"/>
    <x v="2"/>
    <s v="Собрание"/>
    <n v="213"/>
    <n v="1424"/>
    <n v="4"/>
    <m/>
    <s v="Фонд 3Собрание"/>
    <x v="1"/>
  </r>
  <r>
    <x v="3"/>
    <x v="2"/>
    <s v="Собрание"/>
    <n v="213"/>
    <n v="1424"/>
    <n v="4"/>
    <m/>
    <s v="Фонд 3Собрание"/>
    <x v="1"/>
  </r>
  <r>
    <x v="4"/>
    <x v="2"/>
    <s v="Собрание"/>
    <n v="213"/>
    <n v="1424"/>
    <n v="4"/>
    <m/>
    <s v="Фонд 3Собрание"/>
    <x v="1"/>
  </r>
  <r>
    <x v="5"/>
    <x v="2"/>
    <s v="Собрание"/>
    <n v="213"/>
    <n v="1424"/>
    <n v="4"/>
    <m/>
    <s v="Фонд 3Собрание"/>
    <x v="1"/>
  </r>
  <r>
    <x v="6"/>
    <x v="2"/>
    <s v="Собрание"/>
    <n v="213"/>
    <n v="1780"/>
    <n v="5"/>
    <m/>
    <s v="Фонд 3Собрание"/>
    <x v="1"/>
  </r>
  <r>
    <x v="7"/>
    <x v="2"/>
    <s v="Собрание"/>
    <n v="213"/>
    <n v="1424"/>
    <n v="4"/>
    <m/>
    <s v="Фонд 3Собрание"/>
    <x v="1"/>
  </r>
  <r>
    <x v="8"/>
    <x v="2"/>
    <s v="Собрание"/>
    <n v="213"/>
    <n v="1424"/>
    <n v="4"/>
    <m/>
    <s v="Фонд 3Собрание"/>
    <x v="1"/>
  </r>
  <r>
    <x v="9"/>
    <x v="2"/>
    <s v="Собрание"/>
    <n v="213"/>
    <n v="1780"/>
    <n v="5"/>
    <m/>
    <s v="Фонд 3Собрание"/>
    <x v="1"/>
  </r>
  <r>
    <x v="10"/>
    <x v="2"/>
    <s v="Собрание"/>
    <n v="213"/>
    <n v="1424"/>
    <n v="4"/>
    <m/>
    <s v="Фонд 3Собрание"/>
    <x v="1"/>
  </r>
  <r>
    <x v="11"/>
    <x v="2"/>
    <s v="Собрание"/>
    <n v="213"/>
    <n v="1424"/>
    <n v="4"/>
    <m/>
    <s v="Фонд 3Собрание"/>
    <x v="1"/>
  </r>
  <r>
    <x v="0"/>
    <x v="2"/>
    <s v="Встреча"/>
    <n v="213"/>
    <n v="1068"/>
    <n v="4"/>
    <m/>
    <s v="Фонд 3Встреча"/>
    <x v="1"/>
  </r>
  <r>
    <x v="12"/>
    <x v="2"/>
    <s v="Встреча"/>
    <n v="213"/>
    <n v="1068"/>
    <n v="4"/>
    <m/>
    <s v="Фонд 3Встреча"/>
    <x v="1"/>
  </r>
  <r>
    <x v="2"/>
    <x v="2"/>
    <s v="Встреча"/>
    <n v="213"/>
    <n v="1068"/>
    <n v="4"/>
    <m/>
    <s v="Фонд 3Встреча"/>
    <x v="1"/>
  </r>
  <r>
    <x v="3"/>
    <x v="2"/>
    <s v="Встреча"/>
    <n v="213"/>
    <n v="1068"/>
    <n v="4"/>
    <m/>
    <s v="Фонд 3Встреча"/>
    <x v="1"/>
  </r>
  <r>
    <x v="4"/>
    <x v="2"/>
    <s v="Встреча"/>
    <n v="213"/>
    <n v="1068"/>
    <n v="4"/>
    <m/>
    <s v="Фонд 3Встреча"/>
    <x v="1"/>
  </r>
  <r>
    <x v="5"/>
    <x v="2"/>
    <s v="Встреча"/>
    <n v="213"/>
    <n v="1068"/>
    <n v="4"/>
    <m/>
    <s v="Фонд 3Встреча"/>
    <x v="1"/>
  </r>
  <r>
    <x v="6"/>
    <x v="2"/>
    <s v="Встреча"/>
    <n v="213"/>
    <n v="1335"/>
    <n v="5"/>
    <m/>
    <s v="Фонд 3Встреча"/>
    <x v="1"/>
  </r>
  <r>
    <x v="7"/>
    <x v="2"/>
    <s v="Встреча"/>
    <n v="213"/>
    <n v="1068"/>
    <n v="4"/>
    <m/>
    <s v="Фонд 3Встреча"/>
    <x v="1"/>
  </r>
  <r>
    <x v="8"/>
    <x v="2"/>
    <s v="Встреча"/>
    <n v="213"/>
    <n v="1068"/>
    <n v="4"/>
    <m/>
    <s v="Фонд 3Встреча"/>
    <x v="1"/>
  </r>
  <r>
    <x v="9"/>
    <x v="2"/>
    <s v="Встреча"/>
    <n v="213"/>
    <n v="1335"/>
    <n v="5"/>
    <m/>
    <s v="Фонд 3Встреча"/>
    <x v="1"/>
  </r>
  <r>
    <x v="10"/>
    <x v="2"/>
    <s v="Встреча"/>
    <n v="213"/>
    <n v="1068"/>
    <n v="4"/>
    <m/>
    <s v="Фонд 3Встреча"/>
    <x v="1"/>
  </r>
  <r>
    <x v="11"/>
    <x v="2"/>
    <s v="Встреча"/>
    <n v="213"/>
    <n v="1068"/>
    <n v="4"/>
    <m/>
    <s v="Фонд 3Встреча"/>
    <x v="1"/>
  </r>
  <r>
    <x v="0"/>
    <x v="3"/>
    <s v="Корпоратив"/>
    <n v="213"/>
    <n v="0"/>
    <n v="0"/>
    <m/>
    <s v="Фонд 4Корпоратив"/>
    <x v="1"/>
  </r>
  <r>
    <x v="12"/>
    <x v="3"/>
    <s v="Корпоратив"/>
    <n v="213"/>
    <n v="0"/>
    <n v="0"/>
    <m/>
    <s v="Фонд 4Корпоратив"/>
    <x v="1"/>
  </r>
  <r>
    <x v="2"/>
    <x v="3"/>
    <s v="Корпоратив"/>
    <n v="213"/>
    <n v="0"/>
    <n v="0"/>
    <m/>
    <s v="Фонд 4Корпоратив"/>
    <x v="1"/>
  </r>
  <r>
    <x v="3"/>
    <x v="3"/>
    <s v="Корпоратив"/>
    <n v="213"/>
    <n v="0"/>
    <n v="0"/>
    <m/>
    <s v="Фонд 4Корпоратив"/>
    <x v="1"/>
  </r>
  <r>
    <x v="4"/>
    <x v="3"/>
    <s v="Корпоратив"/>
    <n v="213"/>
    <n v="0"/>
    <n v="0"/>
    <m/>
    <s v="Фонд 4Корпоратив"/>
    <x v="1"/>
  </r>
  <r>
    <x v="5"/>
    <x v="3"/>
    <s v="Корпоратив"/>
    <n v="213"/>
    <n v="0"/>
    <n v="0"/>
    <m/>
    <s v="Фонд 4Корпоратив"/>
    <x v="1"/>
  </r>
  <r>
    <x v="6"/>
    <x v="3"/>
    <s v="Корпоратив"/>
    <n v="213"/>
    <n v="0"/>
    <n v="0"/>
    <m/>
    <s v="Фонд 4Корпоратив"/>
    <x v="1"/>
  </r>
  <r>
    <x v="7"/>
    <x v="3"/>
    <s v="Корпоратив"/>
    <n v="213"/>
    <n v="0"/>
    <n v="0"/>
    <m/>
    <s v="Фонд 4Корпоратив"/>
    <x v="1"/>
  </r>
  <r>
    <x v="8"/>
    <x v="3"/>
    <s v="Корпоратив"/>
    <n v="213"/>
    <n v="0"/>
    <n v="0"/>
    <m/>
    <s v="Фонд 4Корпоратив"/>
    <x v="1"/>
  </r>
  <r>
    <x v="9"/>
    <x v="3"/>
    <s v="Корпоратив"/>
    <n v="213"/>
    <n v="0"/>
    <n v="0"/>
    <m/>
    <s v="Фонд 4Корпоратив"/>
    <x v="1"/>
  </r>
  <r>
    <x v="10"/>
    <x v="3"/>
    <s v="Корпоратив"/>
    <n v="213"/>
    <n v="0"/>
    <n v="0"/>
    <m/>
    <s v="Фонд 4Корпоратив"/>
    <x v="1"/>
  </r>
  <r>
    <x v="11"/>
    <x v="3"/>
    <s v="Корпоратив"/>
    <n v="213"/>
    <n v="0"/>
    <n v="1"/>
    <m/>
    <s v="Фонд 4Корпоратив"/>
    <x v="1"/>
  </r>
  <r>
    <x v="0"/>
    <x v="3"/>
    <s v="Ремонт помещения"/>
    <n v="213"/>
    <n v="0"/>
    <n v="0"/>
    <m/>
    <s v="Фонд 4Ремонт помещения"/>
    <x v="1"/>
  </r>
  <r>
    <x v="12"/>
    <x v="3"/>
    <s v="Ремонт помещения"/>
    <n v="213"/>
    <n v="0"/>
    <n v="0"/>
    <m/>
    <s v="Фонд 4Ремонт помещения"/>
    <x v="1"/>
  </r>
  <r>
    <x v="2"/>
    <x v="3"/>
    <s v="Ремонт помещения"/>
    <n v="213"/>
    <n v="0"/>
    <n v="0"/>
    <m/>
    <s v="Фонд 4Ремонт помещения"/>
    <x v="1"/>
  </r>
  <r>
    <x v="3"/>
    <x v="3"/>
    <s v="Ремонт помещения"/>
    <n v="213"/>
    <n v="0"/>
    <n v="0"/>
    <m/>
    <s v="Фонд 4Ремонт помещения"/>
    <x v="1"/>
  </r>
  <r>
    <x v="4"/>
    <x v="3"/>
    <s v="Ремонт помещения"/>
    <n v="213"/>
    <n v="0"/>
    <n v="0"/>
    <m/>
    <s v="Фонд 4Ремонт помещения"/>
    <x v="1"/>
  </r>
  <r>
    <x v="5"/>
    <x v="3"/>
    <s v="Ремонт помещения"/>
    <n v="213"/>
    <n v="0"/>
    <n v="0"/>
    <m/>
    <s v="Фонд 4Ремонт помещения"/>
    <x v="1"/>
  </r>
  <r>
    <x v="6"/>
    <x v="3"/>
    <s v="Ремонт помещения"/>
    <n v="213"/>
    <n v="0"/>
    <n v="1"/>
    <m/>
    <s v="Фонд 4Ремонт помещения"/>
    <x v="1"/>
  </r>
  <r>
    <x v="7"/>
    <x v="3"/>
    <s v="Ремонт помещения"/>
    <n v="213"/>
    <n v="0"/>
    <n v="0"/>
    <m/>
    <s v="Фонд 4Ремонт помещения"/>
    <x v="1"/>
  </r>
  <r>
    <x v="8"/>
    <x v="3"/>
    <s v="Ремонт помещения"/>
    <n v="213"/>
    <n v="0"/>
    <n v="0"/>
    <m/>
    <s v="Фонд 4Ремонт помещения"/>
    <x v="1"/>
  </r>
  <r>
    <x v="9"/>
    <x v="3"/>
    <s v="Ремонт помещения"/>
    <n v="213"/>
    <n v="0"/>
    <n v="0"/>
    <m/>
    <s v="Фонд 4Ремонт помещения"/>
    <x v="1"/>
  </r>
  <r>
    <x v="10"/>
    <x v="3"/>
    <s v="Ремонт помещения"/>
    <n v="213"/>
    <n v="0"/>
    <n v="0"/>
    <m/>
    <s v="Фонд 4Ремонт помещения"/>
    <x v="1"/>
  </r>
  <r>
    <x v="11"/>
    <x v="3"/>
    <s v="Ремонт помещения"/>
    <n v="213"/>
    <n v="0"/>
    <n v="0"/>
    <m/>
    <s v="Фонд 4Ремонт помещения"/>
    <x v="1"/>
  </r>
  <r>
    <x v="0"/>
    <x v="0"/>
    <s v="Встреча"/>
    <n v="221"/>
    <n v="26700"/>
    <n v="4"/>
    <m/>
    <s v="КиевВстреча"/>
    <x v="2"/>
  </r>
  <r>
    <x v="12"/>
    <x v="0"/>
    <s v="Встреча"/>
    <n v="221"/>
    <n v="26700"/>
    <n v="4"/>
    <m/>
    <s v="КиевВстреча"/>
    <x v="2"/>
  </r>
  <r>
    <x v="2"/>
    <x v="0"/>
    <s v="Встреча"/>
    <n v="221"/>
    <n v="26700"/>
    <n v="4"/>
    <m/>
    <s v="КиевВстреча"/>
    <x v="2"/>
  </r>
  <r>
    <x v="3"/>
    <x v="0"/>
    <s v="Встреча"/>
    <n v="221"/>
    <n v="26700"/>
    <n v="4"/>
    <m/>
    <s v="КиевВстреча"/>
    <x v="2"/>
  </r>
  <r>
    <x v="4"/>
    <x v="0"/>
    <s v="Встреча"/>
    <n v="221"/>
    <n v="26700"/>
    <n v="4"/>
    <m/>
    <s v="КиевВстреча"/>
    <x v="2"/>
  </r>
  <r>
    <x v="5"/>
    <x v="0"/>
    <s v="Встреча"/>
    <n v="221"/>
    <n v="26700"/>
    <n v="4"/>
    <m/>
    <s v="КиевВстреча"/>
    <x v="2"/>
  </r>
  <r>
    <x v="6"/>
    <x v="0"/>
    <s v="Встреча"/>
    <n v="221"/>
    <n v="33375"/>
    <n v="5"/>
    <m/>
    <s v="КиевВстреча"/>
    <x v="2"/>
  </r>
  <r>
    <x v="7"/>
    <x v="0"/>
    <s v="Встреча"/>
    <n v="221"/>
    <n v="26700"/>
    <n v="4"/>
    <m/>
    <s v="КиевВстреча"/>
    <x v="2"/>
  </r>
  <r>
    <x v="8"/>
    <x v="0"/>
    <s v="Встреча"/>
    <n v="221"/>
    <n v="26700"/>
    <n v="4"/>
    <m/>
    <s v="КиевВстреча"/>
    <x v="2"/>
  </r>
  <r>
    <x v="9"/>
    <x v="0"/>
    <s v="Встреча"/>
    <n v="221"/>
    <n v="33375"/>
    <n v="5"/>
    <m/>
    <s v="КиевВстреча"/>
    <x v="2"/>
  </r>
  <r>
    <x v="10"/>
    <x v="0"/>
    <s v="Встреча"/>
    <n v="221"/>
    <n v="26700"/>
    <n v="4"/>
    <m/>
    <s v="КиевВстреча"/>
    <x v="2"/>
  </r>
  <r>
    <x v="11"/>
    <x v="0"/>
    <s v="Встреча"/>
    <n v="221"/>
    <n v="26700"/>
    <n v="4"/>
    <m/>
    <s v="КиевВстреча"/>
    <x v="2"/>
  </r>
  <r>
    <x v="0"/>
    <x v="0"/>
    <s v="Тренинг"/>
    <n v="221"/>
    <n v="26700"/>
    <n v="4"/>
    <m/>
    <s v="КиевТренинг"/>
    <x v="2"/>
  </r>
  <r>
    <x v="12"/>
    <x v="0"/>
    <s v="Тренинг"/>
    <n v="221"/>
    <n v="26700"/>
    <n v="4"/>
    <m/>
    <s v="КиевТренинг"/>
    <x v="2"/>
  </r>
  <r>
    <x v="2"/>
    <x v="0"/>
    <s v="Тренинг"/>
    <n v="221"/>
    <n v="26700"/>
    <n v="4"/>
    <m/>
    <s v="КиевТренинг"/>
    <x v="2"/>
  </r>
  <r>
    <x v="3"/>
    <x v="0"/>
    <s v="Тренинг"/>
    <n v="221"/>
    <n v="26700"/>
    <n v="4"/>
    <m/>
    <s v="КиевТренинг"/>
    <x v="2"/>
  </r>
  <r>
    <x v="4"/>
    <x v="0"/>
    <s v="Тренинг"/>
    <n v="221"/>
    <n v="26700"/>
    <n v="4"/>
    <m/>
    <s v="КиевТренинг"/>
    <x v="2"/>
  </r>
  <r>
    <x v="5"/>
    <x v="0"/>
    <s v="Тренинг"/>
    <n v="221"/>
    <n v="26700"/>
    <n v="4"/>
    <m/>
    <s v="КиевТренинг"/>
    <x v="2"/>
  </r>
  <r>
    <x v="6"/>
    <x v="0"/>
    <s v="Тренинг"/>
    <n v="221"/>
    <n v="26700"/>
    <n v="4"/>
    <m/>
    <s v="КиевТренинг"/>
    <x v="2"/>
  </r>
  <r>
    <x v="7"/>
    <x v="0"/>
    <s v="Тренинг"/>
    <n v="221"/>
    <n v="26700"/>
    <n v="4"/>
    <m/>
    <s v="КиевТренинг"/>
    <x v="2"/>
  </r>
  <r>
    <x v="8"/>
    <x v="0"/>
    <s v="Тренинг"/>
    <n v="221"/>
    <n v="26700"/>
    <n v="4"/>
    <m/>
    <s v="КиевТренинг"/>
    <x v="2"/>
  </r>
  <r>
    <x v="9"/>
    <x v="0"/>
    <s v="Тренинг"/>
    <n v="221"/>
    <n v="26700"/>
    <n v="4"/>
    <m/>
    <s v="КиевТренинг"/>
    <x v="2"/>
  </r>
  <r>
    <x v="10"/>
    <x v="0"/>
    <s v="Тренинг"/>
    <n v="221"/>
    <n v="26700"/>
    <n v="4"/>
    <m/>
    <s v="КиевТренинг"/>
    <x v="2"/>
  </r>
  <r>
    <x v="11"/>
    <x v="0"/>
    <s v="Тренинг"/>
    <n v="221"/>
    <n v="26700"/>
    <n v="4"/>
    <m/>
    <s v="КиевТренинг"/>
    <x v="2"/>
  </r>
  <r>
    <x v="0"/>
    <x v="1"/>
    <s v="Аренда офиса"/>
    <n v="221"/>
    <n v="9362.7999999999993"/>
    <n v="1"/>
    <m/>
    <s v="Фонд 1Аренда офиса"/>
    <x v="2"/>
  </r>
  <r>
    <x v="12"/>
    <x v="1"/>
    <s v="Аренда офиса"/>
    <n v="221"/>
    <n v="9362.7999999999993"/>
    <n v="1"/>
    <m/>
    <s v="Фонд 1Аренда офиса"/>
    <x v="2"/>
  </r>
  <r>
    <x v="2"/>
    <x v="1"/>
    <s v="Аренда офиса"/>
    <n v="221"/>
    <n v="9362.7999999999993"/>
    <n v="1"/>
    <m/>
    <s v="Фонд 1Аренда офиса"/>
    <x v="2"/>
  </r>
  <r>
    <x v="3"/>
    <x v="1"/>
    <s v="Аренда офиса"/>
    <n v="221"/>
    <n v="9362.7999999999993"/>
    <n v="1"/>
    <m/>
    <s v="Фонд 1Аренда офиса"/>
    <x v="2"/>
  </r>
  <r>
    <x v="4"/>
    <x v="1"/>
    <s v="Аренда офиса"/>
    <n v="221"/>
    <n v="9362.7999999999993"/>
    <n v="1"/>
    <m/>
    <s v="Фонд 1Аренда офиса"/>
    <x v="2"/>
  </r>
  <r>
    <x v="5"/>
    <x v="1"/>
    <s v="Аренда офиса"/>
    <n v="221"/>
    <n v="9362.7999999999993"/>
    <n v="1"/>
    <m/>
    <s v="Фонд 1Аренда офиса"/>
    <x v="2"/>
  </r>
  <r>
    <x v="6"/>
    <x v="1"/>
    <s v="Аренда офиса"/>
    <n v="221"/>
    <n v="9362.7999999999993"/>
    <n v="1"/>
    <m/>
    <s v="Фонд 1Аренда офиса"/>
    <x v="2"/>
  </r>
  <r>
    <x v="7"/>
    <x v="1"/>
    <s v="Аренда офиса"/>
    <n v="221"/>
    <n v="9362.7999999999993"/>
    <n v="1"/>
    <m/>
    <s v="Фонд 1Аренда офиса"/>
    <x v="2"/>
  </r>
  <r>
    <x v="8"/>
    <x v="1"/>
    <s v="Аренда офиса"/>
    <n v="221"/>
    <n v="9362.7999999999993"/>
    <n v="1"/>
    <m/>
    <s v="Фонд 1Аренда офиса"/>
    <x v="2"/>
  </r>
  <r>
    <x v="9"/>
    <x v="1"/>
    <s v="Аренда офиса"/>
    <n v="221"/>
    <n v="9362.7999999999993"/>
    <n v="1"/>
    <m/>
    <s v="Фонд 1Аренда офиса"/>
    <x v="2"/>
  </r>
  <r>
    <x v="10"/>
    <x v="1"/>
    <s v="Аренда офиса"/>
    <n v="221"/>
    <n v="9362.7999999999993"/>
    <n v="1"/>
    <m/>
    <s v="Фонд 1Аренда офиса"/>
    <x v="2"/>
  </r>
  <r>
    <x v="11"/>
    <x v="1"/>
    <s v="Аренда офиса"/>
    <n v="221"/>
    <n v="9362.7999999999993"/>
    <n v="1"/>
    <m/>
    <s v="Фонд 1Аренда офиса"/>
    <x v="2"/>
  </r>
  <r>
    <x v="0"/>
    <x v="1"/>
    <s v="Внеплановые"/>
    <n v="221"/>
    <n v="0"/>
    <n v="1"/>
    <m/>
    <s v="Фонд 1Внеплановые"/>
    <x v="2"/>
  </r>
  <r>
    <x v="12"/>
    <x v="1"/>
    <s v="Внеплановые"/>
    <n v="221"/>
    <n v="0"/>
    <n v="1"/>
    <m/>
    <s v="Фонд 1Внеплановые"/>
    <x v="2"/>
  </r>
  <r>
    <x v="2"/>
    <x v="1"/>
    <s v="Внеплановые"/>
    <n v="221"/>
    <n v="0"/>
    <n v="1"/>
    <m/>
    <s v="Фонд 1Внеплановые"/>
    <x v="2"/>
  </r>
  <r>
    <x v="3"/>
    <x v="1"/>
    <s v="Внеплановые"/>
    <n v="221"/>
    <n v="0"/>
    <n v="1"/>
    <m/>
    <s v="Фонд 1Внеплановые"/>
    <x v="2"/>
  </r>
  <r>
    <x v="4"/>
    <x v="1"/>
    <s v="Внеплановые"/>
    <n v="221"/>
    <n v="0"/>
    <n v="1"/>
    <m/>
    <s v="Фонд 1Внеплановые"/>
    <x v="2"/>
  </r>
  <r>
    <x v="5"/>
    <x v="1"/>
    <s v="Внеплановые"/>
    <n v="221"/>
    <n v="0"/>
    <n v="1"/>
    <m/>
    <s v="Фонд 1Внеплановые"/>
    <x v="2"/>
  </r>
  <r>
    <x v="6"/>
    <x v="1"/>
    <s v="Внеплановые"/>
    <n v="221"/>
    <n v="0"/>
    <n v="1"/>
    <m/>
    <s v="Фонд 1Внеплановые"/>
    <x v="2"/>
  </r>
  <r>
    <x v="7"/>
    <x v="1"/>
    <s v="Внеплановые"/>
    <n v="221"/>
    <n v="0"/>
    <n v="1"/>
    <m/>
    <s v="Фонд 1Внеплановые"/>
    <x v="2"/>
  </r>
  <r>
    <x v="8"/>
    <x v="1"/>
    <s v="Внеплановые"/>
    <n v="221"/>
    <n v="0"/>
    <n v="1"/>
    <m/>
    <s v="Фонд 1Внеплановые"/>
    <x v="2"/>
  </r>
  <r>
    <x v="9"/>
    <x v="1"/>
    <s v="Внеплановые"/>
    <n v="221"/>
    <n v="0"/>
    <n v="1"/>
    <m/>
    <s v="Фонд 1Внеплановые"/>
    <x v="2"/>
  </r>
  <r>
    <x v="10"/>
    <x v="1"/>
    <s v="Внеплановые"/>
    <n v="221"/>
    <n v="0"/>
    <n v="1"/>
    <m/>
    <s v="Фонд 1Внеплановые"/>
    <x v="2"/>
  </r>
  <r>
    <x v="11"/>
    <x v="1"/>
    <s v="Внеплановые"/>
    <n v="221"/>
    <n v="0"/>
    <n v="1"/>
    <m/>
    <s v="Фонд 1Внеплановые"/>
    <x v="2"/>
  </r>
  <r>
    <x v="0"/>
    <x v="2"/>
    <s v="Собрание"/>
    <n v="221"/>
    <n v="1424"/>
    <n v="4"/>
    <m/>
    <s v="Фонд 3Собрание"/>
    <x v="2"/>
  </r>
  <r>
    <x v="12"/>
    <x v="2"/>
    <s v="Собрание"/>
    <n v="221"/>
    <n v="1424"/>
    <n v="4"/>
    <m/>
    <s v="Фонд 3Собрание"/>
    <x v="2"/>
  </r>
  <r>
    <x v="2"/>
    <x v="2"/>
    <s v="Собрание"/>
    <n v="221"/>
    <n v="1424"/>
    <n v="4"/>
    <m/>
    <s v="Фонд 3Собрание"/>
    <x v="2"/>
  </r>
  <r>
    <x v="3"/>
    <x v="2"/>
    <s v="Собрание"/>
    <n v="221"/>
    <n v="1424"/>
    <n v="4"/>
    <m/>
    <s v="Фонд 3Собрание"/>
    <x v="2"/>
  </r>
  <r>
    <x v="4"/>
    <x v="2"/>
    <s v="Собрание"/>
    <n v="221"/>
    <n v="1424"/>
    <n v="4"/>
    <m/>
    <s v="Фонд 3Собрание"/>
    <x v="2"/>
  </r>
  <r>
    <x v="5"/>
    <x v="2"/>
    <s v="Собрание"/>
    <n v="221"/>
    <n v="1424"/>
    <n v="4"/>
    <m/>
    <s v="Фонд 3Собрание"/>
    <x v="2"/>
  </r>
  <r>
    <x v="6"/>
    <x v="2"/>
    <s v="Собрание"/>
    <n v="221"/>
    <n v="1780"/>
    <n v="5"/>
    <m/>
    <s v="Фонд 3Собрание"/>
    <x v="2"/>
  </r>
  <r>
    <x v="7"/>
    <x v="2"/>
    <s v="Собрание"/>
    <n v="221"/>
    <n v="1424"/>
    <n v="4"/>
    <m/>
    <s v="Фонд 3Собрание"/>
    <x v="2"/>
  </r>
  <r>
    <x v="8"/>
    <x v="2"/>
    <s v="Собрание"/>
    <n v="221"/>
    <n v="1424"/>
    <n v="4"/>
    <m/>
    <s v="Фонд 3Собрание"/>
    <x v="2"/>
  </r>
  <r>
    <x v="9"/>
    <x v="2"/>
    <s v="Собрание"/>
    <n v="221"/>
    <n v="1780"/>
    <n v="5"/>
    <m/>
    <s v="Фонд 3Собрание"/>
    <x v="2"/>
  </r>
  <r>
    <x v="10"/>
    <x v="2"/>
    <s v="Собрание"/>
    <n v="221"/>
    <n v="1424"/>
    <n v="4"/>
    <m/>
    <s v="Фонд 3Собрание"/>
    <x v="2"/>
  </r>
  <r>
    <x v="11"/>
    <x v="2"/>
    <s v="Собрание"/>
    <n v="221"/>
    <n v="1424"/>
    <n v="4"/>
    <m/>
    <s v="Фонд 3Собрание"/>
    <x v="2"/>
  </r>
  <r>
    <x v="0"/>
    <x v="2"/>
    <s v="Встреча"/>
    <n v="221"/>
    <n v="1068"/>
    <n v="4"/>
    <m/>
    <s v="Фонд 3Встреча"/>
    <x v="2"/>
  </r>
  <r>
    <x v="12"/>
    <x v="2"/>
    <s v="Встреча"/>
    <n v="221"/>
    <n v="1068"/>
    <n v="4"/>
    <m/>
    <s v="Фонд 3Встреча"/>
    <x v="2"/>
  </r>
  <r>
    <x v="2"/>
    <x v="2"/>
    <s v="Встреча"/>
    <n v="221"/>
    <n v="1068"/>
    <n v="4"/>
    <m/>
    <s v="Фонд 3Встреча"/>
    <x v="2"/>
  </r>
  <r>
    <x v="3"/>
    <x v="2"/>
    <s v="Встреча"/>
    <n v="221"/>
    <n v="1068"/>
    <n v="4"/>
    <m/>
    <s v="Фонд 3Встреча"/>
    <x v="2"/>
  </r>
  <r>
    <x v="4"/>
    <x v="2"/>
    <s v="Встреча"/>
    <n v="221"/>
    <n v="1068"/>
    <n v="4"/>
    <m/>
    <s v="Фонд 3Встреча"/>
    <x v="2"/>
  </r>
  <r>
    <x v="5"/>
    <x v="2"/>
    <s v="Встреча"/>
    <n v="221"/>
    <n v="1068"/>
    <n v="4"/>
    <m/>
    <s v="Фонд 3Встреча"/>
    <x v="2"/>
  </r>
  <r>
    <x v="6"/>
    <x v="2"/>
    <s v="Встреча"/>
    <n v="221"/>
    <n v="1335"/>
    <n v="5"/>
    <m/>
    <s v="Фонд 3Встреча"/>
    <x v="2"/>
  </r>
  <r>
    <x v="7"/>
    <x v="2"/>
    <s v="Встреча"/>
    <n v="221"/>
    <n v="1068"/>
    <n v="4"/>
    <m/>
    <s v="Фонд 3Встреча"/>
    <x v="2"/>
  </r>
  <r>
    <x v="8"/>
    <x v="2"/>
    <s v="Встреча"/>
    <n v="221"/>
    <n v="1068"/>
    <n v="4"/>
    <m/>
    <s v="Фонд 3Встреча"/>
    <x v="2"/>
  </r>
  <r>
    <x v="9"/>
    <x v="2"/>
    <s v="Встреча"/>
    <n v="221"/>
    <n v="1335"/>
    <n v="5"/>
    <m/>
    <s v="Фонд 3Встреча"/>
    <x v="2"/>
  </r>
  <r>
    <x v="10"/>
    <x v="2"/>
    <s v="Встреча"/>
    <n v="221"/>
    <n v="1068"/>
    <n v="4"/>
    <m/>
    <s v="Фонд 3Встреча"/>
    <x v="2"/>
  </r>
  <r>
    <x v="11"/>
    <x v="2"/>
    <s v="Встреча"/>
    <n v="221"/>
    <n v="1068"/>
    <n v="4"/>
    <m/>
    <s v="Фонд 3Встреча"/>
    <x v="2"/>
  </r>
  <r>
    <x v="0"/>
    <x v="3"/>
    <s v="Корпоратив"/>
    <n v="221"/>
    <n v="0"/>
    <n v="0"/>
    <m/>
    <s v="Фонд 4Корпоратив"/>
    <x v="2"/>
  </r>
  <r>
    <x v="12"/>
    <x v="3"/>
    <s v="Корпоратив"/>
    <n v="221"/>
    <n v="0"/>
    <n v="0"/>
    <m/>
    <s v="Фонд 4Корпоратив"/>
    <x v="2"/>
  </r>
  <r>
    <x v="2"/>
    <x v="3"/>
    <s v="Корпоратив"/>
    <n v="221"/>
    <n v="0"/>
    <n v="0"/>
    <m/>
    <s v="Фонд 4Корпоратив"/>
    <x v="2"/>
  </r>
  <r>
    <x v="3"/>
    <x v="3"/>
    <s v="Корпоратив"/>
    <n v="221"/>
    <n v="0"/>
    <n v="0"/>
    <m/>
    <s v="Фонд 4Корпоратив"/>
    <x v="2"/>
  </r>
  <r>
    <x v="4"/>
    <x v="3"/>
    <s v="Корпоратив"/>
    <n v="221"/>
    <n v="0"/>
    <n v="0"/>
    <m/>
    <s v="Фонд 4Корпоратив"/>
    <x v="2"/>
  </r>
  <r>
    <x v="5"/>
    <x v="3"/>
    <s v="Корпоратив"/>
    <n v="221"/>
    <n v="0"/>
    <n v="0"/>
    <m/>
    <s v="Фонд 4Корпоратив"/>
    <x v="2"/>
  </r>
  <r>
    <x v="6"/>
    <x v="3"/>
    <s v="Корпоратив"/>
    <n v="221"/>
    <n v="0"/>
    <n v="0"/>
    <m/>
    <s v="Фонд 4Корпоратив"/>
    <x v="2"/>
  </r>
  <r>
    <x v="7"/>
    <x v="3"/>
    <s v="Корпоратив"/>
    <n v="221"/>
    <n v="0"/>
    <n v="0"/>
    <m/>
    <s v="Фонд 4Корпоратив"/>
    <x v="2"/>
  </r>
  <r>
    <x v="8"/>
    <x v="3"/>
    <s v="Корпоратив"/>
    <n v="221"/>
    <n v="0"/>
    <n v="0"/>
    <m/>
    <s v="Фонд 4Корпоратив"/>
    <x v="2"/>
  </r>
  <r>
    <x v="9"/>
    <x v="3"/>
    <s v="Корпоратив"/>
    <n v="221"/>
    <n v="0"/>
    <n v="0"/>
    <m/>
    <s v="Фонд 4Корпоратив"/>
    <x v="2"/>
  </r>
  <r>
    <x v="10"/>
    <x v="3"/>
    <s v="Корпоратив"/>
    <n v="221"/>
    <n v="0"/>
    <n v="0"/>
    <m/>
    <s v="Фонд 4Корпоратив"/>
    <x v="2"/>
  </r>
  <r>
    <x v="11"/>
    <x v="3"/>
    <s v="Корпоратив"/>
    <n v="221"/>
    <n v="0"/>
    <n v="1"/>
    <m/>
    <s v="Фонд 4Корпоратив"/>
    <x v="2"/>
  </r>
  <r>
    <x v="0"/>
    <x v="3"/>
    <s v="Ремонт помещения"/>
    <n v="221"/>
    <n v="0"/>
    <n v="0"/>
    <m/>
    <s v="Фонд 4Ремонт помещения"/>
    <x v="2"/>
  </r>
  <r>
    <x v="12"/>
    <x v="3"/>
    <s v="Ремонт помещения"/>
    <n v="221"/>
    <n v="0"/>
    <n v="0"/>
    <m/>
    <s v="Фонд 4Ремонт помещения"/>
    <x v="2"/>
  </r>
  <r>
    <x v="2"/>
    <x v="3"/>
    <s v="Ремонт помещения"/>
    <n v="221"/>
    <n v="0"/>
    <n v="0"/>
    <m/>
    <s v="Фонд 4Ремонт помещения"/>
    <x v="2"/>
  </r>
  <r>
    <x v="3"/>
    <x v="3"/>
    <s v="Ремонт помещения"/>
    <n v="221"/>
    <n v="0"/>
    <n v="0"/>
    <m/>
    <s v="Фонд 4Ремонт помещения"/>
    <x v="2"/>
  </r>
  <r>
    <x v="4"/>
    <x v="3"/>
    <s v="Ремонт помещения"/>
    <n v="221"/>
    <n v="0"/>
    <n v="0"/>
    <m/>
    <s v="Фонд 4Ремонт помещения"/>
    <x v="2"/>
  </r>
  <r>
    <x v="5"/>
    <x v="3"/>
    <s v="Ремонт помещения"/>
    <n v="221"/>
    <n v="0"/>
    <n v="0"/>
    <m/>
    <s v="Фонд 4Ремонт помещения"/>
    <x v="2"/>
  </r>
  <r>
    <x v="6"/>
    <x v="3"/>
    <s v="Ремонт помещения"/>
    <n v="221"/>
    <n v="0"/>
    <n v="1"/>
    <m/>
    <s v="Фонд 4Ремонт помещения"/>
    <x v="2"/>
  </r>
  <r>
    <x v="7"/>
    <x v="3"/>
    <s v="Ремонт помещения"/>
    <n v="221"/>
    <n v="0"/>
    <n v="0"/>
    <m/>
    <s v="Фонд 4Ремонт помещения"/>
    <x v="2"/>
  </r>
  <r>
    <x v="8"/>
    <x v="3"/>
    <s v="Ремонт помещения"/>
    <n v="221"/>
    <n v="0"/>
    <n v="0"/>
    <m/>
    <s v="Фонд 4Ремонт помещения"/>
    <x v="2"/>
  </r>
  <r>
    <x v="9"/>
    <x v="3"/>
    <s v="Ремонт помещения"/>
    <n v="221"/>
    <n v="0"/>
    <n v="0"/>
    <m/>
    <s v="Фонд 4Ремонт помещения"/>
    <x v="2"/>
  </r>
  <r>
    <x v="10"/>
    <x v="3"/>
    <s v="Ремонт помещения"/>
    <n v="221"/>
    <n v="0"/>
    <n v="0"/>
    <m/>
    <s v="Фонд 4Ремонт помещения"/>
    <x v="2"/>
  </r>
  <r>
    <x v="11"/>
    <x v="3"/>
    <s v="Ремонт помещения"/>
    <n v="221"/>
    <n v="0"/>
    <n v="0"/>
    <m/>
    <s v="Фонд 4Ремонт помещения"/>
    <x v="2"/>
  </r>
  <r>
    <x v="0"/>
    <x v="0"/>
    <s v="Встреча"/>
    <n v="234"/>
    <n v="26700"/>
    <n v="4"/>
    <m/>
    <s v="КиевВстреча"/>
    <x v="3"/>
  </r>
  <r>
    <x v="12"/>
    <x v="0"/>
    <s v="Встреча"/>
    <n v="234"/>
    <n v="26700"/>
    <n v="4"/>
    <m/>
    <s v="КиевВстреча"/>
    <x v="3"/>
  </r>
  <r>
    <x v="2"/>
    <x v="0"/>
    <s v="Встреча"/>
    <n v="234"/>
    <n v="26700"/>
    <n v="4"/>
    <m/>
    <s v="КиевВстреча"/>
    <x v="3"/>
  </r>
  <r>
    <x v="3"/>
    <x v="0"/>
    <s v="Встреча"/>
    <n v="234"/>
    <n v="26700"/>
    <n v="4"/>
    <m/>
    <s v="КиевВстреча"/>
    <x v="3"/>
  </r>
  <r>
    <x v="4"/>
    <x v="0"/>
    <s v="Встреча"/>
    <n v="234"/>
    <n v="26700"/>
    <n v="4"/>
    <m/>
    <s v="КиевВстреча"/>
    <x v="3"/>
  </r>
  <r>
    <x v="5"/>
    <x v="0"/>
    <s v="Встреча"/>
    <n v="234"/>
    <n v="26700"/>
    <n v="4"/>
    <m/>
    <s v="КиевВстреча"/>
    <x v="3"/>
  </r>
  <r>
    <x v="6"/>
    <x v="0"/>
    <s v="Встреча"/>
    <n v="234"/>
    <n v="33375"/>
    <n v="5"/>
    <m/>
    <s v="КиевВстреча"/>
    <x v="3"/>
  </r>
  <r>
    <x v="7"/>
    <x v="0"/>
    <s v="Встреча"/>
    <n v="234"/>
    <n v="26700"/>
    <n v="4"/>
    <m/>
    <s v="КиевВстреча"/>
    <x v="3"/>
  </r>
  <r>
    <x v="8"/>
    <x v="0"/>
    <s v="Встреча"/>
    <n v="234"/>
    <n v="26700"/>
    <n v="4"/>
    <m/>
    <s v="КиевВстреча"/>
    <x v="3"/>
  </r>
  <r>
    <x v="9"/>
    <x v="0"/>
    <s v="Встреча"/>
    <n v="234"/>
    <n v="33375"/>
    <n v="5"/>
    <m/>
    <s v="КиевВстреча"/>
    <x v="3"/>
  </r>
  <r>
    <x v="10"/>
    <x v="0"/>
    <s v="Встреча"/>
    <n v="234"/>
    <n v="26700"/>
    <n v="4"/>
    <m/>
    <s v="КиевВстреча"/>
    <x v="3"/>
  </r>
  <r>
    <x v="11"/>
    <x v="0"/>
    <s v="Встреча"/>
    <n v="234"/>
    <n v="26700"/>
    <n v="4"/>
    <m/>
    <s v="КиевВстреча"/>
    <x v="3"/>
  </r>
  <r>
    <x v="0"/>
    <x v="0"/>
    <s v="Тренинг"/>
    <n v="234"/>
    <n v="26700"/>
    <n v="4"/>
    <m/>
    <s v="КиевТренинг"/>
    <x v="3"/>
  </r>
  <r>
    <x v="12"/>
    <x v="0"/>
    <s v="Тренинг"/>
    <n v="234"/>
    <n v="26700"/>
    <n v="4"/>
    <m/>
    <s v="КиевТренинг"/>
    <x v="3"/>
  </r>
  <r>
    <x v="2"/>
    <x v="0"/>
    <s v="Тренинг"/>
    <n v="234"/>
    <n v="26700"/>
    <n v="4"/>
    <m/>
    <s v="КиевТренинг"/>
    <x v="3"/>
  </r>
  <r>
    <x v="3"/>
    <x v="0"/>
    <s v="Тренинг"/>
    <n v="234"/>
    <n v="26700"/>
    <n v="4"/>
    <m/>
    <s v="КиевТренинг"/>
    <x v="3"/>
  </r>
  <r>
    <x v="4"/>
    <x v="0"/>
    <s v="Тренинг"/>
    <n v="234"/>
    <n v="26700"/>
    <n v="4"/>
    <m/>
    <s v="КиевТренинг"/>
    <x v="3"/>
  </r>
  <r>
    <x v="5"/>
    <x v="0"/>
    <s v="Тренинг"/>
    <n v="234"/>
    <n v="26700"/>
    <n v="4"/>
    <m/>
    <s v="КиевТренинг"/>
    <x v="3"/>
  </r>
  <r>
    <x v="6"/>
    <x v="0"/>
    <s v="Тренинг"/>
    <n v="234"/>
    <n v="26700"/>
    <n v="4"/>
    <m/>
    <s v="КиевТренинг"/>
    <x v="3"/>
  </r>
  <r>
    <x v="7"/>
    <x v="0"/>
    <s v="Тренинг"/>
    <n v="234"/>
    <n v="26700"/>
    <n v="4"/>
    <m/>
    <s v="КиевТренинг"/>
    <x v="3"/>
  </r>
  <r>
    <x v="8"/>
    <x v="0"/>
    <s v="Тренинг"/>
    <n v="234"/>
    <n v="26700"/>
    <n v="4"/>
    <m/>
    <s v="КиевТренинг"/>
    <x v="3"/>
  </r>
  <r>
    <x v="9"/>
    <x v="0"/>
    <s v="Тренинг"/>
    <n v="234"/>
    <n v="26700"/>
    <n v="4"/>
    <m/>
    <s v="КиевТренинг"/>
    <x v="3"/>
  </r>
  <r>
    <x v="10"/>
    <x v="0"/>
    <s v="Тренинг"/>
    <n v="234"/>
    <n v="26700"/>
    <n v="4"/>
    <m/>
    <s v="КиевТренинг"/>
    <x v="3"/>
  </r>
  <r>
    <x v="11"/>
    <x v="0"/>
    <s v="Тренинг"/>
    <n v="234"/>
    <n v="26700"/>
    <n v="4"/>
    <m/>
    <s v="КиевТренинг"/>
    <x v="3"/>
  </r>
  <r>
    <x v="0"/>
    <x v="1"/>
    <s v="Аренда офиса"/>
    <n v="234"/>
    <n v="9362.7999999999993"/>
    <n v="1"/>
    <m/>
    <s v="Фонд 1Аренда офиса"/>
    <x v="3"/>
  </r>
  <r>
    <x v="12"/>
    <x v="1"/>
    <s v="Аренда офиса"/>
    <n v="234"/>
    <n v="9362.7999999999993"/>
    <n v="1"/>
    <m/>
    <s v="Фонд 1Аренда офиса"/>
    <x v="3"/>
  </r>
  <r>
    <x v="2"/>
    <x v="1"/>
    <s v="Аренда офиса"/>
    <n v="234"/>
    <n v="9362.7999999999993"/>
    <n v="1"/>
    <m/>
    <s v="Фонд 1Аренда офиса"/>
    <x v="3"/>
  </r>
  <r>
    <x v="3"/>
    <x v="1"/>
    <s v="Аренда офиса"/>
    <n v="234"/>
    <n v="9362.7999999999993"/>
    <n v="1"/>
    <m/>
    <s v="Фонд 1Аренда офиса"/>
    <x v="3"/>
  </r>
  <r>
    <x v="4"/>
    <x v="1"/>
    <s v="Аренда офиса"/>
    <n v="234"/>
    <n v="9362.7999999999993"/>
    <n v="1"/>
    <m/>
    <s v="Фонд 1Аренда офиса"/>
    <x v="3"/>
  </r>
  <r>
    <x v="5"/>
    <x v="1"/>
    <s v="Аренда офиса"/>
    <n v="234"/>
    <n v="9362.7999999999993"/>
    <n v="1"/>
    <m/>
    <s v="Фонд 1Аренда офиса"/>
    <x v="3"/>
  </r>
  <r>
    <x v="6"/>
    <x v="1"/>
    <s v="Аренда офиса"/>
    <n v="234"/>
    <n v="9362.7999999999993"/>
    <n v="1"/>
    <m/>
    <s v="Фонд 1Аренда офиса"/>
    <x v="3"/>
  </r>
  <r>
    <x v="7"/>
    <x v="1"/>
    <s v="Аренда офиса"/>
    <n v="234"/>
    <n v="9362.7999999999993"/>
    <n v="1"/>
    <m/>
    <s v="Фонд 1Аренда офиса"/>
    <x v="3"/>
  </r>
  <r>
    <x v="8"/>
    <x v="1"/>
    <s v="Аренда офиса"/>
    <n v="234"/>
    <n v="9362.7999999999993"/>
    <n v="1"/>
    <m/>
    <s v="Фонд 1Аренда офиса"/>
    <x v="3"/>
  </r>
  <r>
    <x v="9"/>
    <x v="1"/>
    <s v="Аренда офиса"/>
    <n v="234"/>
    <n v="9362.7999999999993"/>
    <n v="1"/>
    <m/>
    <s v="Фонд 1Аренда офиса"/>
    <x v="3"/>
  </r>
  <r>
    <x v="10"/>
    <x v="1"/>
    <s v="Аренда офиса"/>
    <n v="234"/>
    <n v="9362.7999999999993"/>
    <n v="1"/>
    <m/>
    <s v="Фонд 1Аренда офиса"/>
    <x v="3"/>
  </r>
  <r>
    <x v="11"/>
    <x v="1"/>
    <s v="Аренда офиса"/>
    <n v="234"/>
    <n v="9362.7999999999993"/>
    <n v="1"/>
    <m/>
    <s v="Фонд 1Аренда офиса"/>
    <x v="3"/>
  </r>
  <r>
    <x v="0"/>
    <x v="1"/>
    <s v="Внеплановые"/>
    <n v="234"/>
    <n v="0"/>
    <n v="1"/>
    <m/>
    <s v="Фонд 1Внеплановые"/>
    <x v="3"/>
  </r>
  <r>
    <x v="12"/>
    <x v="1"/>
    <s v="Внеплановые"/>
    <n v="234"/>
    <n v="0"/>
    <n v="1"/>
    <m/>
    <s v="Фонд 1Внеплановые"/>
    <x v="3"/>
  </r>
  <r>
    <x v="2"/>
    <x v="1"/>
    <s v="Внеплановые"/>
    <n v="234"/>
    <n v="0"/>
    <n v="1"/>
    <m/>
    <s v="Фонд 1Внеплановые"/>
    <x v="3"/>
  </r>
  <r>
    <x v="3"/>
    <x v="1"/>
    <s v="Внеплановые"/>
    <n v="234"/>
    <n v="0"/>
    <n v="1"/>
    <m/>
    <s v="Фонд 1Внеплановые"/>
    <x v="3"/>
  </r>
  <r>
    <x v="4"/>
    <x v="1"/>
    <s v="Внеплановые"/>
    <n v="234"/>
    <n v="0"/>
    <n v="1"/>
    <m/>
    <s v="Фонд 1Внеплановые"/>
    <x v="3"/>
  </r>
  <r>
    <x v="5"/>
    <x v="1"/>
    <s v="Внеплановые"/>
    <n v="234"/>
    <n v="0"/>
    <n v="1"/>
    <m/>
    <s v="Фонд 1Внеплановые"/>
    <x v="3"/>
  </r>
  <r>
    <x v="6"/>
    <x v="1"/>
    <s v="Внеплановые"/>
    <n v="234"/>
    <n v="0"/>
    <n v="1"/>
    <m/>
    <s v="Фонд 1Внеплановые"/>
    <x v="3"/>
  </r>
  <r>
    <x v="7"/>
    <x v="1"/>
    <s v="Внеплановые"/>
    <n v="234"/>
    <n v="0"/>
    <n v="1"/>
    <m/>
    <s v="Фонд 1Внеплановые"/>
    <x v="3"/>
  </r>
  <r>
    <x v="8"/>
    <x v="1"/>
    <s v="Внеплановые"/>
    <n v="234"/>
    <n v="0"/>
    <n v="1"/>
    <m/>
    <s v="Фонд 1Внеплановые"/>
    <x v="3"/>
  </r>
  <r>
    <x v="9"/>
    <x v="1"/>
    <s v="Внеплановые"/>
    <n v="234"/>
    <n v="0"/>
    <n v="1"/>
    <m/>
    <s v="Фонд 1Внеплановые"/>
    <x v="3"/>
  </r>
  <r>
    <x v="10"/>
    <x v="1"/>
    <s v="Внеплановые"/>
    <n v="234"/>
    <n v="0"/>
    <n v="1"/>
    <m/>
    <s v="Фонд 1Внеплановые"/>
    <x v="3"/>
  </r>
  <r>
    <x v="11"/>
    <x v="1"/>
    <s v="Внеплановые"/>
    <n v="234"/>
    <n v="0"/>
    <n v="1"/>
    <m/>
    <s v="Фонд 1Внеплановые"/>
    <x v="3"/>
  </r>
  <r>
    <x v="0"/>
    <x v="2"/>
    <s v="Собрание"/>
    <n v="234"/>
    <n v="1424"/>
    <n v="4"/>
    <m/>
    <s v="Фонд 3Собрание"/>
    <x v="3"/>
  </r>
  <r>
    <x v="12"/>
    <x v="2"/>
    <s v="Собрание"/>
    <n v="234"/>
    <n v="1424"/>
    <n v="4"/>
    <m/>
    <s v="Фонд 3Собрание"/>
    <x v="3"/>
  </r>
  <r>
    <x v="2"/>
    <x v="2"/>
    <s v="Собрание"/>
    <n v="234"/>
    <n v="1424"/>
    <n v="4"/>
    <m/>
    <s v="Фонд 3Собрание"/>
    <x v="3"/>
  </r>
  <r>
    <x v="3"/>
    <x v="2"/>
    <s v="Собрание"/>
    <n v="234"/>
    <n v="1424"/>
    <n v="4"/>
    <m/>
    <s v="Фонд 3Собрание"/>
    <x v="3"/>
  </r>
  <r>
    <x v="4"/>
    <x v="2"/>
    <s v="Собрание"/>
    <n v="234"/>
    <n v="1424"/>
    <n v="4"/>
    <m/>
    <s v="Фонд 3Собрание"/>
    <x v="3"/>
  </r>
  <r>
    <x v="5"/>
    <x v="2"/>
    <s v="Собрание"/>
    <n v="234"/>
    <n v="1424"/>
    <n v="4"/>
    <m/>
    <s v="Фонд 3Собрание"/>
    <x v="3"/>
  </r>
  <r>
    <x v="6"/>
    <x v="2"/>
    <s v="Собрание"/>
    <n v="234"/>
    <n v="1780"/>
    <n v="5"/>
    <m/>
    <s v="Фонд 3Собрание"/>
    <x v="3"/>
  </r>
  <r>
    <x v="7"/>
    <x v="2"/>
    <s v="Собрание"/>
    <n v="234"/>
    <n v="1424"/>
    <n v="4"/>
    <m/>
    <s v="Фонд 3Собрание"/>
    <x v="3"/>
  </r>
  <r>
    <x v="8"/>
    <x v="2"/>
    <s v="Собрание"/>
    <n v="234"/>
    <n v="1424"/>
    <n v="4"/>
    <m/>
    <s v="Фонд 3Собрание"/>
    <x v="3"/>
  </r>
  <r>
    <x v="9"/>
    <x v="2"/>
    <s v="Собрание"/>
    <n v="234"/>
    <n v="1780"/>
    <n v="5"/>
    <m/>
    <s v="Фонд 3Собрание"/>
    <x v="3"/>
  </r>
  <r>
    <x v="10"/>
    <x v="2"/>
    <s v="Собрание"/>
    <n v="234"/>
    <n v="1424"/>
    <n v="4"/>
    <m/>
    <s v="Фонд 3Собрание"/>
    <x v="3"/>
  </r>
  <r>
    <x v="11"/>
    <x v="2"/>
    <s v="Собрание"/>
    <n v="234"/>
    <n v="1424"/>
    <n v="4"/>
    <m/>
    <s v="Фонд 3Собрание"/>
    <x v="3"/>
  </r>
  <r>
    <x v="0"/>
    <x v="2"/>
    <s v="Встреча"/>
    <n v="234"/>
    <n v="1068"/>
    <n v="4"/>
    <m/>
    <s v="Фонд 3Встреча"/>
    <x v="3"/>
  </r>
  <r>
    <x v="12"/>
    <x v="2"/>
    <s v="Встреча"/>
    <n v="234"/>
    <n v="1068"/>
    <n v="4"/>
    <m/>
    <s v="Фонд 3Встреча"/>
    <x v="3"/>
  </r>
  <r>
    <x v="2"/>
    <x v="2"/>
    <s v="Встреча"/>
    <n v="234"/>
    <n v="1068"/>
    <n v="4"/>
    <m/>
    <s v="Фонд 3Встреча"/>
    <x v="3"/>
  </r>
  <r>
    <x v="3"/>
    <x v="2"/>
    <s v="Встреча"/>
    <n v="234"/>
    <n v="1068"/>
    <n v="4"/>
    <m/>
    <s v="Фонд 3Встреча"/>
    <x v="3"/>
  </r>
  <r>
    <x v="4"/>
    <x v="2"/>
    <s v="Встреча"/>
    <n v="234"/>
    <n v="1068"/>
    <n v="4"/>
    <m/>
    <s v="Фонд 3Встреча"/>
    <x v="3"/>
  </r>
  <r>
    <x v="5"/>
    <x v="2"/>
    <s v="Встреча"/>
    <n v="234"/>
    <n v="1068"/>
    <n v="4"/>
    <m/>
    <s v="Фонд 3Встреча"/>
    <x v="3"/>
  </r>
  <r>
    <x v="6"/>
    <x v="2"/>
    <s v="Встреча"/>
    <n v="234"/>
    <n v="1335"/>
    <n v="5"/>
    <m/>
    <s v="Фонд 3Встреча"/>
    <x v="3"/>
  </r>
  <r>
    <x v="7"/>
    <x v="2"/>
    <s v="Встреча"/>
    <n v="234"/>
    <n v="1068"/>
    <n v="4"/>
    <m/>
    <s v="Фонд 3Встреча"/>
    <x v="3"/>
  </r>
  <r>
    <x v="8"/>
    <x v="2"/>
    <s v="Встреча"/>
    <n v="234"/>
    <n v="1068"/>
    <n v="4"/>
    <m/>
    <s v="Фонд 3Встреча"/>
    <x v="3"/>
  </r>
  <r>
    <x v="9"/>
    <x v="2"/>
    <s v="Встреча"/>
    <n v="234"/>
    <n v="1335"/>
    <n v="5"/>
    <m/>
    <s v="Фонд 3Встреча"/>
    <x v="3"/>
  </r>
  <r>
    <x v="10"/>
    <x v="2"/>
    <s v="Встреча"/>
    <n v="234"/>
    <n v="1068"/>
    <n v="4"/>
    <m/>
    <s v="Фонд 3Встреча"/>
    <x v="3"/>
  </r>
  <r>
    <x v="11"/>
    <x v="2"/>
    <s v="Встреча"/>
    <n v="234"/>
    <n v="1068"/>
    <n v="4"/>
    <m/>
    <s v="Фонд 3Встреча"/>
    <x v="3"/>
  </r>
  <r>
    <x v="0"/>
    <x v="3"/>
    <s v="Корпоратив"/>
    <n v="234"/>
    <n v="0"/>
    <n v="0"/>
    <m/>
    <s v="Фонд 4Корпоратив"/>
    <x v="3"/>
  </r>
  <r>
    <x v="12"/>
    <x v="3"/>
    <s v="Корпоратив"/>
    <n v="234"/>
    <n v="0"/>
    <n v="0"/>
    <m/>
    <s v="Фонд 4Корпоратив"/>
    <x v="3"/>
  </r>
  <r>
    <x v="2"/>
    <x v="3"/>
    <s v="Корпоратив"/>
    <n v="234"/>
    <n v="0"/>
    <n v="0"/>
    <m/>
    <s v="Фонд 4Корпоратив"/>
    <x v="3"/>
  </r>
  <r>
    <x v="3"/>
    <x v="3"/>
    <s v="Корпоратив"/>
    <n v="234"/>
    <n v="0"/>
    <n v="0"/>
    <m/>
    <s v="Фонд 4Корпоратив"/>
    <x v="3"/>
  </r>
  <r>
    <x v="4"/>
    <x v="3"/>
    <s v="Корпоратив"/>
    <n v="234"/>
    <n v="0"/>
    <n v="0"/>
    <m/>
    <s v="Фонд 4Корпоратив"/>
    <x v="3"/>
  </r>
  <r>
    <x v="5"/>
    <x v="3"/>
    <s v="Корпоратив"/>
    <n v="234"/>
    <n v="0"/>
    <n v="0"/>
    <m/>
    <s v="Фонд 4Корпоратив"/>
    <x v="3"/>
  </r>
  <r>
    <x v="6"/>
    <x v="3"/>
    <s v="Корпоратив"/>
    <n v="234"/>
    <n v="0"/>
    <n v="0"/>
    <m/>
    <s v="Фонд 4Корпоратив"/>
    <x v="3"/>
  </r>
  <r>
    <x v="7"/>
    <x v="3"/>
    <s v="Корпоратив"/>
    <n v="234"/>
    <n v="0"/>
    <n v="0"/>
    <m/>
    <s v="Фонд 4Корпоратив"/>
    <x v="3"/>
  </r>
  <r>
    <x v="8"/>
    <x v="3"/>
    <s v="Корпоратив"/>
    <n v="234"/>
    <n v="0"/>
    <n v="0"/>
    <m/>
    <s v="Фонд 4Корпоратив"/>
    <x v="3"/>
  </r>
  <r>
    <x v="9"/>
    <x v="3"/>
    <s v="Корпоратив"/>
    <n v="234"/>
    <n v="0"/>
    <n v="0"/>
    <m/>
    <s v="Фонд 4Корпоратив"/>
    <x v="3"/>
  </r>
  <r>
    <x v="10"/>
    <x v="3"/>
    <s v="Корпоратив"/>
    <n v="234"/>
    <n v="0"/>
    <n v="0"/>
    <m/>
    <s v="Фонд 4Корпоратив"/>
    <x v="3"/>
  </r>
  <r>
    <x v="11"/>
    <x v="3"/>
    <s v="Корпоратив"/>
    <n v="234"/>
    <n v="0"/>
    <n v="1"/>
    <m/>
    <s v="Фонд 4Корпоратив"/>
    <x v="3"/>
  </r>
  <r>
    <x v="0"/>
    <x v="3"/>
    <s v="Ремонт помещения"/>
    <n v="234"/>
    <n v="0"/>
    <n v="0"/>
    <m/>
    <s v="Фонд 4Ремонт помещения"/>
    <x v="3"/>
  </r>
  <r>
    <x v="12"/>
    <x v="3"/>
    <s v="Ремонт помещения"/>
    <n v="234"/>
    <n v="0"/>
    <n v="0"/>
    <m/>
    <s v="Фонд 4Ремонт помещения"/>
    <x v="3"/>
  </r>
  <r>
    <x v="2"/>
    <x v="3"/>
    <s v="Ремонт помещения"/>
    <n v="234"/>
    <n v="0"/>
    <n v="0"/>
    <m/>
    <s v="Фонд 4Ремонт помещения"/>
    <x v="3"/>
  </r>
  <r>
    <x v="3"/>
    <x v="3"/>
    <s v="Ремонт помещения"/>
    <n v="234"/>
    <n v="0"/>
    <n v="0"/>
    <m/>
    <s v="Фонд 4Ремонт помещения"/>
    <x v="3"/>
  </r>
  <r>
    <x v="4"/>
    <x v="3"/>
    <s v="Ремонт помещения"/>
    <n v="234"/>
    <n v="0"/>
    <n v="0"/>
    <m/>
    <s v="Фонд 4Ремонт помещения"/>
    <x v="3"/>
  </r>
  <r>
    <x v="5"/>
    <x v="3"/>
    <s v="Ремонт помещения"/>
    <n v="234"/>
    <n v="0"/>
    <n v="0"/>
    <m/>
    <s v="Фонд 4Ремонт помещения"/>
    <x v="3"/>
  </r>
  <r>
    <x v="6"/>
    <x v="3"/>
    <s v="Ремонт помещения"/>
    <n v="234"/>
    <n v="0"/>
    <n v="1"/>
    <m/>
    <s v="Фонд 4Ремонт помещения"/>
    <x v="3"/>
  </r>
  <r>
    <x v="7"/>
    <x v="3"/>
    <s v="Ремонт помещения"/>
    <n v="234"/>
    <n v="0"/>
    <n v="0"/>
    <m/>
    <s v="Фонд 4Ремонт помещения"/>
    <x v="3"/>
  </r>
  <r>
    <x v="8"/>
    <x v="3"/>
    <s v="Ремонт помещения"/>
    <n v="234"/>
    <n v="0"/>
    <n v="0"/>
    <m/>
    <s v="Фонд 4Ремонт помещения"/>
    <x v="3"/>
  </r>
  <r>
    <x v="9"/>
    <x v="3"/>
    <s v="Ремонт помещения"/>
    <n v="234"/>
    <n v="0"/>
    <n v="0"/>
    <m/>
    <s v="Фонд 4Ремонт помещения"/>
    <x v="3"/>
  </r>
  <r>
    <x v="10"/>
    <x v="3"/>
    <s v="Ремонт помещения"/>
    <n v="234"/>
    <n v="0"/>
    <n v="0"/>
    <m/>
    <s v="Фонд 4Ремонт помещения"/>
    <x v="3"/>
  </r>
  <r>
    <x v="11"/>
    <x v="3"/>
    <s v="Ремонт помещения"/>
    <n v="234"/>
    <n v="0"/>
    <n v="0"/>
    <m/>
    <s v="Фонд 4Ремонт помещения"/>
    <x v="3"/>
  </r>
  <r>
    <x v="0"/>
    <x v="0"/>
    <s v="Встреча"/>
    <n v="237"/>
    <n v="26700"/>
    <n v="4"/>
    <m/>
    <s v="КиевВстреча"/>
    <x v="4"/>
  </r>
  <r>
    <x v="12"/>
    <x v="0"/>
    <s v="Встреча"/>
    <n v="237"/>
    <n v="26700"/>
    <n v="4"/>
    <m/>
    <s v="КиевВстреча"/>
    <x v="4"/>
  </r>
  <r>
    <x v="2"/>
    <x v="0"/>
    <s v="Встреча"/>
    <n v="237"/>
    <n v="26700"/>
    <n v="4"/>
    <m/>
    <s v="КиевВстреча"/>
    <x v="4"/>
  </r>
  <r>
    <x v="3"/>
    <x v="0"/>
    <s v="Встреча"/>
    <n v="237"/>
    <n v="26700"/>
    <n v="4"/>
    <m/>
    <s v="КиевВстреча"/>
    <x v="4"/>
  </r>
  <r>
    <x v="4"/>
    <x v="0"/>
    <s v="Встреча"/>
    <n v="237"/>
    <n v="26700"/>
    <n v="4"/>
    <m/>
    <s v="КиевВстреча"/>
    <x v="4"/>
  </r>
  <r>
    <x v="5"/>
    <x v="0"/>
    <s v="Встреча"/>
    <n v="237"/>
    <n v="26700"/>
    <n v="4"/>
    <m/>
    <s v="КиевВстреча"/>
    <x v="4"/>
  </r>
  <r>
    <x v="6"/>
    <x v="0"/>
    <s v="Встреча"/>
    <n v="237"/>
    <n v="33375"/>
    <n v="5"/>
    <m/>
    <s v="КиевВстреча"/>
    <x v="4"/>
  </r>
  <r>
    <x v="7"/>
    <x v="0"/>
    <s v="Встреча"/>
    <n v="237"/>
    <n v="26700"/>
    <n v="4"/>
    <m/>
    <s v="КиевВстреча"/>
    <x v="4"/>
  </r>
  <r>
    <x v="8"/>
    <x v="0"/>
    <s v="Встреча"/>
    <n v="237"/>
    <n v="26700"/>
    <n v="4"/>
    <m/>
    <s v="КиевВстреча"/>
    <x v="4"/>
  </r>
  <r>
    <x v="9"/>
    <x v="0"/>
    <s v="Встреча"/>
    <n v="237"/>
    <n v="33375"/>
    <n v="5"/>
    <m/>
    <s v="КиевВстреча"/>
    <x v="4"/>
  </r>
  <r>
    <x v="10"/>
    <x v="0"/>
    <s v="Встреча"/>
    <n v="237"/>
    <n v="26700"/>
    <n v="4"/>
    <m/>
    <s v="КиевВстреча"/>
    <x v="4"/>
  </r>
  <r>
    <x v="11"/>
    <x v="0"/>
    <s v="Встреча"/>
    <n v="237"/>
    <n v="26700"/>
    <n v="4"/>
    <m/>
    <s v="КиевВстреча"/>
    <x v="4"/>
  </r>
  <r>
    <x v="0"/>
    <x v="0"/>
    <s v="Тренинг"/>
    <n v="237"/>
    <n v="26700"/>
    <n v="4"/>
    <m/>
    <s v="КиевТренинг"/>
    <x v="4"/>
  </r>
  <r>
    <x v="12"/>
    <x v="0"/>
    <s v="Тренинг"/>
    <n v="237"/>
    <n v="26700"/>
    <n v="4"/>
    <m/>
    <s v="КиевТренинг"/>
    <x v="4"/>
  </r>
  <r>
    <x v="2"/>
    <x v="0"/>
    <s v="Тренинг"/>
    <n v="237"/>
    <n v="26700"/>
    <n v="4"/>
    <m/>
    <s v="КиевТренинг"/>
    <x v="4"/>
  </r>
  <r>
    <x v="3"/>
    <x v="0"/>
    <s v="Тренинг"/>
    <n v="237"/>
    <n v="26700"/>
    <n v="4"/>
    <m/>
    <s v="КиевТренинг"/>
    <x v="4"/>
  </r>
  <r>
    <x v="4"/>
    <x v="0"/>
    <s v="Тренинг"/>
    <n v="237"/>
    <n v="26700"/>
    <n v="4"/>
    <m/>
    <s v="КиевТренинг"/>
    <x v="4"/>
  </r>
  <r>
    <x v="5"/>
    <x v="0"/>
    <s v="Тренинг"/>
    <n v="237"/>
    <n v="26700"/>
    <n v="4"/>
    <m/>
    <s v="КиевТренинг"/>
    <x v="4"/>
  </r>
  <r>
    <x v="6"/>
    <x v="0"/>
    <s v="Тренинг"/>
    <n v="237"/>
    <n v="26700"/>
    <n v="4"/>
    <m/>
    <s v="КиевТренинг"/>
    <x v="4"/>
  </r>
  <r>
    <x v="7"/>
    <x v="0"/>
    <s v="Тренинг"/>
    <n v="237"/>
    <n v="26700"/>
    <n v="4"/>
    <m/>
    <s v="КиевТренинг"/>
    <x v="4"/>
  </r>
  <r>
    <x v="8"/>
    <x v="0"/>
    <s v="Тренинг"/>
    <n v="237"/>
    <n v="26700"/>
    <n v="4"/>
    <m/>
    <s v="КиевТренинг"/>
    <x v="4"/>
  </r>
  <r>
    <x v="9"/>
    <x v="0"/>
    <s v="Тренинг"/>
    <n v="237"/>
    <n v="26700"/>
    <n v="4"/>
    <m/>
    <s v="КиевТренинг"/>
    <x v="4"/>
  </r>
  <r>
    <x v="10"/>
    <x v="0"/>
    <s v="Тренинг"/>
    <n v="237"/>
    <n v="26700"/>
    <n v="4"/>
    <m/>
    <s v="КиевТренинг"/>
    <x v="4"/>
  </r>
  <r>
    <x v="11"/>
    <x v="0"/>
    <s v="Тренинг"/>
    <n v="237"/>
    <n v="26700"/>
    <n v="4"/>
    <m/>
    <s v="КиевТренинг"/>
    <x v="4"/>
  </r>
  <r>
    <x v="0"/>
    <x v="1"/>
    <s v="Аренда офиса"/>
    <n v="237"/>
    <n v="9362.7999999999993"/>
    <n v="1"/>
    <m/>
    <s v="Фонд 1Аренда офиса"/>
    <x v="4"/>
  </r>
  <r>
    <x v="12"/>
    <x v="1"/>
    <s v="Аренда офиса"/>
    <n v="237"/>
    <n v="9362.7999999999993"/>
    <n v="1"/>
    <m/>
    <s v="Фонд 1Аренда офиса"/>
    <x v="4"/>
  </r>
  <r>
    <x v="2"/>
    <x v="1"/>
    <s v="Аренда офиса"/>
    <n v="237"/>
    <n v="9362.7999999999993"/>
    <n v="1"/>
    <m/>
    <s v="Фонд 1Аренда офиса"/>
    <x v="4"/>
  </r>
  <r>
    <x v="3"/>
    <x v="1"/>
    <s v="Аренда офиса"/>
    <n v="237"/>
    <n v="9362.7999999999993"/>
    <n v="1"/>
    <m/>
    <s v="Фонд 1Аренда офиса"/>
    <x v="4"/>
  </r>
  <r>
    <x v="4"/>
    <x v="1"/>
    <s v="Аренда офиса"/>
    <n v="237"/>
    <n v="9362.7999999999993"/>
    <n v="1"/>
    <m/>
    <s v="Фонд 1Аренда офиса"/>
    <x v="4"/>
  </r>
  <r>
    <x v="5"/>
    <x v="1"/>
    <s v="Аренда офиса"/>
    <n v="237"/>
    <n v="9362.7999999999993"/>
    <n v="1"/>
    <m/>
    <s v="Фонд 1Аренда офиса"/>
    <x v="4"/>
  </r>
  <r>
    <x v="6"/>
    <x v="1"/>
    <s v="Аренда офиса"/>
    <n v="237"/>
    <n v="9362.7999999999993"/>
    <n v="1"/>
    <m/>
    <s v="Фонд 1Аренда офиса"/>
    <x v="4"/>
  </r>
  <r>
    <x v="7"/>
    <x v="1"/>
    <s v="Аренда офиса"/>
    <n v="237"/>
    <n v="9362.7999999999993"/>
    <n v="1"/>
    <m/>
    <s v="Фонд 1Аренда офиса"/>
    <x v="4"/>
  </r>
  <r>
    <x v="8"/>
    <x v="1"/>
    <s v="Аренда офиса"/>
    <n v="237"/>
    <n v="9362.7999999999993"/>
    <n v="1"/>
    <m/>
    <s v="Фонд 1Аренда офиса"/>
    <x v="4"/>
  </r>
  <r>
    <x v="9"/>
    <x v="1"/>
    <s v="Аренда офиса"/>
    <n v="237"/>
    <n v="9362.7999999999993"/>
    <n v="1"/>
    <m/>
    <s v="Фонд 1Аренда офиса"/>
    <x v="4"/>
  </r>
  <r>
    <x v="10"/>
    <x v="1"/>
    <s v="Аренда офиса"/>
    <n v="237"/>
    <n v="9362.7999999999993"/>
    <n v="1"/>
    <m/>
    <s v="Фонд 1Аренда офиса"/>
    <x v="4"/>
  </r>
  <r>
    <x v="11"/>
    <x v="1"/>
    <s v="Аренда офиса"/>
    <n v="237"/>
    <n v="9362.7999999999993"/>
    <n v="1"/>
    <m/>
    <s v="Фонд 1Аренда офиса"/>
    <x v="4"/>
  </r>
  <r>
    <x v="0"/>
    <x v="1"/>
    <s v="Внеплановые"/>
    <n v="237"/>
    <n v="0"/>
    <n v="1"/>
    <m/>
    <s v="Фонд 1Внеплановые"/>
    <x v="4"/>
  </r>
  <r>
    <x v="12"/>
    <x v="1"/>
    <s v="Внеплановые"/>
    <n v="237"/>
    <n v="0"/>
    <n v="1"/>
    <m/>
    <s v="Фонд 1Внеплановые"/>
    <x v="4"/>
  </r>
  <r>
    <x v="2"/>
    <x v="1"/>
    <s v="Внеплановые"/>
    <n v="237"/>
    <n v="0"/>
    <n v="1"/>
    <m/>
    <s v="Фонд 1Внеплановые"/>
    <x v="4"/>
  </r>
  <r>
    <x v="3"/>
    <x v="1"/>
    <s v="Внеплановые"/>
    <n v="237"/>
    <n v="0"/>
    <n v="1"/>
    <m/>
    <s v="Фонд 1Внеплановые"/>
    <x v="4"/>
  </r>
  <r>
    <x v="4"/>
    <x v="1"/>
    <s v="Внеплановые"/>
    <n v="237"/>
    <n v="0"/>
    <n v="1"/>
    <m/>
    <s v="Фонд 1Внеплановые"/>
    <x v="4"/>
  </r>
  <r>
    <x v="5"/>
    <x v="1"/>
    <s v="Внеплановые"/>
    <n v="237"/>
    <n v="0"/>
    <n v="1"/>
    <m/>
    <s v="Фонд 1Внеплановые"/>
    <x v="4"/>
  </r>
  <r>
    <x v="6"/>
    <x v="1"/>
    <s v="Внеплановые"/>
    <n v="237"/>
    <n v="0"/>
    <n v="1"/>
    <m/>
    <s v="Фонд 1Внеплановые"/>
    <x v="4"/>
  </r>
  <r>
    <x v="7"/>
    <x v="1"/>
    <s v="Внеплановые"/>
    <n v="237"/>
    <n v="0"/>
    <n v="1"/>
    <m/>
    <s v="Фонд 1Внеплановые"/>
    <x v="4"/>
  </r>
  <r>
    <x v="8"/>
    <x v="1"/>
    <s v="Внеплановые"/>
    <n v="237"/>
    <n v="0"/>
    <n v="1"/>
    <m/>
    <s v="Фонд 1Внеплановые"/>
    <x v="4"/>
  </r>
  <r>
    <x v="9"/>
    <x v="1"/>
    <s v="Внеплановые"/>
    <n v="237"/>
    <n v="0"/>
    <n v="1"/>
    <m/>
    <s v="Фонд 1Внеплановые"/>
    <x v="4"/>
  </r>
  <r>
    <x v="10"/>
    <x v="1"/>
    <s v="Внеплановые"/>
    <n v="237"/>
    <n v="0"/>
    <n v="1"/>
    <m/>
    <s v="Фонд 1Внеплановые"/>
    <x v="4"/>
  </r>
  <r>
    <x v="11"/>
    <x v="1"/>
    <s v="Внеплановые"/>
    <n v="237"/>
    <n v="0"/>
    <n v="1"/>
    <m/>
    <s v="Фонд 1Внеплановые"/>
    <x v="4"/>
  </r>
  <r>
    <x v="0"/>
    <x v="2"/>
    <s v="Собрание"/>
    <n v="237"/>
    <n v="1424"/>
    <n v="4"/>
    <m/>
    <s v="Фонд 3Собрание"/>
    <x v="4"/>
  </r>
  <r>
    <x v="12"/>
    <x v="2"/>
    <s v="Собрание"/>
    <n v="237"/>
    <n v="1424"/>
    <n v="4"/>
    <m/>
    <s v="Фонд 3Собрание"/>
    <x v="4"/>
  </r>
  <r>
    <x v="2"/>
    <x v="2"/>
    <s v="Собрание"/>
    <n v="237"/>
    <n v="1424"/>
    <n v="4"/>
    <m/>
    <s v="Фонд 3Собрание"/>
    <x v="4"/>
  </r>
  <r>
    <x v="3"/>
    <x v="2"/>
    <s v="Собрание"/>
    <n v="237"/>
    <n v="1424"/>
    <n v="4"/>
    <m/>
    <s v="Фонд 3Собрание"/>
    <x v="4"/>
  </r>
  <r>
    <x v="4"/>
    <x v="2"/>
    <s v="Собрание"/>
    <n v="237"/>
    <n v="1424"/>
    <n v="4"/>
    <m/>
    <s v="Фонд 3Собрание"/>
    <x v="4"/>
  </r>
  <r>
    <x v="5"/>
    <x v="2"/>
    <s v="Собрание"/>
    <n v="237"/>
    <n v="1424"/>
    <n v="4"/>
    <m/>
    <s v="Фонд 3Собрание"/>
    <x v="4"/>
  </r>
  <r>
    <x v="6"/>
    <x v="2"/>
    <s v="Собрание"/>
    <n v="237"/>
    <n v="1780"/>
    <n v="5"/>
    <m/>
    <s v="Фонд 3Собрание"/>
    <x v="4"/>
  </r>
  <r>
    <x v="7"/>
    <x v="2"/>
    <s v="Собрание"/>
    <n v="237"/>
    <n v="1424"/>
    <n v="4"/>
    <m/>
    <s v="Фонд 3Собрание"/>
    <x v="4"/>
  </r>
  <r>
    <x v="8"/>
    <x v="2"/>
    <s v="Собрание"/>
    <n v="237"/>
    <n v="1424"/>
    <n v="4"/>
    <m/>
    <s v="Фонд 3Собрание"/>
    <x v="4"/>
  </r>
  <r>
    <x v="9"/>
    <x v="2"/>
    <s v="Собрание"/>
    <n v="237"/>
    <n v="1780"/>
    <n v="5"/>
    <m/>
    <s v="Фонд 3Собрание"/>
    <x v="4"/>
  </r>
  <r>
    <x v="10"/>
    <x v="2"/>
    <s v="Собрание"/>
    <n v="237"/>
    <n v="1424"/>
    <n v="4"/>
    <m/>
    <s v="Фонд 3Собрание"/>
    <x v="4"/>
  </r>
  <r>
    <x v="11"/>
    <x v="2"/>
    <s v="Собрание"/>
    <n v="237"/>
    <n v="1424"/>
    <n v="4"/>
    <m/>
    <s v="Фонд 3Собрание"/>
    <x v="4"/>
  </r>
  <r>
    <x v="0"/>
    <x v="2"/>
    <s v="Встреча"/>
    <n v="237"/>
    <n v="1068"/>
    <n v="4"/>
    <m/>
    <s v="Фонд 3Встреча"/>
    <x v="4"/>
  </r>
  <r>
    <x v="12"/>
    <x v="2"/>
    <s v="Встреча"/>
    <n v="237"/>
    <n v="1068"/>
    <n v="4"/>
    <m/>
    <s v="Фонд 3Встреча"/>
    <x v="4"/>
  </r>
  <r>
    <x v="2"/>
    <x v="2"/>
    <s v="Встреча"/>
    <n v="237"/>
    <n v="1068"/>
    <n v="4"/>
    <m/>
    <s v="Фонд 3Встреча"/>
    <x v="4"/>
  </r>
  <r>
    <x v="3"/>
    <x v="2"/>
    <s v="Встреча"/>
    <n v="237"/>
    <n v="1068"/>
    <n v="4"/>
    <m/>
    <s v="Фонд 3Встреча"/>
    <x v="4"/>
  </r>
  <r>
    <x v="4"/>
    <x v="2"/>
    <s v="Встреча"/>
    <n v="237"/>
    <n v="1068"/>
    <n v="4"/>
    <m/>
    <s v="Фонд 3Встреча"/>
    <x v="4"/>
  </r>
  <r>
    <x v="5"/>
    <x v="2"/>
    <s v="Встреча"/>
    <n v="237"/>
    <n v="1068"/>
    <n v="4"/>
    <m/>
    <s v="Фонд 3Встреча"/>
    <x v="4"/>
  </r>
  <r>
    <x v="6"/>
    <x v="2"/>
    <s v="Встреча"/>
    <n v="237"/>
    <n v="1335"/>
    <n v="5"/>
    <m/>
    <s v="Фонд 3Встреча"/>
    <x v="4"/>
  </r>
  <r>
    <x v="7"/>
    <x v="2"/>
    <s v="Встреча"/>
    <n v="237"/>
    <n v="1068"/>
    <n v="4"/>
    <m/>
    <s v="Фонд 3Встреча"/>
    <x v="4"/>
  </r>
  <r>
    <x v="8"/>
    <x v="2"/>
    <s v="Встреча"/>
    <n v="237"/>
    <n v="1068"/>
    <n v="4"/>
    <m/>
    <s v="Фонд 3Встреча"/>
    <x v="4"/>
  </r>
  <r>
    <x v="9"/>
    <x v="2"/>
    <s v="Встреча"/>
    <n v="237"/>
    <n v="1335"/>
    <n v="5"/>
    <m/>
    <s v="Фонд 3Встреча"/>
    <x v="4"/>
  </r>
  <r>
    <x v="10"/>
    <x v="2"/>
    <s v="Встреча"/>
    <n v="237"/>
    <n v="1068"/>
    <n v="4"/>
    <m/>
    <s v="Фонд 3Встреча"/>
    <x v="4"/>
  </r>
  <r>
    <x v="11"/>
    <x v="2"/>
    <s v="Встреча"/>
    <n v="237"/>
    <n v="1068"/>
    <n v="4"/>
    <m/>
    <s v="Фонд 3Встреча"/>
    <x v="4"/>
  </r>
  <r>
    <x v="0"/>
    <x v="3"/>
    <s v="Корпоратив"/>
    <n v="237"/>
    <n v="0"/>
    <n v="0"/>
    <m/>
    <s v="Фонд 4Корпоратив"/>
    <x v="4"/>
  </r>
  <r>
    <x v="12"/>
    <x v="3"/>
    <s v="Корпоратив"/>
    <n v="237"/>
    <n v="0"/>
    <n v="0"/>
    <m/>
    <s v="Фонд 4Корпоратив"/>
    <x v="4"/>
  </r>
  <r>
    <x v="2"/>
    <x v="3"/>
    <s v="Корпоратив"/>
    <n v="237"/>
    <n v="0"/>
    <n v="0"/>
    <m/>
    <s v="Фонд 4Корпоратив"/>
    <x v="4"/>
  </r>
  <r>
    <x v="3"/>
    <x v="3"/>
    <s v="Корпоратив"/>
    <n v="237"/>
    <n v="0"/>
    <n v="0"/>
    <m/>
    <s v="Фонд 4Корпоратив"/>
    <x v="4"/>
  </r>
  <r>
    <x v="4"/>
    <x v="3"/>
    <s v="Корпоратив"/>
    <n v="237"/>
    <n v="0"/>
    <n v="0"/>
    <m/>
    <s v="Фонд 4Корпоратив"/>
    <x v="4"/>
  </r>
  <r>
    <x v="5"/>
    <x v="3"/>
    <s v="Корпоратив"/>
    <n v="237"/>
    <n v="0"/>
    <n v="0"/>
    <m/>
    <s v="Фонд 4Корпоратив"/>
    <x v="4"/>
  </r>
  <r>
    <x v="6"/>
    <x v="3"/>
    <s v="Корпоратив"/>
    <n v="237"/>
    <n v="0"/>
    <n v="0"/>
    <m/>
    <s v="Фонд 4Корпоратив"/>
    <x v="4"/>
  </r>
  <r>
    <x v="7"/>
    <x v="3"/>
    <s v="Корпоратив"/>
    <n v="237"/>
    <n v="0"/>
    <n v="0"/>
    <m/>
    <s v="Фонд 4Корпоратив"/>
    <x v="4"/>
  </r>
  <r>
    <x v="8"/>
    <x v="3"/>
    <s v="Корпоратив"/>
    <n v="237"/>
    <n v="0"/>
    <n v="0"/>
    <m/>
    <s v="Фонд 4Корпоратив"/>
    <x v="4"/>
  </r>
  <r>
    <x v="9"/>
    <x v="3"/>
    <s v="Корпоратив"/>
    <n v="237"/>
    <n v="0"/>
    <n v="0"/>
    <m/>
    <s v="Фонд 4Корпоратив"/>
    <x v="4"/>
  </r>
  <r>
    <x v="10"/>
    <x v="3"/>
    <s v="Корпоратив"/>
    <n v="237"/>
    <n v="0"/>
    <n v="0"/>
    <m/>
    <s v="Фонд 4Корпоратив"/>
    <x v="4"/>
  </r>
  <r>
    <x v="11"/>
    <x v="3"/>
    <s v="Корпоратив"/>
    <n v="237"/>
    <n v="0"/>
    <n v="1"/>
    <m/>
    <s v="Фонд 4Корпоратив"/>
    <x v="4"/>
  </r>
  <r>
    <x v="0"/>
    <x v="3"/>
    <s v="Ремонт помещения"/>
    <n v="237"/>
    <n v="0"/>
    <n v="0"/>
    <m/>
    <s v="Фонд 4Ремонт помещения"/>
    <x v="4"/>
  </r>
  <r>
    <x v="12"/>
    <x v="3"/>
    <s v="Ремонт помещения"/>
    <n v="237"/>
    <n v="0"/>
    <n v="0"/>
    <m/>
    <s v="Фонд 4Ремонт помещения"/>
    <x v="4"/>
  </r>
  <r>
    <x v="2"/>
    <x v="3"/>
    <s v="Ремонт помещения"/>
    <n v="237"/>
    <n v="0"/>
    <n v="0"/>
    <m/>
    <s v="Фонд 4Ремонт помещения"/>
    <x v="4"/>
  </r>
  <r>
    <x v="3"/>
    <x v="3"/>
    <s v="Ремонт помещения"/>
    <n v="237"/>
    <n v="0"/>
    <n v="0"/>
    <m/>
    <s v="Фонд 4Ремонт помещения"/>
    <x v="4"/>
  </r>
  <r>
    <x v="4"/>
    <x v="3"/>
    <s v="Ремонт помещения"/>
    <n v="237"/>
    <n v="0"/>
    <n v="0"/>
    <m/>
    <s v="Фонд 4Ремонт помещения"/>
    <x v="4"/>
  </r>
  <r>
    <x v="5"/>
    <x v="3"/>
    <s v="Ремонт помещения"/>
    <n v="237"/>
    <n v="0"/>
    <n v="0"/>
    <m/>
    <s v="Фонд 4Ремонт помещения"/>
    <x v="4"/>
  </r>
  <r>
    <x v="6"/>
    <x v="3"/>
    <s v="Ремонт помещения"/>
    <n v="237"/>
    <n v="0"/>
    <n v="1"/>
    <m/>
    <s v="Фонд 4Ремонт помещения"/>
    <x v="4"/>
  </r>
  <r>
    <x v="7"/>
    <x v="3"/>
    <s v="Ремонт помещения"/>
    <n v="237"/>
    <n v="0"/>
    <n v="0"/>
    <m/>
    <s v="Фонд 4Ремонт помещения"/>
    <x v="4"/>
  </r>
  <r>
    <x v="8"/>
    <x v="3"/>
    <s v="Ремонт помещения"/>
    <n v="237"/>
    <n v="0"/>
    <n v="0"/>
    <m/>
    <s v="Фонд 4Ремонт помещения"/>
    <x v="4"/>
  </r>
  <r>
    <x v="9"/>
    <x v="3"/>
    <s v="Ремонт помещения"/>
    <n v="237"/>
    <n v="0"/>
    <n v="0"/>
    <m/>
    <s v="Фонд 4Ремонт помещения"/>
    <x v="4"/>
  </r>
  <r>
    <x v="10"/>
    <x v="3"/>
    <s v="Ремонт помещения"/>
    <n v="237"/>
    <n v="0"/>
    <n v="0"/>
    <m/>
    <s v="Фонд 4Ремонт помещения"/>
    <x v="4"/>
  </r>
  <r>
    <x v="11"/>
    <x v="3"/>
    <s v="Ремонт помещения"/>
    <n v="237"/>
    <n v="0"/>
    <n v="0"/>
    <m/>
    <s v="Фонд 4Ремонт помещения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5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2:N28" firstHeaderRow="1" firstDataRow="2" firstDataCol="1"/>
  <pivotFields count="9">
    <pivotField axis="axisCol" numFmtId="165" showAll="0" sortType="ascending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x="1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dataField="1" numFmtId="164" showAll="0"/>
    <pivotField showAll="0"/>
    <pivotField numFmtId="166" showAll="0"/>
    <pivotField showAll="0"/>
    <pivotField axis="axisRow" showAll="0">
      <items count="6">
        <item x="0"/>
        <item x="1"/>
        <item x="3"/>
        <item x="4"/>
        <item x="2"/>
        <item t="default"/>
      </items>
    </pivotField>
  </pivotFields>
  <rowFields count="2">
    <field x="1"/>
    <field x="8"/>
  </rowFields>
  <rowItems count="25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Сумма по полю Сумма" fld="4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In" displayName="In" ref="A3:X12" totalsRowCount="1" headerRowDxfId="74" dataDxfId="73" totalsRowDxfId="72">
  <autoFilter ref="A3:X11"/>
  <sortState ref="A5:AB64">
    <sortCondition ref="A4:A64"/>
  </sortState>
  <tableColumns count="24">
    <tableColumn id="75" name="Фонд" dataDxfId="71" totalsRowDxfId="70"/>
    <tableColumn id="1" name="Название события/мероприятния" totalsRowLabel="Итог" dataDxfId="69" totalsRowDxfId="68"/>
    <tableColumn id="64" name="Аренда помещений" dataDxfId="67" totalsRowDxfId="66"/>
    <tableColumn id="62" name="Еда" dataDxfId="65" totalsRowDxfId="64"/>
    <tableColumn id="56" name="Транспорт" dataDxfId="63" totalsRowDxfId="62"/>
    <tableColumn id="49" name="Печать" dataDxfId="61" totalsRowDxfId="60"/>
    <tableColumn id="46" name="Расходные материалы" dataDxfId="59" totalsRowDxfId="58"/>
    <tableColumn id="19" name="Сумма за мепроприятие" totalsRowFunction="sum" dataDxfId="57" totalsRowDxfId="56">
      <calculatedColumnFormula>SUM(In[[#This Row],[Аренда помещений]:[Расходные материалы]])</calculatedColumnFormula>
    </tableColumn>
    <tableColumn id="6" name="Кол-во раз в году" totalsRowFunction="sum" dataDxfId="55" totalsRowDxfId="54">
      <calculatedColumnFormula>SUM(In[[#This Row],[1]:[12]])</calculatedColumnFormula>
    </tableColumn>
    <tableColumn id="7" name="Сумма за год" totalsRowFunction="sum" dataDxfId="53" totalsRowDxfId="52">
      <calculatedColumnFormula>In[[#This Row],[Сумма за мепроприятие]]*In[[#This Row],[Кол-во раз в году]]</calculatedColumnFormula>
    </tableColumn>
    <tableColumn id="8" name="Комментарии" dataDxfId="51" totalsRowDxfId="50"/>
    <tableColumn id="20" name="1" dataDxfId="49" totalsRowDxfId="48"/>
    <tableColumn id="21" name="2" dataDxfId="47" totalsRowDxfId="46"/>
    <tableColumn id="22" name="3" dataDxfId="45" totalsRowDxfId="44"/>
    <tableColumn id="23" name="4" dataDxfId="43" totalsRowDxfId="42"/>
    <tableColumn id="24" name="5" dataDxfId="41" totalsRowDxfId="40"/>
    <tableColumn id="25" name="6" dataDxfId="39" totalsRowDxfId="38"/>
    <tableColumn id="26" name="7" dataDxfId="37" totalsRowDxfId="36"/>
    <tableColumn id="27" name="8" dataDxfId="35" totalsRowDxfId="34"/>
    <tableColumn id="28" name="9" dataDxfId="33" totalsRowDxfId="32"/>
    <tableColumn id="29" name="10" dataDxfId="31" totalsRowDxfId="30"/>
    <tableColumn id="30" name="11" dataDxfId="29" totalsRowDxfId="28"/>
    <tableColumn id="31" name="12" dataDxfId="27" totalsRowDxfId="26"/>
    <tableColumn id="2" name="Код-для-кол-во" dataDxfId="25" totalsRowDxfId="24">
      <calculatedColumnFormula>In[[#This Row],[Фонд]]&amp;In[[#This Row],[Название события/мероприятния]]</calculatedColumnFormula>
    </tableColumn>
  </tableColumns>
  <tableStyleInfo name="Voro_Budget" showFirstColumn="0" showLastColumn="0" showRowStripes="1" showColumnStripes="0"/>
</table>
</file>

<file path=xl/tables/table2.xml><?xml version="1.0" encoding="utf-8"?>
<table xmlns="http://schemas.openxmlformats.org/spreadsheetml/2006/main" id="3" name="Cat" displayName="Cat" ref="A14:B19" totalsRowShown="0" headerRowDxfId="23" dataDxfId="22">
  <autoFilter ref="A14:B19"/>
  <sortState ref="A16:B27">
    <sortCondition ref="A21:A33"/>
  </sortState>
  <tableColumns count="2">
    <tableColumn id="1" name="Kod" dataDxfId="21"/>
    <tableColumn id="3" name="Description" dataDxfId="2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Sheet" displayName="Sheet" ref="A1:I482" totalsRowCount="1" headerRowDxfId="19" dataDxfId="18">
  <autoFilter ref="A1:I481"/>
  <sortState ref="A2:I769">
    <sortCondition ref="D1:D769"/>
  </sortState>
  <tableColumns count="9">
    <tableColumn id="1" name="Дата" dataDxfId="17" totalsRowDxfId="8"/>
    <tableColumn id="9" name="Фонд" dataDxfId="16" totalsRowDxfId="7"/>
    <tableColumn id="2" name="Название меропрития" dataDxfId="15" totalsRowDxfId="6"/>
    <tableColumn id="5" name="Код" dataDxfId="14" totalsRowDxfId="5"/>
    <tableColumn id="4" name="Сумма" totalsRowFunction="sum" dataDxfId="10" totalsRowDxfId="4">
      <calculatedColumnFormula>INDEX(In[Аренда помещений],MATCH(Sheet[[#This Row],[Код-для-кол-ва]],In[Код-для-кол-во],))*Sheet[[#This Row],[Кол-во]]</calculatedColumnFormula>
    </tableColumn>
    <tableColumn id="6" name="Кол-во" dataDxfId="9" totalsRowDxfId="3">
      <calculatedColumnFormula>IFERROR(INDEX(In[[1]:[12]],MATCH(Sheet[[#This Row],[Код-для-кол-ва]],In[Код-для-кол-во],),MONTH(Sheet[[#This Row],[Дата]])),)</calculatedColumnFormula>
    </tableColumn>
    <tableColumn id="7" name="Месяц" dataDxfId="13" totalsRowDxfId="2"/>
    <tableColumn id="8" name="Код-для-кол-ва" dataDxfId="12" totalsRowDxfId="1">
      <calculatedColumnFormula>Sheet[[#This Row],[Фонд]]&amp;Sheet[[#This Row],[Название меропрития]]</calculatedColumnFormula>
    </tableColumn>
    <tableColumn id="3" name="Категория" dataDxfId="11" totalsRowDxfId="0">
      <calculatedColumnFormula>IFERROR(INDEX(Cat[Description],MATCH(Sheet[[#This Row],[Код]],Cat[Kod],0)),0)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X1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Q8" sqref="Q8"/>
    </sheetView>
  </sheetViews>
  <sheetFormatPr defaultRowHeight="12.75" x14ac:dyDescent="0.2"/>
  <cols>
    <col min="1" max="1" width="10.69921875" style="5" customWidth="1"/>
    <col min="2" max="2" width="18.69921875" style="5" customWidth="1"/>
    <col min="3" max="10" width="7.69921875" style="5" customWidth="1"/>
    <col min="11" max="11" width="11.69921875" style="5" bestFit="1" customWidth="1"/>
    <col min="12" max="14" width="4.5" style="5" bestFit="1" customWidth="1"/>
    <col min="15" max="16" width="4.5" style="9" bestFit="1" customWidth="1"/>
    <col min="17" max="20" width="4.5" style="5" bestFit="1" customWidth="1"/>
    <col min="21" max="23" width="5.296875" style="5" bestFit="1" customWidth="1"/>
    <col min="24" max="24" width="18.69921875" style="5" bestFit="1" customWidth="1"/>
    <col min="25" max="16384" width="8.796875" style="5"/>
  </cols>
  <sheetData>
    <row r="1" spans="1:24" x14ac:dyDescent="0.2">
      <c r="C1" s="11"/>
      <c r="D1" s="11"/>
      <c r="E1" s="11"/>
      <c r="F1" s="11"/>
      <c r="G1" s="11"/>
      <c r="H1" s="11"/>
      <c r="I1" s="11"/>
      <c r="J1" s="11"/>
      <c r="K1" s="19" t="s">
        <v>33</v>
      </c>
      <c r="L1" s="11"/>
      <c r="M1" s="11"/>
      <c r="N1" s="18"/>
      <c r="O1" s="11"/>
      <c r="Q1" s="11"/>
      <c r="S1" s="11"/>
      <c r="T1" s="11"/>
      <c r="U1" s="11"/>
      <c r="V1" s="11"/>
      <c r="W1" s="11"/>
      <c r="X1" s="11"/>
    </row>
    <row r="2" spans="1:24" s="9" customFormat="1" x14ac:dyDescent="0.2">
      <c r="C2" s="9">
        <v>211</v>
      </c>
      <c r="D2" s="9">
        <v>213</v>
      </c>
      <c r="E2" s="9">
        <v>221</v>
      </c>
      <c r="F2" s="9">
        <v>234</v>
      </c>
      <c r="G2" s="9">
        <v>237</v>
      </c>
    </row>
    <row r="3" spans="1:24" ht="30.75" customHeight="1" x14ac:dyDescent="0.2">
      <c r="A3" s="20" t="s">
        <v>32</v>
      </c>
      <c r="B3" s="20" t="s">
        <v>14</v>
      </c>
      <c r="C3" s="10" t="s">
        <v>29</v>
      </c>
      <c r="D3" s="10" t="s">
        <v>0</v>
      </c>
      <c r="E3" s="10" t="s">
        <v>1</v>
      </c>
      <c r="F3" s="10" t="s">
        <v>15</v>
      </c>
      <c r="G3" s="10" t="s">
        <v>31</v>
      </c>
      <c r="H3" s="20" t="s">
        <v>16</v>
      </c>
      <c r="I3" s="20" t="s">
        <v>17</v>
      </c>
      <c r="J3" s="20" t="s">
        <v>18</v>
      </c>
      <c r="K3" s="20" t="s">
        <v>4</v>
      </c>
      <c r="L3" s="21" t="s">
        <v>11</v>
      </c>
      <c r="M3" s="21" t="s">
        <v>12</v>
      </c>
      <c r="N3" s="21" t="s">
        <v>13</v>
      </c>
      <c r="O3" s="21" t="s">
        <v>19</v>
      </c>
      <c r="P3" s="21" t="s">
        <v>20</v>
      </c>
      <c r="Q3" s="21" t="s">
        <v>21</v>
      </c>
      <c r="R3" s="21" t="s">
        <v>22</v>
      </c>
      <c r="S3" s="21" t="s">
        <v>23</v>
      </c>
      <c r="T3" s="21" t="s">
        <v>24</v>
      </c>
      <c r="U3" s="21" t="s">
        <v>25</v>
      </c>
      <c r="V3" s="21" t="s">
        <v>26</v>
      </c>
      <c r="W3" s="21" t="s">
        <v>27</v>
      </c>
      <c r="X3" s="20" t="s">
        <v>38</v>
      </c>
    </row>
    <row r="4" spans="1:24" x14ac:dyDescent="0.2">
      <c r="A4" s="7" t="s">
        <v>43</v>
      </c>
      <c r="B4" s="7" t="s">
        <v>45</v>
      </c>
      <c r="C4" s="7">
        <v>6675</v>
      </c>
      <c r="D4" s="7"/>
      <c r="E4" s="7"/>
      <c r="F4" s="7"/>
      <c r="G4" s="7"/>
      <c r="H4" s="7">
        <f>SUM(In[[#This Row],[Аренда помещений]:[Расходные материалы]])</f>
        <v>6675</v>
      </c>
      <c r="I4" s="7">
        <f>SUM(In[[#This Row],[1]:[12]])</f>
        <v>50</v>
      </c>
      <c r="J4" s="22">
        <f>In[[#This Row],[Сумма за мепроприятие]]*In[[#This Row],[Кол-во раз в году]]</f>
        <v>333750</v>
      </c>
      <c r="K4" s="7"/>
      <c r="L4" s="23">
        <v>4</v>
      </c>
      <c r="M4" s="23">
        <v>4</v>
      </c>
      <c r="N4" s="23">
        <v>4</v>
      </c>
      <c r="O4" s="23">
        <v>4</v>
      </c>
      <c r="P4" s="23">
        <v>4</v>
      </c>
      <c r="Q4" s="23">
        <v>4</v>
      </c>
      <c r="R4" s="23">
        <v>5</v>
      </c>
      <c r="S4" s="23">
        <v>4</v>
      </c>
      <c r="T4" s="23">
        <v>4</v>
      </c>
      <c r="U4" s="23">
        <v>5</v>
      </c>
      <c r="V4" s="23">
        <v>4</v>
      </c>
      <c r="W4" s="23">
        <v>4</v>
      </c>
      <c r="X4" s="7" t="str">
        <f>In[[#This Row],[Фонд]]&amp;In[[#This Row],[Название события/мероприятния]]</f>
        <v>КиевВстреча</v>
      </c>
    </row>
    <row r="5" spans="1:24" x14ac:dyDescent="0.2">
      <c r="A5" s="7" t="s">
        <v>43</v>
      </c>
      <c r="B5" s="7" t="s">
        <v>44</v>
      </c>
      <c r="C5" s="7">
        <v>6675</v>
      </c>
      <c r="D5" s="7"/>
      <c r="E5" s="7"/>
      <c r="F5" s="7"/>
      <c r="G5" s="7"/>
      <c r="H5" s="7">
        <f>SUM(In[[#This Row],[Аренда помещений]:[Расходные материалы]])</f>
        <v>6675</v>
      </c>
      <c r="I5" s="7">
        <f>SUM(In[[#This Row],[1]:[12]])</f>
        <v>48</v>
      </c>
      <c r="J5" s="22">
        <f>In[[#This Row],[Сумма за мепроприятие]]*In[[#This Row],[Кол-во раз в году]]</f>
        <v>320400</v>
      </c>
      <c r="K5" s="7"/>
      <c r="L5" s="23">
        <v>4</v>
      </c>
      <c r="M5" s="23">
        <v>4</v>
      </c>
      <c r="N5" s="23">
        <v>4</v>
      </c>
      <c r="O5" s="23">
        <v>4</v>
      </c>
      <c r="P5" s="23">
        <v>4</v>
      </c>
      <c r="Q5" s="23">
        <v>4</v>
      </c>
      <c r="R5" s="23">
        <v>4</v>
      </c>
      <c r="S5" s="23">
        <v>4</v>
      </c>
      <c r="T5" s="23">
        <v>4</v>
      </c>
      <c r="U5" s="23">
        <v>4</v>
      </c>
      <c r="V5" s="23">
        <v>4</v>
      </c>
      <c r="W5" s="23">
        <v>4</v>
      </c>
      <c r="X5" s="7" t="str">
        <f>In[[#This Row],[Фонд]]&amp;In[[#This Row],[Название события/мероприятния]]</f>
        <v>КиевТренинг</v>
      </c>
    </row>
    <row r="6" spans="1:24" x14ac:dyDescent="0.2">
      <c r="A6" s="7" t="s">
        <v>40</v>
      </c>
      <c r="B6" s="7" t="s">
        <v>30</v>
      </c>
      <c r="C6" s="7">
        <v>9362.7999999999993</v>
      </c>
      <c r="D6" s="7"/>
      <c r="E6" s="7">
        <v>800</v>
      </c>
      <c r="F6" s="7"/>
      <c r="G6" s="7"/>
      <c r="H6" s="7">
        <f>SUM(In[[#This Row],[Аренда помещений]:[Расходные материалы]])</f>
        <v>10162.799999999999</v>
      </c>
      <c r="I6" s="7">
        <f>SUM(In[[#This Row],[1]:[12]])</f>
        <v>12</v>
      </c>
      <c r="J6" s="22">
        <f>In[[#This Row],[Сумма за мепроприятие]]*In[[#This Row],[Кол-во раз в году]]</f>
        <v>121953.59999999999</v>
      </c>
      <c r="K6" s="7"/>
      <c r="L6" s="23">
        <v>1</v>
      </c>
      <c r="M6" s="23">
        <v>1</v>
      </c>
      <c r="N6" s="23">
        <v>1</v>
      </c>
      <c r="O6" s="23">
        <v>1</v>
      </c>
      <c r="P6" s="23">
        <v>1</v>
      </c>
      <c r="Q6" s="23">
        <v>1</v>
      </c>
      <c r="R6" s="23">
        <v>1</v>
      </c>
      <c r="S6" s="23">
        <v>1</v>
      </c>
      <c r="T6" s="23">
        <v>1</v>
      </c>
      <c r="U6" s="23">
        <v>1</v>
      </c>
      <c r="V6" s="23">
        <v>1</v>
      </c>
      <c r="W6" s="23">
        <v>1</v>
      </c>
      <c r="X6" s="7" t="str">
        <f>In[[#This Row],[Фонд]]&amp;In[[#This Row],[Название события/мероприятния]]</f>
        <v>Фонд 1Аренда офиса</v>
      </c>
    </row>
    <row r="7" spans="1:24" x14ac:dyDescent="0.2">
      <c r="A7" s="7" t="s">
        <v>40</v>
      </c>
      <c r="B7" s="7" t="s">
        <v>46</v>
      </c>
      <c r="C7" s="7"/>
      <c r="D7" s="7">
        <v>168</v>
      </c>
      <c r="E7" s="7"/>
      <c r="F7" s="7">
        <v>712</v>
      </c>
      <c r="G7" s="7">
        <v>712</v>
      </c>
      <c r="H7" s="7">
        <f>SUM(In[[#This Row],[Аренда помещений]:[Расходные материалы]])</f>
        <v>1592</v>
      </c>
      <c r="I7" s="7">
        <f>SUM(In[[#This Row],[1]:[12]])</f>
        <v>12</v>
      </c>
      <c r="J7" s="22">
        <f>In[[#This Row],[Сумма за мепроприятие]]*In[[#This Row],[Кол-во раз в году]]</f>
        <v>19104</v>
      </c>
      <c r="K7" s="7"/>
      <c r="L7" s="23">
        <v>1</v>
      </c>
      <c r="M7" s="23">
        <v>1</v>
      </c>
      <c r="N7" s="23">
        <v>1</v>
      </c>
      <c r="O7" s="23">
        <v>1</v>
      </c>
      <c r="P7" s="23">
        <v>1</v>
      </c>
      <c r="Q7" s="23">
        <v>1</v>
      </c>
      <c r="R7" s="23">
        <v>1</v>
      </c>
      <c r="S7" s="23">
        <v>1</v>
      </c>
      <c r="T7" s="23">
        <v>1</v>
      </c>
      <c r="U7" s="23">
        <v>1</v>
      </c>
      <c r="V7" s="23">
        <v>1</v>
      </c>
      <c r="W7" s="23">
        <v>1</v>
      </c>
      <c r="X7" s="7" t="str">
        <f>In[[#This Row],[Фонд]]&amp;In[[#This Row],[Название события/мероприятния]]</f>
        <v>Фонд 1Внеплановые</v>
      </c>
    </row>
    <row r="8" spans="1:24" x14ac:dyDescent="0.2">
      <c r="A8" s="7" t="s">
        <v>42</v>
      </c>
      <c r="B8" s="7" t="s">
        <v>48</v>
      </c>
      <c r="C8" s="7">
        <v>356</v>
      </c>
      <c r="D8" s="7"/>
      <c r="E8" s="7"/>
      <c r="F8" s="7"/>
      <c r="G8" s="7"/>
      <c r="H8" s="7">
        <f>SUM(In[[#This Row],[Аренда помещений]:[Расходные материалы]])</f>
        <v>356</v>
      </c>
      <c r="I8" s="7">
        <f>SUM(In[[#This Row],[1]:[12]])</f>
        <v>50</v>
      </c>
      <c r="J8" s="22">
        <f>In[[#This Row],[Сумма за мепроприятие]]*In[[#This Row],[Кол-во раз в году]]</f>
        <v>17800</v>
      </c>
      <c r="K8" s="7"/>
      <c r="L8" s="23">
        <v>4</v>
      </c>
      <c r="M8" s="23">
        <v>4</v>
      </c>
      <c r="N8" s="23">
        <v>4</v>
      </c>
      <c r="O8" s="23">
        <v>4</v>
      </c>
      <c r="P8" s="23">
        <v>4</v>
      </c>
      <c r="Q8" s="23">
        <v>4</v>
      </c>
      <c r="R8" s="23">
        <v>5</v>
      </c>
      <c r="S8" s="23">
        <v>4</v>
      </c>
      <c r="T8" s="23">
        <v>4</v>
      </c>
      <c r="U8" s="23">
        <v>5</v>
      </c>
      <c r="V8" s="23">
        <v>4</v>
      </c>
      <c r="W8" s="23">
        <v>4</v>
      </c>
      <c r="X8" s="7" t="str">
        <f>In[[#This Row],[Фонд]]&amp;In[[#This Row],[Название события/мероприятния]]</f>
        <v>Фонд 3Собрание</v>
      </c>
    </row>
    <row r="9" spans="1:24" x14ac:dyDescent="0.2">
      <c r="A9" s="7" t="s">
        <v>42</v>
      </c>
      <c r="B9" s="7" t="s">
        <v>45</v>
      </c>
      <c r="C9" s="7">
        <v>267</v>
      </c>
      <c r="D9" s="7"/>
      <c r="E9" s="7"/>
      <c r="F9" s="7"/>
      <c r="G9" s="7"/>
      <c r="H9" s="7">
        <f>SUM(In[[#This Row],[Аренда помещений]:[Расходные материалы]])</f>
        <v>267</v>
      </c>
      <c r="I9" s="7">
        <f>SUM(In[[#This Row],[1]:[12]])</f>
        <v>50</v>
      </c>
      <c r="J9" s="22">
        <f>In[[#This Row],[Сумма за мепроприятие]]*In[[#This Row],[Кол-во раз в году]]</f>
        <v>13350</v>
      </c>
      <c r="K9" s="7"/>
      <c r="L9" s="23">
        <v>4</v>
      </c>
      <c r="M9" s="23">
        <v>4</v>
      </c>
      <c r="N9" s="23">
        <v>4</v>
      </c>
      <c r="O9" s="23">
        <v>4</v>
      </c>
      <c r="P9" s="23">
        <v>4</v>
      </c>
      <c r="Q9" s="23">
        <v>4</v>
      </c>
      <c r="R9" s="23">
        <v>5</v>
      </c>
      <c r="S9" s="23">
        <v>4</v>
      </c>
      <c r="T9" s="23">
        <v>4</v>
      </c>
      <c r="U9" s="23">
        <v>5</v>
      </c>
      <c r="V9" s="23">
        <v>4</v>
      </c>
      <c r="W9" s="23">
        <v>4</v>
      </c>
      <c r="X9" s="7" t="str">
        <f>In[[#This Row],[Фонд]]&amp;In[[#This Row],[Название события/мероприятния]]</f>
        <v>Фонд 3Встреча</v>
      </c>
    </row>
    <row r="10" spans="1:24" x14ac:dyDescent="0.2">
      <c r="A10" s="7" t="s">
        <v>41</v>
      </c>
      <c r="B10" s="7" t="s">
        <v>49</v>
      </c>
      <c r="C10" s="7"/>
      <c r="D10" s="7"/>
      <c r="E10" s="7"/>
      <c r="F10" s="7"/>
      <c r="G10" s="7"/>
      <c r="H10" s="7">
        <f>SUM(In[[#This Row],[Аренда помещений]:[Расходные материалы]])</f>
        <v>0</v>
      </c>
      <c r="I10" s="7">
        <f>SUM(In[[#This Row],[1]:[12]])</f>
        <v>1</v>
      </c>
      <c r="J10" s="22">
        <f>In[[#This Row],[Сумма за мепроприятие]]*In[[#This Row],[Кол-во раз в году]]</f>
        <v>0</v>
      </c>
      <c r="K10" s="7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>
        <v>1</v>
      </c>
      <c r="X10" s="7" t="str">
        <f>In[[#This Row],[Фонд]]&amp;In[[#This Row],[Название события/мероприятния]]</f>
        <v>Фонд 4Корпоратив</v>
      </c>
    </row>
    <row r="11" spans="1:24" x14ac:dyDescent="0.2">
      <c r="A11" s="7" t="s">
        <v>41</v>
      </c>
      <c r="B11" s="7" t="s">
        <v>47</v>
      </c>
      <c r="C11" s="7"/>
      <c r="D11" s="7"/>
      <c r="E11" s="7"/>
      <c r="F11" s="7"/>
      <c r="G11" s="7"/>
      <c r="H11" s="7">
        <f>SUM(In[[#This Row],[Аренда помещений]:[Расходные материалы]])</f>
        <v>0</v>
      </c>
      <c r="I11" s="7">
        <f>SUM(In[[#This Row],[1]:[12]])</f>
        <v>1</v>
      </c>
      <c r="J11" s="22">
        <f>In[[#This Row],[Сумма за мепроприятие]]*In[[#This Row],[Кол-во раз в году]]</f>
        <v>0</v>
      </c>
      <c r="K11" s="7"/>
      <c r="L11" s="23"/>
      <c r="M11" s="23"/>
      <c r="N11" s="23"/>
      <c r="O11" s="23"/>
      <c r="P11" s="23"/>
      <c r="Q11" s="23"/>
      <c r="R11" s="23">
        <v>1</v>
      </c>
      <c r="S11" s="23"/>
      <c r="T11" s="23"/>
      <c r="U11" s="23"/>
      <c r="V11" s="23"/>
      <c r="W11" s="23"/>
      <c r="X11" s="7" t="str">
        <f>In[[#This Row],[Фонд]]&amp;In[[#This Row],[Название события/мероприятния]]</f>
        <v>Фонд 4Ремонт помещения</v>
      </c>
    </row>
    <row r="12" spans="1:24" x14ac:dyDescent="0.2">
      <c r="A12" s="23"/>
      <c r="B12" s="7" t="s">
        <v>3</v>
      </c>
      <c r="C12" s="7"/>
      <c r="D12" s="7"/>
      <c r="E12" s="7"/>
      <c r="F12" s="7"/>
      <c r="G12" s="7"/>
      <c r="H12" s="7">
        <f>SUBTOTAL(109,In[Сумма за мепроприятие])</f>
        <v>25727.8</v>
      </c>
      <c r="I12" s="7">
        <f>SUBTOTAL(109,In[Кол-во раз в году])</f>
        <v>224</v>
      </c>
      <c r="J12" s="7">
        <f>SUBTOTAL(109,In[Сумма за год])</f>
        <v>826357.6</v>
      </c>
      <c r="K12" s="7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4" spans="1:24" x14ac:dyDescent="0.2">
      <c r="A14" s="13" t="s">
        <v>35</v>
      </c>
      <c r="B14" s="13" t="s">
        <v>34</v>
      </c>
    </row>
    <row r="15" spans="1:24" x14ac:dyDescent="0.2">
      <c r="A15" s="14">
        <v>211</v>
      </c>
      <c r="B15" s="12" t="s">
        <v>29</v>
      </c>
    </row>
    <row r="16" spans="1:24" x14ac:dyDescent="0.2">
      <c r="A16" s="14">
        <v>213</v>
      </c>
      <c r="B16" s="12" t="s">
        <v>0</v>
      </c>
    </row>
    <row r="17" spans="1:14" x14ac:dyDescent="0.2">
      <c r="A17" s="14">
        <v>221</v>
      </c>
      <c r="B17" s="12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2">
      <c r="A18" s="14">
        <v>234</v>
      </c>
      <c r="B18" s="12" t="s">
        <v>15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x14ac:dyDescent="0.2">
      <c r="A19" s="14">
        <v>237</v>
      </c>
      <c r="B19" s="12" t="s">
        <v>31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</sheetData>
  <dataValidations count="1">
    <dataValidation type="whole" allowBlank="1" showInputMessage="1" showErrorMessage="1" sqref="L4:W11">
      <formula1>0</formula1>
      <formula2>99</formula2>
    </dataValidation>
  </dataValidations>
  <pageMargins left="0.39370078740157483" right="0.39370078740157483" top="0.39370078740157483" bottom="0.39370078740157483" header="0.31496062992125984" footer="0.31496062992125984"/>
  <pageSetup paperSize="9" scale="60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 summaryRight="0"/>
  </sheetPr>
  <dimension ref="A1:I482"/>
  <sheetViews>
    <sheetView tabSelected="1" workbookViewId="0">
      <selection activeCell="A3" sqref="A3"/>
    </sheetView>
  </sheetViews>
  <sheetFormatPr defaultRowHeight="14.25" x14ac:dyDescent="0.2"/>
  <cols>
    <col min="1" max="1" width="7.59765625" style="2" bestFit="1" customWidth="1"/>
    <col min="2" max="2" width="10.296875" style="1" bestFit="1" customWidth="1"/>
    <col min="3" max="3" width="23" style="1" bestFit="1" customWidth="1"/>
    <col min="4" max="4" width="6.59765625" style="1" bestFit="1" customWidth="1"/>
    <col min="5" max="5" width="8.69921875" bestFit="1" customWidth="1"/>
    <col min="6" max="6" width="9.09765625" bestFit="1" customWidth="1"/>
    <col min="7" max="7" width="8.796875" style="1" customWidth="1"/>
    <col min="8" max="8" width="18.69921875" style="1" bestFit="1" customWidth="1"/>
    <col min="9" max="9" width="15.796875" style="1" bestFit="1" customWidth="1"/>
    <col min="10" max="11" width="19.296875" style="1" bestFit="1" customWidth="1"/>
    <col min="12" max="16384" width="8.796875" style="1"/>
  </cols>
  <sheetData>
    <row r="1" spans="1:9" ht="24.95" customHeight="1" x14ac:dyDescent="0.2">
      <c r="A1" s="2" t="s">
        <v>7</v>
      </c>
      <c r="B1" s="2" t="s">
        <v>32</v>
      </c>
      <c r="C1" s="2" t="s">
        <v>8</v>
      </c>
      <c r="D1" s="2" t="s">
        <v>36</v>
      </c>
      <c r="E1" s="32" t="s">
        <v>2</v>
      </c>
      <c r="F1" s="33" t="s">
        <v>28</v>
      </c>
      <c r="G1" s="31" t="s">
        <v>9</v>
      </c>
      <c r="H1" s="2" t="s">
        <v>39</v>
      </c>
      <c r="I1" s="2" t="s">
        <v>10</v>
      </c>
    </row>
    <row r="2" spans="1:9" ht="12.75" x14ac:dyDescent="0.2">
      <c r="A2" s="6">
        <v>42370</v>
      </c>
      <c r="B2" s="1" t="str">
        <f>In!$A$4</f>
        <v>Киев</v>
      </c>
      <c r="C2" s="1" t="str">
        <f>In!$B$4</f>
        <v>Встреча</v>
      </c>
      <c r="D2" s="1">
        <v>211</v>
      </c>
      <c r="E2" s="3">
        <f>INDEX(In[Аренда помещений],MATCH(Sheet[[#This Row],[Код-для-кол-ва]],In[Код-для-кол-во],))*Sheet[[#This Row],[Кол-во]]</f>
        <v>26700</v>
      </c>
      <c r="F2" s="8">
        <f>IFERROR(INDEX(In[[1]:[12]],MATCH(Sheet[[#This Row],[Код-для-кол-ва]],In[Код-для-кол-во],),MONTH(Sheet[[#This Row],[Дата]])),)</f>
        <v>4</v>
      </c>
      <c r="G2" s="4"/>
      <c r="H2" s="17" t="str">
        <f>Sheet[[#This Row],[Фонд]]&amp;Sheet[[#This Row],[Название меропрития]]</f>
        <v>КиевВстреча</v>
      </c>
      <c r="I2" s="1" t="str">
        <f>IFERROR(INDEX(Cat[Description],MATCH(Sheet[[#This Row],[Код]],Cat[Kod],0)),0)</f>
        <v>Аренда помещений</v>
      </c>
    </row>
    <row r="3" spans="1:9" ht="12.75" x14ac:dyDescent="0.2">
      <c r="A3" s="34">
        <v>42405</v>
      </c>
      <c r="B3" s="1" t="str">
        <f>In!$A$4</f>
        <v>Киев</v>
      </c>
      <c r="C3" s="1" t="str">
        <f>In!$B$4</f>
        <v>Встреча</v>
      </c>
      <c r="D3" s="1">
        <v>211</v>
      </c>
      <c r="E3" s="3">
        <f>INDEX(In[Аренда помещений],MATCH(Sheet[[#This Row],[Код-для-кол-ва]],In[Код-для-кол-во],))*Sheet[[#This Row],[Кол-во]]</f>
        <v>26700</v>
      </c>
      <c r="F3" s="8">
        <f>IFERROR(INDEX(In[[1]:[12]],MATCH(Sheet[[#This Row],[Код-для-кол-ва]],In[Код-для-кол-во],),MONTH(Sheet[[#This Row],[Дата]])),)</f>
        <v>4</v>
      </c>
      <c r="G3" s="4"/>
      <c r="H3" s="17" t="str">
        <f>Sheet[[#This Row],[Фонд]]&amp;Sheet[[#This Row],[Название меропрития]]</f>
        <v>КиевВстреча</v>
      </c>
      <c r="I3" s="1" t="str">
        <f>IFERROR(INDEX(Cat[Description],MATCH(Sheet[[#This Row],[Код]],Cat[Kod],0)),0)</f>
        <v>Аренда помещений</v>
      </c>
    </row>
    <row r="4" spans="1:9" ht="12.75" x14ac:dyDescent="0.2">
      <c r="A4" s="6">
        <v>42430</v>
      </c>
      <c r="B4" s="1" t="str">
        <f>In!$A$4</f>
        <v>Киев</v>
      </c>
      <c r="C4" s="1" t="str">
        <f>In!$B$4</f>
        <v>Встреча</v>
      </c>
      <c r="D4" s="1">
        <v>211</v>
      </c>
      <c r="E4" s="3">
        <f>INDEX(In[Аренда помещений],MATCH(Sheet[[#This Row],[Код-для-кол-ва]],In[Код-для-кол-во],))*Sheet[[#This Row],[Кол-во]]</f>
        <v>26700</v>
      </c>
      <c r="F4" s="8">
        <f>IFERROR(INDEX(In[[1]:[12]],MATCH(Sheet[[#This Row],[Код-для-кол-ва]],In[Код-для-кол-во],),MONTH(Sheet[[#This Row],[Дата]])),)</f>
        <v>4</v>
      </c>
      <c r="G4" s="4"/>
      <c r="H4" s="17" t="str">
        <f>Sheet[[#This Row],[Фонд]]&amp;Sheet[[#This Row],[Название меропрития]]</f>
        <v>КиевВстреча</v>
      </c>
      <c r="I4" s="1" t="str">
        <f>IFERROR(INDEX(Cat[Description],MATCH(Sheet[[#This Row],[Код]],Cat[Kod],0)),0)</f>
        <v>Аренда помещений</v>
      </c>
    </row>
    <row r="5" spans="1:9" ht="12.75" x14ac:dyDescent="0.2">
      <c r="A5" s="6">
        <v>42461</v>
      </c>
      <c r="B5" s="1" t="str">
        <f>In!$A$4</f>
        <v>Киев</v>
      </c>
      <c r="C5" s="1" t="str">
        <f>In!$B$4</f>
        <v>Встреча</v>
      </c>
      <c r="D5" s="1">
        <v>211</v>
      </c>
      <c r="E5" s="3">
        <f>INDEX(In[Аренда помещений],MATCH(Sheet[[#This Row],[Код-для-кол-ва]],In[Код-для-кол-во],))*Sheet[[#This Row],[Кол-во]]</f>
        <v>26700</v>
      </c>
      <c r="F5" s="8">
        <f>IFERROR(INDEX(In[[1]:[12]],MATCH(Sheet[[#This Row],[Код-для-кол-ва]],In[Код-для-кол-во],),MONTH(Sheet[[#This Row],[Дата]])),)</f>
        <v>4</v>
      </c>
      <c r="G5" s="4"/>
      <c r="H5" s="17" t="str">
        <f>Sheet[[#This Row],[Фонд]]&amp;Sheet[[#This Row],[Название меропрития]]</f>
        <v>КиевВстреча</v>
      </c>
      <c r="I5" s="1" t="str">
        <f>IFERROR(INDEX(Cat[Description],MATCH(Sheet[[#This Row],[Код]],Cat[Kod],0)),0)</f>
        <v>Аренда помещений</v>
      </c>
    </row>
    <row r="6" spans="1:9" ht="12.75" x14ac:dyDescent="0.2">
      <c r="A6" s="6">
        <v>42491</v>
      </c>
      <c r="B6" s="1" t="str">
        <f>In!$A$4</f>
        <v>Киев</v>
      </c>
      <c r="C6" s="1" t="str">
        <f>In!$B$4</f>
        <v>Встреча</v>
      </c>
      <c r="D6" s="1">
        <v>211</v>
      </c>
      <c r="E6" s="3">
        <f>INDEX(In[Аренда помещений],MATCH(Sheet[[#This Row],[Код-для-кол-ва]],In[Код-для-кол-во],))*Sheet[[#This Row],[Кол-во]]</f>
        <v>26700</v>
      </c>
      <c r="F6" s="8">
        <f>IFERROR(INDEX(In[[1]:[12]],MATCH(Sheet[[#This Row],[Код-для-кол-ва]],In[Код-для-кол-во],),MONTH(Sheet[[#This Row],[Дата]])),)</f>
        <v>4</v>
      </c>
      <c r="G6" s="4"/>
      <c r="H6" s="17" t="str">
        <f>Sheet[[#This Row],[Фонд]]&amp;Sheet[[#This Row],[Название меропрития]]</f>
        <v>КиевВстреча</v>
      </c>
      <c r="I6" s="1" t="str">
        <f>IFERROR(INDEX(Cat[Description],MATCH(Sheet[[#This Row],[Код]],Cat[Kod],0)),0)</f>
        <v>Аренда помещений</v>
      </c>
    </row>
    <row r="7" spans="1:9" ht="12.75" x14ac:dyDescent="0.2">
      <c r="A7" s="6">
        <v>42522</v>
      </c>
      <c r="B7" s="1" t="str">
        <f>In!$A$4</f>
        <v>Киев</v>
      </c>
      <c r="C7" s="1" t="str">
        <f>In!$B$4</f>
        <v>Встреча</v>
      </c>
      <c r="D7" s="1">
        <v>211</v>
      </c>
      <c r="E7" s="3">
        <f>INDEX(In[Аренда помещений],MATCH(Sheet[[#This Row],[Код-для-кол-ва]],In[Код-для-кол-во],))*Sheet[[#This Row],[Кол-во]]</f>
        <v>26700</v>
      </c>
      <c r="F7" s="8">
        <f>IFERROR(INDEX(In[[1]:[12]],MATCH(Sheet[[#This Row],[Код-для-кол-ва]],In[Код-для-кол-во],),MONTH(Sheet[[#This Row],[Дата]])),)</f>
        <v>4</v>
      </c>
      <c r="G7" s="4"/>
      <c r="H7" s="17" t="str">
        <f>Sheet[[#This Row],[Фонд]]&amp;Sheet[[#This Row],[Название меропрития]]</f>
        <v>КиевВстреча</v>
      </c>
      <c r="I7" s="1" t="str">
        <f>IFERROR(INDEX(Cat[Description],MATCH(Sheet[[#This Row],[Код]],Cat[Kod],0)),0)</f>
        <v>Аренда помещений</v>
      </c>
    </row>
    <row r="8" spans="1:9" ht="12.75" x14ac:dyDescent="0.2">
      <c r="A8" s="6">
        <v>42552</v>
      </c>
      <c r="B8" s="1" t="str">
        <f>In!$A$4</f>
        <v>Киев</v>
      </c>
      <c r="C8" s="1" t="str">
        <f>In!$B$4</f>
        <v>Встреча</v>
      </c>
      <c r="D8" s="1">
        <v>211</v>
      </c>
      <c r="E8" s="3">
        <f>INDEX(In[Аренда помещений],MATCH(Sheet[[#This Row],[Код-для-кол-ва]],In[Код-для-кол-во],))*Sheet[[#This Row],[Кол-во]]</f>
        <v>33375</v>
      </c>
      <c r="F8" s="8">
        <f>IFERROR(INDEX(In[[1]:[12]],MATCH(Sheet[[#This Row],[Код-для-кол-ва]],In[Код-для-кол-во],),MONTH(Sheet[[#This Row],[Дата]])),)</f>
        <v>5</v>
      </c>
      <c r="G8" s="4"/>
      <c r="H8" s="17" t="str">
        <f>Sheet[[#This Row],[Фонд]]&amp;Sheet[[#This Row],[Название меропрития]]</f>
        <v>КиевВстреча</v>
      </c>
      <c r="I8" s="1" t="str">
        <f>IFERROR(INDEX(Cat[Description],MATCH(Sheet[[#This Row],[Код]],Cat[Kod],0)),0)</f>
        <v>Аренда помещений</v>
      </c>
    </row>
    <row r="9" spans="1:9" ht="12.75" x14ac:dyDescent="0.2">
      <c r="A9" s="6">
        <v>42583</v>
      </c>
      <c r="B9" s="1" t="str">
        <f>In!$A$4</f>
        <v>Киев</v>
      </c>
      <c r="C9" s="1" t="str">
        <f>In!$B$4</f>
        <v>Встреча</v>
      </c>
      <c r="D9" s="1">
        <v>211</v>
      </c>
      <c r="E9" s="3">
        <f>INDEX(In[Аренда помещений],MATCH(Sheet[[#This Row],[Код-для-кол-ва]],In[Код-для-кол-во],))*Sheet[[#This Row],[Кол-во]]</f>
        <v>26700</v>
      </c>
      <c r="F9" s="8">
        <f>IFERROR(INDEX(In[[1]:[12]],MATCH(Sheet[[#This Row],[Код-для-кол-ва]],In[Код-для-кол-во],),MONTH(Sheet[[#This Row],[Дата]])),)</f>
        <v>4</v>
      </c>
      <c r="G9" s="4"/>
      <c r="H9" s="17" t="str">
        <f>Sheet[[#This Row],[Фонд]]&amp;Sheet[[#This Row],[Название меропрития]]</f>
        <v>КиевВстреча</v>
      </c>
      <c r="I9" s="1" t="str">
        <f>IFERROR(INDEX(Cat[Description],MATCH(Sheet[[#This Row],[Код]],Cat[Kod],0)),0)</f>
        <v>Аренда помещений</v>
      </c>
    </row>
    <row r="10" spans="1:9" ht="12.75" x14ac:dyDescent="0.2">
      <c r="A10" s="6">
        <v>42614</v>
      </c>
      <c r="B10" s="1" t="str">
        <f>In!$A$4</f>
        <v>Киев</v>
      </c>
      <c r="C10" s="1" t="str">
        <f>In!$B$4</f>
        <v>Встреча</v>
      </c>
      <c r="D10" s="1">
        <v>211</v>
      </c>
      <c r="E10" s="3">
        <f>INDEX(In[Аренда помещений],MATCH(Sheet[[#This Row],[Код-для-кол-ва]],In[Код-для-кол-во],))*Sheet[[#This Row],[Кол-во]]</f>
        <v>26700</v>
      </c>
      <c r="F10" s="8">
        <f>IFERROR(INDEX(In[[1]:[12]],MATCH(Sheet[[#This Row],[Код-для-кол-ва]],In[Код-для-кол-во],),MONTH(Sheet[[#This Row],[Дата]])),)</f>
        <v>4</v>
      </c>
      <c r="G10" s="4"/>
      <c r="H10" s="17" t="str">
        <f>Sheet[[#This Row],[Фонд]]&amp;Sheet[[#This Row],[Название меропрития]]</f>
        <v>КиевВстреча</v>
      </c>
      <c r="I10" s="1" t="str">
        <f>IFERROR(INDEX(Cat[Description],MATCH(Sheet[[#This Row],[Код]],Cat[Kod],0)),0)</f>
        <v>Аренда помещений</v>
      </c>
    </row>
    <row r="11" spans="1:9" ht="12.75" x14ac:dyDescent="0.2">
      <c r="A11" s="6">
        <v>42644</v>
      </c>
      <c r="B11" s="1" t="str">
        <f>In!$A$4</f>
        <v>Киев</v>
      </c>
      <c r="C11" s="1" t="str">
        <f>In!$B$4</f>
        <v>Встреча</v>
      </c>
      <c r="D11" s="1">
        <v>211</v>
      </c>
      <c r="E11" s="3">
        <f>INDEX(In[Аренда помещений],MATCH(Sheet[[#This Row],[Код-для-кол-ва]],In[Код-для-кол-во],))*Sheet[[#This Row],[Кол-во]]</f>
        <v>33375</v>
      </c>
      <c r="F11" s="8">
        <f>IFERROR(INDEX(In[[1]:[12]],MATCH(Sheet[[#This Row],[Код-для-кол-ва]],In[Код-для-кол-во],),MONTH(Sheet[[#This Row],[Дата]])),)</f>
        <v>5</v>
      </c>
      <c r="G11" s="4"/>
      <c r="H11" s="17" t="str">
        <f>Sheet[[#This Row],[Фонд]]&amp;Sheet[[#This Row],[Название меропрития]]</f>
        <v>КиевВстреча</v>
      </c>
      <c r="I11" s="1" t="str">
        <f>IFERROR(INDEX(Cat[Description],MATCH(Sheet[[#This Row],[Код]],Cat[Kod],0)),0)</f>
        <v>Аренда помещений</v>
      </c>
    </row>
    <row r="12" spans="1:9" ht="12.75" x14ac:dyDescent="0.2">
      <c r="A12" s="6">
        <v>42675</v>
      </c>
      <c r="B12" s="1" t="str">
        <f>In!$A$4</f>
        <v>Киев</v>
      </c>
      <c r="C12" s="1" t="str">
        <f>In!$B$4</f>
        <v>Встреча</v>
      </c>
      <c r="D12" s="1">
        <v>211</v>
      </c>
      <c r="E12" s="3">
        <f>INDEX(In[Аренда помещений],MATCH(Sheet[[#This Row],[Код-для-кол-ва]],In[Код-для-кол-во],))*Sheet[[#This Row],[Кол-во]]</f>
        <v>26700</v>
      </c>
      <c r="F12" s="8">
        <f>IFERROR(INDEX(In[[1]:[12]],MATCH(Sheet[[#This Row],[Код-для-кол-ва]],In[Код-для-кол-во],),MONTH(Sheet[[#This Row],[Дата]])),)</f>
        <v>4</v>
      </c>
      <c r="G12" s="4"/>
      <c r="H12" s="17" t="str">
        <f>Sheet[[#This Row],[Фонд]]&amp;Sheet[[#This Row],[Название меропрития]]</f>
        <v>КиевВстреча</v>
      </c>
      <c r="I12" s="1" t="str">
        <f>IFERROR(INDEX(Cat[Description],MATCH(Sheet[[#This Row],[Код]],Cat[Kod],0)),0)</f>
        <v>Аренда помещений</v>
      </c>
    </row>
    <row r="13" spans="1:9" ht="12.75" x14ac:dyDescent="0.2">
      <c r="A13" s="6">
        <v>42705</v>
      </c>
      <c r="B13" s="1" t="str">
        <f>In!$A$4</f>
        <v>Киев</v>
      </c>
      <c r="C13" s="1" t="str">
        <f>In!$B$4</f>
        <v>Встреча</v>
      </c>
      <c r="D13" s="1">
        <v>211</v>
      </c>
      <c r="E13" s="3">
        <f>INDEX(In[Аренда помещений],MATCH(Sheet[[#This Row],[Код-для-кол-ва]],In[Код-для-кол-во],))*Sheet[[#This Row],[Кол-во]]</f>
        <v>26700</v>
      </c>
      <c r="F13" s="8">
        <f>IFERROR(INDEX(In[[1]:[12]],MATCH(Sheet[[#This Row],[Код-для-кол-ва]],In[Код-для-кол-во],),MONTH(Sheet[[#This Row],[Дата]])),)</f>
        <v>4</v>
      </c>
      <c r="G13" s="4"/>
      <c r="H13" s="17" t="str">
        <f>Sheet[[#This Row],[Фонд]]&amp;Sheet[[#This Row],[Название меропрития]]</f>
        <v>КиевВстреча</v>
      </c>
      <c r="I13" s="1" t="str">
        <f>IFERROR(INDEX(Cat[Description],MATCH(Sheet[[#This Row],[Код]],Cat[Kod],0)),0)</f>
        <v>Аренда помещений</v>
      </c>
    </row>
    <row r="14" spans="1:9" ht="12.75" x14ac:dyDescent="0.2">
      <c r="A14" s="6">
        <v>42370</v>
      </c>
      <c r="B14" s="1" t="str">
        <f>In!$A$5</f>
        <v>Киев</v>
      </c>
      <c r="C14" s="1" t="str">
        <f>In!$B$5</f>
        <v>Тренинг</v>
      </c>
      <c r="D14" s="1">
        <v>211</v>
      </c>
      <c r="E14" s="3">
        <f>INDEX(In[Аренда помещений],MATCH(Sheet[[#This Row],[Код-для-кол-ва]],In[Код-для-кол-во],))*Sheet[[#This Row],[Кол-во]]</f>
        <v>26700</v>
      </c>
      <c r="F14" s="8">
        <f>IFERROR(INDEX(In[[1]:[12]],MATCH(Sheet[[#This Row],[Код-для-кол-ва]],In[Код-для-кол-во],),MONTH(Sheet[[#This Row],[Дата]])),)</f>
        <v>4</v>
      </c>
      <c r="G14" s="4"/>
      <c r="H14" s="17" t="str">
        <f>Sheet[[#This Row],[Фонд]]&amp;Sheet[[#This Row],[Название меропрития]]</f>
        <v>КиевТренинг</v>
      </c>
      <c r="I14" s="1" t="str">
        <f>IFERROR(INDEX(Cat[Description],MATCH(Sheet[[#This Row],[Код]],Cat[Kod],0)),0)</f>
        <v>Аренда помещений</v>
      </c>
    </row>
    <row r="15" spans="1:9" ht="12.75" x14ac:dyDescent="0.2">
      <c r="A15" s="6">
        <v>42401</v>
      </c>
      <c r="B15" s="1" t="str">
        <f>In!$A$5</f>
        <v>Киев</v>
      </c>
      <c r="C15" s="1" t="str">
        <f>In!$B$5</f>
        <v>Тренинг</v>
      </c>
      <c r="D15" s="1">
        <v>211</v>
      </c>
      <c r="E15" s="3">
        <f>INDEX(In[Аренда помещений],MATCH(Sheet[[#This Row],[Код-для-кол-ва]],In[Код-для-кол-во],))*Sheet[[#This Row],[Кол-во]]</f>
        <v>26700</v>
      </c>
      <c r="F15" s="8">
        <f>IFERROR(INDEX(In[[1]:[12]],MATCH(Sheet[[#This Row],[Код-для-кол-ва]],In[Код-для-кол-во],),MONTH(Sheet[[#This Row],[Дата]])),)</f>
        <v>4</v>
      </c>
      <c r="G15" s="4"/>
      <c r="H15" s="17" t="str">
        <f>Sheet[[#This Row],[Фонд]]&amp;Sheet[[#This Row],[Название меропрития]]</f>
        <v>КиевТренинг</v>
      </c>
      <c r="I15" s="1" t="str">
        <f>IFERROR(INDEX(Cat[Description],MATCH(Sheet[[#This Row],[Код]],Cat[Kod],0)),0)</f>
        <v>Аренда помещений</v>
      </c>
    </row>
    <row r="16" spans="1:9" ht="12.75" x14ac:dyDescent="0.2">
      <c r="A16" s="6">
        <v>42430</v>
      </c>
      <c r="B16" s="1" t="str">
        <f>In!$A$5</f>
        <v>Киев</v>
      </c>
      <c r="C16" s="1" t="str">
        <f>In!$B$5</f>
        <v>Тренинг</v>
      </c>
      <c r="D16" s="1">
        <v>211</v>
      </c>
      <c r="E16" s="3">
        <f>INDEX(In[Аренда помещений],MATCH(Sheet[[#This Row],[Код-для-кол-ва]],In[Код-для-кол-во],))*Sheet[[#This Row],[Кол-во]]</f>
        <v>26700</v>
      </c>
      <c r="F16" s="8">
        <f>IFERROR(INDEX(In[[1]:[12]],MATCH(Sheet[[#This Row],[Код-для-кол-ва]],In[Код-для-кол-во],),MONTH(Sheet[[#This Row],[Дата]])),)</f>
        <v>4</v>
      </c>
      <c r="G16" s="4"/>
      <c r="H16" s="17" t="str">
        <f>Sheet[[#This Row],[Фонд]]&amp;Sheet[[#This Row],[Название меропрития]]</f>
        <v>КиевТренинг</v>
      </c>
      <c r="I16" s="1" t="str">
        <f>IFERROR(INDEX(Cat[Description],MATCH(Sheet[[#This Row],[Код]],Cat[Kod],0)),0)</f>
        <v>Аренда помещений</v>
      </c>
    </row>
    <row r="17" spans="1:9" ht="12.75" x14ac:dyDescent="0.2">
      <c r="A17" s="6">
        <v>42461</v>
      </c>
      <c r="B17" s="1" t="str">
        <f>In!$A$5</f>
        <v>Киев</v>
      </c>
      <c r="C17" s="1" t="str">
        <f>In!$B$5</f>
        <v>Тренинг</v>
      </c>
      <c r="D17" s="1">
        <v>211</v>
      </c>
      <c r="E17" s="3">
        <f>INDEX(In[Аренда помещений],MATCH(Sheet[[#This Row],[Код-для-кол-ва]],In[Код-для-кол-во],))*Sheet[[#This Row],[Кол-во]]</f>
        <v>26700</v>
      </c>
      <c r="F17" s="8">
        <f>IFERROR(INDEX(In[[1]:[12]],MATCH(Sheet[[#This Row],[Код-для-кол-ва]],In[Код-для-кол-во],),MONTH(Sheet[[#This Row],[Дата]])),)</f>
        <v>4</v>
      </c>
      <c r="G17" s="4"/>
      <c r="H17" s="17" t="str">
        <f>Sheet[[#This Row],[Фонд]]&amp;Sheet[[#This Row],[Название меропрития]]</f>
        <v>КиевТренинг</v>
      </c>
      <c r="I17" s="1" t="str">
        <f>IFERROR(INDEX(Cat[Description],MATCH(Sheet[[#This Row],[Код]],Cat[Kod],0)),0)</f>
        <v>Аренда помещений</v>
      </c>
    </row>
    <row r="18" spans="1:9" ht="12.75" x14ac:dyDescent="0.2">
      <c r="A18" s="6">
        <v>42491</v>
      </c>
      <c r="B18" s="1" t="str">
        <f>In!$A$5</f>
        <v>Киев</v>
      </c>
      <c r="C18" s="1" t="str">
        <f>In!$B$5</f>
        <v>Тренинг</v>
      </c>
      <c r="D18" s="1">
        <v>211</v>
      </c>
      <c r="E18" s="3">
        <f>INDEX(In[Аренда помещений],MATCH(Sheet[[#This Row],[Код-для-кол-ва]],In[Код-для-кол-во],))*Sheet[[#This Row],[Кол-во]]</f>
        <v>26700</v>
      </c>
      <c r="F18" s="8">
        <f>IFERROR(INDEX(In[[1]:[12]],MATCH(Sheet[[#This Row],[Код-для-кол-ва]],In[Код-для-кол-во],),MONTH(Sheet[[#This Row],[Дата]])),)</f>
        <v>4</v>
      </c>
      <c r="G18" s="4"/>
      <c r="H18" s="17" t="str">
        <f>Sheet[[#This Row],[Фонд]]&amp;Sheet[[#This Row],[Название меропрития]]</f>
        <v>КиевТренинг</v>
      </c>
      <c r="I18" s="1" t="str">
        <f>IFERROR(INDEX(Cat[Description],MATCH(Sheet[[#This Row],[Код]],Cat[Kod],0)),0)</f>
        <v>Аренда помещений</v>
      </c>
    </row>
    <row r="19" spans="1:9" ht="12.75" x14ac:dyDescent="0.2">
      <c r="A19" s="6">
        <v>42522</v>
      </c>
      <c r="B19" s="1" t="str">
        <f>In!$A$5</f>
        <v>Киев</v>
      </c>
      <c r="C19" s="1" t="str">
        <f>In!$B$5</f>
        <v>Тренинг</v>
      </c>
      <c r="D19" s="1">
        <v>211</v>
      </c>
      <c r="E19" s="3">
        <f>INDEX(In[Аренда помещений],MATCH(Sheet[[#This Row],[Код-для-кол-ва]],In[Код-для-кол-во],))*Sheet[[#This Row],[Кол-во]]</f>
        <v>26700</v>
      </c>
      <c r="F19" s="8">
        <f>IFERROR(INDEX(In[[1]:[12]],MATCH(Sheet[[#This Row],[Код-для-кол-ва]],In[Код-для-кол-во],),MONTH(Sheet[[#This Row],[Дата]])),)</f>
        <v>4</v>
      </c>
      <c r="G19" s="4"/>
      <c r="H19" s="17" t="str">
        <f>Sheet[[#This Row],[Фонд]]&amp;Sheet[[#This Row],[Название меропрития]]</f>
        <v>КиевТренинг</v>
      </c>
      <c r="I19" s="1" t="str">
        <f>IFERROR(INDEX(Cat[Description],MATCH(Sheet[[#This Row],[Код]],Cat[Kod],0)),0)</f>
        <v>Аренда помещений</v>
      </c>
    </row>
    <row r="20" spans="1:9" ht="12.75" x14ac:dyDescent="0.2">
      <c r="A20" s="6">
        <v>42552</v>
      </c>
      <c r="B20" s="1" t="str">
        <f>In!$A$5</f>
        <v>Киев</v>
      </c>
      <c r="C20" s="1" t="str">
        <f>In!$B$5</f>
        <v>Тренинг</v>
      </c>
      <c r="D20" s="1">
        <v>211</v>
      </c>
      <c r="E20" s="3">
        <f>INDEX(In[Аренда помещений],MATCH(Sheet[[#This Row],[Код-для-кол-ва]],In[Код-для-кол-во],))*Sheet[[#This Row],[Кол-во]]</f>
        <v>26700</v>
      </c>
      <c r="F20" s="8">
        <f>IFERROR(INDEX(In[[1]:[12]],MATCH(Sheet[[#This Row],[Код-для-кол-ва]],In[Код-для-кол-во],),MONTH(Sheet[[#This Row],[Дата]])),)</f>
        <v>4</v>
      </c>
      <c r="G20" s="4"/>
      <c r="H20" s="17" t="str">
        <f>Sheet[[#This Row],[Фонд]]&amp;Sheet[[#This Row],[Название меропрития]]</f>
        <v>КиевТренинг</v>
      </c>
      <c r="I20" s="1" t="str">
        <f>IFERROR(INDEX(Cat[Description],MATCH(Sheet[[#This Row],[Код]],Cat[Kod],0)),0)</f>
        <v>Аренда помещений</v>
      </c>
    </row>
    <row r="21" spans="1:9" ht="12.75" x14ac:dyDescent="0.2">
      <c r="A21" s="6">
        <v>42583</v>
      </c>
      <c r="B21" s="1" t="str">
        <f>In!$A$5</f>
        <v>Киев</v>
      </c>
      <c r="C21" s="1" t="str">
        <f>In!$B$5</f>
        <v>Тренинг</v>
      </c>
      <c r="D21" s="1">
        <v>211</v>
      </c>
      <c r="E21" s="3">
        <f>INDEX(In[Аренда помещений],MATCH(Sheet[[#This Row],[Код-для-кол-ва]],In[Код-для-кол-во],))*Sheet[[#This Row],[Кол-во]]</f>
        <v>26700</v>
      </c>
      <c r="F21" s="8">
        <f>IFERROR(INDEX(In[[1]:[12]],MATCH(Sheet[[#This Row],[Код-для-кол-ва]],In[Код-для-кол-во],),MONTH(Sheet[[#This Row],[Дата]])),)</f>
        <v>4</v>
      </c>
      <c r="G21" s="4"/>
      <c r="H21" s="17" t="str">
        <f>Sheet[[#This Row],[Фонд]]&amp;Sheet[[#This Row],[Название меропрития]]</f>
        <v>КиевТренинг</v>
      </c>
      <c r="I21" s="1" t="str">
        <f>IFERROR(INDEX(Cat[Description],MATCH(Sheet[[#This Row],[Код]],Cat[Kod],0)),0)</f>
        <v>Аренда помещений</v>
      </c>
    </row>
    <row r="22" spans="1:9" ht="12.75" x14ac:dyDescent="0.2">
      <c r="A22" s="6">
        <v>42614</v>
      </c>
      <c r="B22" s="1" t="str">
        <f>In!$A$5</f>
        <v>Киев</v>
      </c>
      <c r="C22" s="1" t="str">
        <f>In!$B$5</f>
        <v>Тренинг</v>
      </c>
      <c r="D22" s="1">
        <v>211</v>
      </c>
      <c r="E22" s="3">
        <f>INDEX(In[Аренда помещений],MATCH(Sheet[[#This Row],[Код-для-кол-ва]],In[Код-для-кол-во],))*Sheet[[#This Row],[Кол-во]]</f>
        <v>26700</v>
      </c>
      <c r="F22" s="8">
        <f>IFERROR(INDEX(In[[1]:[12]],MATCH(Sheet[[#This Row],[Код-для-кол-ва]],In[Код-для-кол-во],),MONTH(Sheet[[#This Row],[Дата]])),)</f>
        <v>4</v>
      </c>
      <c r="G22" s="4"/>
      <c r="H22" s="17" t="str">
        <f>Sheet[[#This Row],[Фонд]]&amp;Sheet[[#This Row],[Название меропрития]]</f>
        <v>КиевТренинг</v>
      </c>
      <c r="I22" s="1" t="str">
        <f>IFERROR(INDEX(Cat[Description],MATCH(Sheet[[#This Row],[Код]],Cat[Kod],0)),0)</f>
        <v>Аренда помещений</v>
      </c>
    </row>
    <row r="23" spans="1:9" ht="12.75" x14ac:dyDescent="0.2">
      <c r="A23" s="6">
        <v>42644</v>
      </c>
      <c r="B23" s="1" t="str">
        <f>In!$A$5</f>
        <v>Киев</v>
      </c>
      <c r="C23" s="1" t="str">
        <f>In!$B$5</f>
        <v>Тренинг</v>
      </c>
      <c r="D23" s="1">
        <v>211</v>
      </c>
      <c r="E23" s="3">
        <f>INDEX(In[Аренда помещений],MATCH(Sheet[[#This Row],[Код-для-кол-ва]],In[Код-для-кол-во],))*Sheet[[#This Row],[Кол-во]]</f>
        <v>26700</v>
      </c>
      <c r="F23" s="8">
        <f>IFERROR(INDEX(In[[1]:[12]],MATCH(Sheet[[#This Row],[Код-для-кол-ва]],In[Код-для-кол-во],),MONTH(Sheet[[#This Row],[Дата]])),)</f>
        <v>4</v>
      </c>
      <c r="G23" s="4"/>
      <c r="H23" s="17" t="str">
        <f>Sheet[[#This Row],[Фонд]]&amp;Sheet[[#This Row],[Название меропрития]]</f>
        <v>КиевТренинг</v>
      </c>
      <c r="I23" s="1" t="str">
        <f>IFERROR(INDEX(Cat[Description],MATCH(Sheet[[#This Row],[Код]],Cat[Kod],0)),0)</f>
        <v>Аренда помещений</v>
      </c>
    </row>
    <row r="24" spans="1:9" ht="12.75" x14ac:dyDescent="0.2">
      <c r="A24" s="6">
        <v>42675</v>
      </c>
      <c r="B24" s="1" t="str">
        <f>In!$A$5</f>
        <v>Киев</v>
      </c>
      <c r="C24" s="1" t="str">
        <f>In!$B$5</f>
        <v>Тренинг</v>
      </c>
      <c r="D24" s="1">
        <v>211</v>
      </c>
      <c r="E24" s="3">
        <f>INDEX(In[Аренда помещений],MATCH(Sheet[[#This Row],[Код-для-кол-ва]],In[Код-для-кол-во],))*Sheet[[#This Row],[Кол-во]]</f>
        <v>26700</v>
      </c>
      <c r="F24" s="8">
        <f>IFERROR(INDEX(In[[1]:[12]],MATCH(Sheet[[#This Row],[Код-для-кол-ва]],In[Код-для-кол-во],),MONTH(Sheet[[#This Row],[Дата]])),)</f>
        <v>4</v>
      </c>
      <c r="G24" s="4"/>
      <c r="H24" s="17" t="str">
        <f>Sheet[[#This Row],[Фонд]]&amp;Sheet[[#This Row],[Название меропрития]]</f>
        <v>КиевТренинг</v>
      </c>
      <c r="I24" s="1" t="str">
        <f>IFERROR(INDEX(Cat[Description],MATCH(Sheet[[#This Row],[Код]],Cat[Kod],0)),0)</f>
        <v>Аренда помещений</v>
      </c>
    </row>
    <row r="25" spans="1:9" ht="12.75" x14ac:dyDescent="0.2">
      <c r="A25" s="6">
        <v>42705</v>
      </c>
      <c r="B25" s="1" t="str">
        <f>In!$A$5</f>
        <v>Киев</v>
      </c>
      <c r="C25" s="1" t="str">
        <f>In!$B$5</f>
        <v>Тренинг</v>
      </c>
      <c r="D25" s="1">
        <v>211</v>
      </c>
      <c r="E25" s="3">
        <f>INDEX(In[Аренда помещений],MATCH(Sheet[[#This Row],[Код-для-кол-ва]],In[Код-для-кол-во],))*Sheet[[#This Row],[Кол-во]]</f>
        <v>26700</v>
      </c>
      <c r="F25" s="8">
        <f>IFERROR(INDEX(In[[1]:[12]],MATCH(Sheet[[#This Row],[Код-для-кол-ва]],In[Код-для-кол-во],),MONTH(Sheet[[#This Row],[Дата]])),)</f>
        <v>4</v>
      </c>
      <c r="G25" s="4"/>
      <c r="H25" s="17" t="str">
        <f>Sheet[[#This Row],[Фонд]]&amp;Sheet[[#This Row],[Название меропрития]]</f>
        <v>КиевТренинг</v>
      </c>
      <c r="I25" s="1" t="str">
        <f>IFERROR(INDEX(Cat[Description],MATCH(Sheet[[#This Row],[Код]],Cat[Kod],0)),0)</f>
        <v>Аренда помещений</v>
      </c>
    </row>
    <row r="26" spans="1:9" ht="12.75" x14ac:dyDescent="0.2">
      <c r="A26" s="6">
        <v>42370</v>
      </c>
      <c r="B26" s="1" t="str">
        <f>In!$A$6</f>
        <v>Фонд 1</v>
      </c>
      <c r="C26" s="1" t="str">
        <f>In!$B$6</f>
        <v>Аренда офиса</v>
      </c>
      <c r="D26" s="1">
        <v>211</v>
      </c>
      <c r="E26" s="3">
        <f>INDEX(In[Аренда помещений],MATCH(Sheet[[#This Row],[Код-для-кол-ва]],In[Код-для-кол-во],))*Sheet[[#This Row],[Кол-во]]</f>
        <v>9362.7999999999993</v>
      </c>
      <c r="F26" s="8">
        <f>IFERROR(INDEX(In[[1]:[12]],MATCH(Sheet[[#This Row],[Код-для-кол-ва]],In[Код-для-кол-во],),MONTH(Sheet[[#This Row],[Дата]])),)</f>
        <v>1</v>
      </c>
      <c r="G26" s="4"/>
      <c r="H26" s="17" t="str">
        <f>Sheet[[#This Row],[Фонд]]&amp;Sheet[[#This Row],[Название меропрития]]</f>
        <v>Фонд 1Аренда офиса</v>
      </c>
      <c r="I26" s="1" t="str">
        <f>IFERROR(INDEX(Cat[Description],MATCH(Sheet[[#This Row],[Код]],Cat[Kod],0)),0)</f>
        <v>Аренда помещений</v>
      </c>
    </row>
    <row r="27" spans="1:9" ht="12.75" x14ac:dyDescent="0.2">
      <c r="A27" s="6">
        <v>42401</v>
      </c>
      <c r="B27" s="1" t="str">
        <f>In!$A$6</f>
        <v>Фонд 1</v>
      </c>
      <c r="C27" s="1" t="str">
        <f>In!$B$6</f>
        <v>Аренда офиса</v>
      </c>
      <c r="D27" s="1">
        <v>211</v>
      </c>
      <c r="E27" s="3">
        <f>INDEX(In[Аренда помещений],MATCH(Sheet[[#This Row],[Код-для-кол-ва]],In[Код-для-кол-во],))*Sheet[[#This Row],[Кол-во]]</f>
        <v>9362.7999999999993</v>
      </c>
      <c r="F27" s="8">
        <f>IFERROR(INDEX(In[[1]:[12]],MATCH(Sheet[[#This Row],[Код-для-кол-ва]],In[Код-для-кол-во],),MONTH(Sheet[[#This Row],[Дата]])),)</f>
        <v>1</v>
      </c>
      <c r="G27" s="4"/>
      <c r="H27" s="17" t="str">
        <f>Sheet[[#This Row],[Фонд]]&amp;Sheet[[#This Row],[Название меропрития]]</f>
        <v>Фонд 1Аренда офиса</v>
      </c>
      <c r="I27" s="1" t="str">
        <f>IFERROR(INDEX(Cat[Description],MATCH(Sheet[[#This Row],[Код]],Cat[Kod],0)),0)</f>
        <v>Аренда помещений</v>
      </c>
    </row>
    <row r="28" spans="1:9" ht="12.75" x14ac:dyDescent="0.2">
      <c r="A28" s="6">
        <v>42430</v>
      </c>
      <c r="B28" s="1" t="str">
        <f>In!$A$6</f>
        <v>Фонд 1</v>
      </c>
      <c r="C28" s="1" t="str">
        <f>In!$B$6</f>
        <v>Аренда офиса</v>
      </c>
      <c r="D28" s="1">
        <v>211</v>
      </c>
      <c r="E28" s="3">
        <f>INDEX(In[Аренда помещений],MATCH(Sheet[[#This Row],[Код-для-кол-ва]],In[Код-для-кол-во],))*Sheet[[#This Row],[Кол-во]]</f>
        <v>9362.7999999999993</v>
      </c>
      <c r="F28" s="8">
        <f>IFERROR(INDEX(In[[1]:[12]],MATCH(Sheet[[#This Row],[Код-для-кол-ва]],In[Код-для-кол-во],),MONTH(Sheet[[#This Row],[Дата]])),)</f>
        <v>1</v>
      </c>
      <c r="G28" s="4"/>
      <c r="H28" s="17" t="str">
        <f>Sheet[[#This Row],[Фонд]]&amp;Sheet[[#This Row],[Название меропрития]]</f>
        <v>Фонд 1Аренда офиса</v>
      </c>
      <c r="I28" s="1" t="str">
        <f>IFERROR(INDEX(Cat[Description],MATCH(Sheet[[#This Row],[Код]],Cat[Kod],0)),0)</f>
        <v>Аренда помещений</v>
      </c>
    </row>
    <row r="29" spans="1:9" ht="12.75" x14ac:dyDescent="0.2">
      <c r="A29" s="6">
        <v>42461</v>
      </c>
      <c r="B29" s="1" t="str">
        <f>In!$A$6</f>
        <v>Фонд 1</v>
      </c>
      <c r="C29" s="1" t="str">
        <f>In!$B$6</f>
        <v>Аренда офиса</v>
      </c>
      <c r="D29" s="1">
        <v>211</v>
      </c>
      <c r="E29" s="3">
        <f>INDEX(In[Аренда помещений],MATCH(Sheet[[#This Row],[Код-для-кол-ва]],In[Код-для-кол-во],))*Sheet[[#This Row],[Кол-во]]</f>
        <v>9362.7999999999993</v>
      </c>
      <c r="F29" s="8">
        <f>IFERROR(INDEX(In[[1]:[12]],MATCH(Sheet[[#This Row],[Код-для-кол-ва]],In[Код-для-кол-во],),MONTH(Sheet[[#This Row],[Дата]])),)</f>
        <v>1</v>
      </c>
      <c r="G29" s="4"/>
      <c r="H29" s="17" t="str">
        <f>Sheet[[#This Row],[Фонд]]&amp;Sheet[[#This Row],[Название меропрития]]</f>
        <v>Фонд 1Аренда офиса</v>
      </c>
      <c r="I29" s="1" t="str">
        <f>IFERROR(INDEX(Cat[Description],MATCH(Sheet[[#This Row],[Код]],Cat[Kod],0)),0)</f>
        <v>Аренда помещений</v>
      </c>
    </row>
    <row r="30" spans="1:9" ht="12.75" x14ac:dyDescent="0.2">
      <c r="A30" s="6">
        <v>42491</v>
      </c>
      <c r="B30" s="1" t="str">
        <f>In!$A$6</f>
        <v>Фонд 1</v>
      </c>
      <c r="C30" s="1" t="str">
        <f>In!$B$6</f>
        <v>Аренда офиса</v>
      </c>
      <c r="D30" s="1">
        <v>211</v>
      </c>
      <c r="E30" s="3">
        <f>INDEX(In[Аренда помещений],MATCH(Sheet[[#This Row],[Код-для-кол-ва]],In[Код-для-кол-во],))*Sheet[[#This Row],[Кол-во]]</f>
        <v>9362.7999999999993</v>
      </c>
      <c r="F30" s="8">
        <f>IFERROR(INDEX(In[[1]:[12]],MATCH(Sheet[[#This Row],[Код-для-кол-ва]],In[Код-для-кол-во],),MONTH(Sheet[[#This Row],[Дата]])),)</f>
        <v>1</v>
      </c>
      <c r="G30" s="4"/>
      <c r="H30" s="17" t="str">
        <f>Sheet[[#This Row],[Фонд]]&amp;Sheet[[#This Row],[Название меропрития]]</f>
        <v>Фонд 1Аренда офиса</v>
      </c>
      <c r="I30" s="1" t="str">
        <f>IFERROR(INDEX(Cat[Description],MATCH(Sheet[[#This Row],[Код]],Cat[Kod],0)),0)</f>
        <v>Аренда помещений</v>
      </c>
    </row>
    <row r="31" spans="1:9" ht="12.75" x14ac:dyDescent="0.2">
      <c r="A31" s="6">
        <v>42522</v>
      </c>
      <c r="B31" s="1" t="str">
        <f>In!$A$6</f>
        <v>Фонд 1</v>
      </c>
      <c r="C31" s="1" t="str">
        <f>In!$B$6</f>
        <v>Аренда офиса</v>
      </c>
      <c r="D31" s="1">
        <v>211</v>
      </c>
      <c r="E31" s="3">
        <f>INDEX(In[Аренда помещений],MATCH(Sheet[[#This Row],[Код-для-кол-ва]],In[Код-для-кол-во],))*Sheet[[#This Row],[Кол-во]]</f>
        <v>9362.7999999999993</v>
      </c>
      <c r="F31" s="8">
        <f>IFERROR(INDEX(In[[1]:[12]],MATCH(Sheet[[#This Row],[Код-для-кол-ва]],In[Код-для-кол-во],),MONTH(Sheet[[#This Row],[Дата]])),)</f>
        <v>1</v>
      </c>
      <c r="G31" s="4"/>
      <c r="H31" s="17" t="str">
        <f>Sheet[[#This Row],[Фонд]]&amp;Sheet[[#This Row],[Название меропрития]]</f>
        <v>Фонд 1Аренда офиса</v>
      </c>
      <c r="I31" s="1" t="str">
        <f>IFERROR(INDEX(Cat[Description],MATCH(Sheet[[#This Row],[Код]],Cat[Kod],0)),0)</f>
        <v>Аренда помещений</v>
      </c>
    </row>
    <row r="32" spans="1:9" ht="12.75" x14ac:dyDescent="0.2">
      <c r="A32" s="6">
        <v>42552</v>
      </c>
      <c r="B32" s="1" t="str">
        <f>In!$A$6</f>
        <v>Фонд 1</v>
      </c>
      <c r="C32" s="1" t="str">
        <f>In!$B$6</f>
        <v>Аренда офиса</v>
      </c>
      <c r="D32" s="1">
        <v>211</v>
      </c>
      <c r="E32" s="3">
        <f>INDEX(In[Аренда помещений],MATCH(Sheet[[#This Row],[Код-для-кол-ва]],In[Код-для-кол-во],))*Sheet[[#This Row],[Кол-во]]</f>
        <v>9362.7999999999993</v>
      </c>
      <c r="F32" s="8">
        <f>IFERROR(INDEX(In[[1]:[12]],MATCH(Sheet[[#This Row],[Код-для-кол-ва]],In[Код-для-кол-во],),MONTH(Sheet[[#This Row],[Дата]])),)</f>
        <v>1</v>
      </c>
      <c r="G32" s="4"/>
      <c r="H32" s="17" t="str">
        <f>Sheet[[#This Row],[Фонд]]&amp;Sheet[[#This Row],[Название меропрития]]</f>
        <v>Фонд 1Аренда офиса</v>
      </c>
      <c r="I32" s="1" t="str">
        <f>IFERROR(INDEX(Cat[Description],MATCH(Sheet[[#This Row],[Код]],Cat[Kod],0)),0)</f>
        <v>Аренда помещений</v>
      </c>
    </row>
    <row r="33" spans="1:9" ht="12.75" x14ac:dyDescent="0.2">
      <c r="A33" s="6">
        <v>42583</v>
      </c>
      <c r="B33" s="1" t="str">
        <f>In!$A$6</f>
        <v>Фонд 1</v>
      </c>
      <c r="C33" s="1" t="str">
        <f>In!$B$6</f>
        <v>Аренда офиса</v>
      </c>
      <c r="D33" s="1">
        <v>211</v>
      </c>
      <c r="E33" s="3">
        <f>INDEX(In[Аренда помещений],MATCH(Sheet[[#This Row],[Код-для-кол-ва]],In[Код-для-кол-во],))*Sheet[[#This Row],[Кол-во]]</f>
        <v>9362.7999999999993</v>
      </c>
      <c r="F33" s="8">
        <f>IFERROR(INDEX(In[[1]:[12]],MATCH(Sheet[[#This Row],[Код-для-кол-ва]],In[Код-для-кол-во],),MONTH(Sheet[[#This Row],[Дата]])),)</f>
        <v>1</v>
      </c>
      <c r="G33" s="4"/>
      <c r="H33" s="17" t="str">
        <f>Sheet[[#This Row],[Фонд]]&amp;Sheet[[#This Row],[Название меропрития]]</f>
        <v>Фонд 1Аренда офиса</v>
      </c>
      <c r="I33" s="1" t="str">
        <f>IFERROR(INDEX(Cat[Description],MATCH(Sheet[[#This Row],[Код]],Cat[Kod],0)),0)</f>
        <v>Аренда помещений</v>
      </c>
    </row>
    <row r="34" spans="1:9" ht="12.75" x14ac:dyDescent="0.2">
      <c r="A34" s="6">
        <v>42614</v>
      </c>
      <c r="B34" s="1" t="str">
        <f>In!$A$6</f>
        <v>Фонд 1</v>
      </c>
      <c r="C34" s="1" t="str">
        <f>In!$B$6</f>
        <v>Аренда офиса</v>
      </c>
      <c r="D34" s="1">
        <v>211</v>
      </c>
      <c r="E34" s="3">
        <f>INDEX(In[Аренда помещений],MATCH(Sheet[[#This Row],[Код-для-кол-ва]],In[Код-для-кол-во],))*Sheet[[#This Row],[Кол-во]]</f>
        <v>9362.7999999999993</v>
      </c>
      <c r="F34" s="8">
        <f>IFERROR(INDEX(In[[1]:[12]],MATCH(Sheet[[#This Row],[Код-для-кол-ва]],In[Код-для-кол-во],),MONTH(Sheet[[#This Row],[Дата]])),)</f>
        <v>1</v>
      </c>
      <c r="G34" s="4"/>
      <c r="H34" s="17" t="str">
        <f>Sheet[[#This Row],[Фонд]]&amp;Sheet[[#This Row],[Название меропрития]]</f>
        <v>Фонд 1Аренда офиса</v>
      </c>
      <c r="I34" s="1" t="str">
        <f>IFERROR(INDEX(Cat[Description],MATCH(Sheet[[#This Row],[Код]],Cat[Kod],0)),0)</f>
        <v>Аренда помещений</v>
      </c>
    </row>
    <row r="35" spans="1:9" ht="12.75" x14ac:dyDescent="0.2">
      <c r="A35" s="6">
        <v>42644</v>
      </c>
      <c r="B35" s="1" t="str">
        <f>In!$A$6</f>
        <v>Фонд 1</v>
      </c>
      <c r="C35" s="1" t="str">
        <f>In!$B$6</f>
        <v>Аренда офиса</v>
      </c>
      <c r="D35" s="1">
        <v>211</v>
      </c>
      <c r="E35" s="3">
        <f>INDEX(In[Аренда помещений],MATCH(Sheet[[#This Row],[Код-для-кол-ва]],In[Код-для-кол-во],))*Sheet[[#This Row],[Кол-во]]</f>
        <v>9362.7999999999993</v>
      </c>
      <c r="F35" s="8">
        <f>IFERROR(INDEX(In[[1]:[12]],MATCH(Sheet[[#This Row],[Код-для-кол-ва]],In[Код-для-кол-во],),MONTH(Sheet[[#This Row],[Дата]])),)</f>
        <v>1</v>
      </c>
      <c r="G35" s="4"/>
      <c r="H35" s="17" t="str">
        <f>Sheet[[#This Row],[Фонд]]&amp;Sheet[[#This Row],[Название меропрития]]</f>
        <v>Фонд 1Аренда офиса</v>
      </c>
      <c r="I35" s="1" t="str">
        <f>IFERROR(INDEX(Cat[Description],MATCH(Sheet[[#This Row],[Код]],Cat[Kod],0)),0)</f>
        <v>Аренда помещений</v>
      </c>
    </row>
    <row r="36" spans="1:9" ht="12.75" x14ac:dyDescent="0.2">
      <c r="A36" s="6">
        <v>42675</v>
      </c>
      <c r="B36" s="1" t="str">
        <f>In!$A$6</f>
        <v>Фонд 1</v>
      </c>
      <c r="C36" s="1" t="str">
        <f>In!$B$6</f>
        <v>Аренда офиса</v>
      </c>
      <c r="D36" s="1">
        <v>211</v>
      </c>
      <c r="E36" s="3">
        <f>INDEX(In[Аренда помещений],MATCH(Sheet[[#This Row],[Код-для-кол-ва]],In[Код-для-кол-во],))*Sheet[[#This Row],[Кол-во]]</f>
        <v>9362.7999999999993</v>
      </c>
      <c r="F36" s="8">
        <f>IFERROR(INDEX(In[[1]:[12]],MATCH(Sheet[[#This Row],[Код-для-кол-ва]],In[Код-для-кол-во],),MONTH(Sheet[[#This Row],[Дата]])),)</f>
        <v>1</v>
      </c>
      <c r="G36" s="4"/>
      <c r="H36" s="17" t="str">
        <f>Sheet[[#This Row],[Фонд]]&amp;Sheet[[#This Row],[Название меропрития]]</f>
        <v>Фонд 1Аренда офиса</v>
      </c>
      <c r="I36" s="1" t="str">
        <f>IFERROR(INDEX(Cat[Description],MATCH(Sheet[[#This Row],[Код]],Cat[Kod],0)),0)</f>
        <v>Аренда помещений</v>
      </c>
    </row>
    <row r="37" spans="1:9" ht="12.75" x14ac:dyDescent="0.2">
      <c r="A37" s="6">
        <v>42705</v>
      </c>
      <c r="B37" s="1" t="str">
        <f>In!$A$6</f>
        <v>Фонд 1</v>
      </c>
      <c r="C37" s="1" t="str">
        <f>In!$B$6</f>
        <v>Аренда офиса</v>
      </c>
      <c r="D37" s="1">
        <v>211</v>
      </c>
      <c r="E37" s="3">
        <f>INDEX(In[Аренда помещений],MATCH(Sheet[[#This Row],[Код-для-кол-ва]],In[Код-для-кол-во],))*Sheet[[#This Row],[Кол-во]]</f>
        <v>9362.7999999999993</v>
      </c>
      <c r="F37" s="8">
        <f>IFERROR(INDEX(In[[1]:[12]],MATCH(Sheet[[#This Row],[Код-для-кол-ва]],In[Код-для-кол-во],),MONTH(Sheet[[#This Row],[Дата]])),)</f>
        <v>1</v>
      </c>
      <c r="G37" s="4"/>
      <c r="H37" s="17" t="str">
        <f>Sheet[[#This Row],[Фонд]]&amp;Sheet[[#This Row],[Название меропрития]]</f>
        <v>Фонд 1Аренда офиса</v>
      </c>
      <c r="I37" s="1" t="str">
        <f>IFERROR(INDEX(Cat[Description],MATCH(Sheet[[#This Row],[Код]],Cat[Kod],0)),0)</f>
        <v>Аренда помещений</v>
      </c>
    </row>
    <row r="38" spans="1:9" ht="12.75" x14ac:dyDescent="0.2">
      <c r="A38" s="6">
        <v>42370</v>
      </c>
      <c r="B38" s="1" t="str">
        <f>In!$A$7</f>
        <v>Фонд 1</v>
      </c>
      <c r="C38" s="1" t="str">
        <f>In!$B$7</f>
        <v>Внеплановые</v>
      </c>
      <c r="D38" s="1">
        <v>211</v>
      </c>
      <c r="E38" s="3">
        <f>INDEX(In[Аренда помещений],MATCH(Sheet[[#This Row],[Код-для-кол-ва]],In[Код-для-кол-во],))*Sheet[[#This Row],[Кол-во]]</f>
        <v>0</v>
      </c>
      <c r="F38" s="8">
        <f>IFERROR(INDEX(In[[1]:[12]],MATCH(Sheet[[#This Row],[Код-для-кол-ва]],In[Код-для-кол-во],),MONTH(Sheet[[#This Row],[Дата]])),)</f>
        <v>1</v>
      </c>
      <c r="G38" s="4"/>
      <c r="H38" s="17" t="str">
        <f>Sheet[[#This Row],[Фонд]]&amp;Sheet[[#This Row],[Название меропрития]]</f>
        <v>Фонд 1Внеплановые</v>
      </c>
      <c r="I38" s="1" t="str">
        <f>IFERROR(INDEX(Cat[Description],MATCH(Sheet[[#This Row],[Код]],Cat[Kod],0)),0)</f>
        <v>Аренда помещений</v>
      </c>
    </row>
    <row r="39" spans="1:9" ht="12.75" x14ac:dyDescent="0.2">
      <c r="A39" s="6">
        <v>42401</v>
      </c>
      <c r="B39" s="1" t="str">
        <f>In!$A$7</f>
        <v>Фонд 1</v>
      </c>
      <c r="C39" s="1" t="str">
        <f>In!$B$7</f>
        <v>Внеплановые</v>
      </c>
      <c r="D39" s="1">
        <v>211</v>
      </c>
      <c r="E39" s="3">
        <f>INDEX(In[Аренда помещений],MATCH(Sheet[[#This Row],[Код-для-кол-ва]],In[Код-для-кол-во],))*Sheet[[#This Row],[Кол-во]]</f>
        <v>0</v>
      </c>
      <c r="F39" s="8">
        <f>IFERROR(INDEX(In[[1]:[12]],MATCH(Sheet[[#This Row],[Код-для-кол-ва]],In[Код-для-кол-во],),MONTH(Sheet[[#This Row],[Дата]])),)</f>
        <v>1</v>
      </c>
      <c r="G39" s="4"/>
      <c r="H39" s="17" t="str">
        <f>Sheet[[#This Row],[Фонд]]&amp;Sheet[[#This Row],[Название меропрития]]</f>
        <v>Фонд 1Внеплановые</v>
      </c>
      <c r="I39" s="1" t="str">
        <f>IFERROR(INDEX(Cat[Description],MATCH(Sheet[[#This Row],[Код]],Cat[Kod],0)),0)</f>
        <v>Аренда помещений</v>
      </c>
    </row>
    <row r="40" spans="1:9" ht="12.75" x14ac:dyDescent="0.2">
      <c r="A40" s="6">
        <v>42430</v>
      </c>
      <c r="B40" s="1" t="str">
        <f>In!$A$7</f>
        <v>Фонд 1</v>
      </c>
      <c r="C40" s="1" t="str">
        <f>In!$B$7</f>
        <v>Внеплановые</v>
      </c>
      <c r="D40" s="1">
        <v>211</v>
      </c>
      <c r="E40" s="3">
        <f>INDEX(In[Аренда помещений],MATCH(Sheet[[#This Row],[Код-для-кол-ва]],In[Код-для-кол-во],))*Sheet[[#This Row],[Кол-во]]</f>
        <v>0</v>
      </c>
      <c r="F40" s="8">
        <f>IFERROR(INDEX(In[[1]:[12]],MATCH(Sheet[[#This Row],[Код-для-кол-ва]],In[Код-для-кол-во],),MONTH(Sheet[[#This Row],[Дата]])),)</f>
        <v>1</v>
      </c>
      <c r="G40" s="4"/>
      <c r="H40" s="17" t="str">
        <f>Sheet[[#This Row],[Фонд]]&amp;Sheet[[#This Row],[Название меропрития]]</f>
        <v>Фонд 1Внеплановые</v>
      </c>
      <c r="I40" s="1" t="str">
        <f>IFERROR(INDEX(Cat[Description],MATCH(Sheet[[#This Row],[Код]],Cat[Kod],0)),0)</f>
        <v>Аренда помещений</v>
      </c>
    </row>
    <row r="41" spans="1:9" ht="12.75" x14ac:dyDescent="0.2">
      <c r="A41" s="6">
        <v>42461</v>
      </c>
      <c r="B41" s="1" t="str">
        <f>In!$A$7</f>
        <v>Фонд 1</v>
      </c>
      <c r="C41" s="1" t="str">
        <f>In!$B$7</f>
        <v>Внеплановые</v>
      </c>
      <c r="D41" s="1">
        <v>211</v>
      </c>
      <c r="E41" s="3">
        <f>INDEX(In[Аренда помещений],MATCH(Sheet[[#This Row],[Код-для-кол-ва]],In[Код-для-кол-во],))*Sheet[[#This Row],[Кол-во]]</f>
        <v>0</v>
      </c>
      <c r="F41" s="8">
        <f>IFERROR(INDEX(In[[1]:[12]],MATCH(Sheet[[#This Row],[Код-для-кол-ва]],In[Код-для-кол-во],),MONTH(Sheet[[#This Row],[Дата]])),)</f>
        <v>1</v>
      </c>
      <c r="G41" s="4"/>
      <c r="H41" s="17" t="str">
        <f>Sheet[[#This Row],[Фонд]]&amp;Sheet[[#This Row],[Название меропрития]]</f>
        <v>Фонд 1Внеплановые</v>
      </c>
      <c r="I41" s="1" t="str">
        <f>IFERROR(INDEX(Cat[Description],MATCH(Sheet[[#This Row],[Код]],Cat[Kod],0)),0)</f>
        <v>Аренда помещений</v>
      </c>
    </row>
    <row r="42" spans="1:9" ht="12.75" x14ac:dyDescent="0.2">
      <c r="A42" s="6">
        <v>42491</v>
      </c>
      <c r="B42" s="1" t="str">
        <f>In!$A$7</f>
        <v>Фонд 1</v>
      </c>
      <c r="C42" s="1" t="str">
        <f>In!$B$7</f>
        <v>Внеплановые</v>
      </c>
      <c r="D42" s="1">
        <v>211</v>
      </c>
      <c r="E42" s="3">
        <f>INDEX(In[Аренда помещений],MATCH(Sheet[[#This Row],[Код-для-кол-ва]],In[Код-для-кол-во],))*Sheet[[#This Row],[Кол-во]]</f>
        <v>0</v>
      </c>
      <c r="F42" s="8">
        <f>IFERROR(INDEX(In[[1]:[12]],MATCH(Sheet[[#This Row],[Код-для-кол-ва]],In[Код-для-кол-во],),MONTH(Sheet[[#This Row],[Дата]])),)</f>
        <v>1</v>
      </c>
      <c r="G42" s="4"/>
      <c r="H42" s="17" t="str">
        <f>Sheet[[#This Row],[Фонд]]&amp;Sheet[[#This Row],[Название меропрития]]</f>
        <v>Фонд 1Внеплановые</v>
      </c>
      <c r="I42" s="1" t="str">
        <f>IFERROR(INDEX(Cat[Description],MATCH(Sheet[[#This Row],[Код]],Cat[Kod],0)),0)</f>
        <v>Аренда помещений</v>
      </c>
    </row>
    <row r="43" spans="1:9" ht="12.75" x14ac:dyDescent="0.2">
      <c r="A43" s="6">
        <v>42522</v>
      </c>
      <c r="B43" s="1" t="str">
        <f>In!$A$7</f>
        <v>Фонд 1</v>
      </c>
      <c r="C43" s="1" t="str">
        <f>In!$B$7</f>
        <v>Внеплановые</v>
      </c>
      <c r="D43" s="1">
        <v>211</v>
      </c>
      <c r="E43" s="3">
        <f>INDEX(In[Аренда помещений],MATCH(Sheet[[#This Row],[Код-для-кол-ва]],In[Код-для-кол-во],))*Sheet[[#This Row],[Кол-во]]</f>
        <v>0</v>
      </c>
      <c r="F43" s="8">
        <f>IFERROR(INDEX(In[[1]:[12]],MATCH(Sheet[[#This Row],[Код-для-кол-ва]],In[Код-для-кол-во],),MONTH(Sheet[[#This Row],[Дата]])),)</f>
        <v>1</v>
      </c>
      <c r="G43" s="4"/>
      <c r="H43" s="17" t="str">
        <f>Sheet[[#This Row],[Фонд]]&amp;Sheet[[#This Row],[Название меропрития]]</f>
        <v>Фонд 1Внеплановые</v>
      </c>
      <c r="I43" s="1" t="str">
        <f>IFERROR(INDEX(Cat[Description],MATCH(Sheet[[#This Row],[Код]],Cat[Kod],0)),0)</f>
        <v>Аренда помещений</v>
      </c>
    </row>
    <row r="44" spans="1:9" ht="12.75" x14ac:dyDescent="0.2">
      <c r="A44" s="6">
        <v>42552</v>
      </c>
      <c r="B44" s="1" t="str">
        <f>In!$A$7</f>
        <v>Фонд 1</v>
      </c>
      <c r="C44" s="1" t="str">
        <f>In!$B$7</f>
        <v>Внеплановые</v>
      </c>
      <c r="D44" s="1">
        <v>211</v>
      </c>
      <c r="E44" s="3">
        <f>INDEX(In[Аренда помещений],MATCH(Sheet[[#This Row],[Код-для-кол-ва]],In[Код-для-кол-во],))*Sheet[[#This Row],[Кол-во]]</f>
        <v>0</v>
      </c>
      <c r="F44" s="8">
        <f>IFERROR(INDEX(In[[1]:[12]],MATCH(Sheet[[#This Row],[Код-для-кол-ва]],In[Код-для-кол-во],),MONTH(Sheet[[#This Row],[Дата]])),)</f>
        <v>1</v>
      </c>
      <c r="G44" s="4"/>
      <c r="H44" s="17" t="str">
        <f>Sheet[[#This Row],[Фонд]]&amp;Sheet[[#This Row],[Название меропрития]]</f>
        <v>Фонд 1Внеплановые</v>
      </c>
      <c r="I44" s="1" t="str">
        <f>IFERROR(INDEX(Cat[Description],MATCH(Sheet[[#This Row],[Код]],Cat[Kod],0)),0)</f>
        <v>Аренда помещений</v>
      </c>
    </row>
    <row r="45" spans="1:9" ht="12.75" x14ac:dyDescent="0.2">
      <c r="A45" s="6">
        <v>42583</v>
      </c>
      <c r="B45" s="1" t="str">
        <f>In!$A$7</f>
        <v>Фонд 1</v>
      </c>
      <c r="C45" s="1" t="str">
        <f>In!$B$7</f>
        <v>Внеплановые</v>
      </c>
      <c r="D45" s="1">
        <v>211</v>
      </c>
      <c r="E45" s="3">
        <f>INDEX(In[Аренда помещений],MATCH(Sheet[[#This Row],[Код-для-кол-ва]],In[Код-для-кол-во],))*Sheet[[#This Row],[Кол-во]]</f>
        <v>0</v>
      </c>
      <c r="F45" s="8">
        <f>IFERROR(INDEX(In[[1]:[12]],MATCH(Sheet[[#This Row],[Код-для-кол-ва]],In[Код-для-кол-во],),MONTH(Sheet[[#This Row],[Дата]])),)</f>
        <v>1</v>
      </c>
      <c r="G45" s="4"/>
      <c r="H45" s="17" t="str">
        <f>Sheet[[#This Row],[Фонд]]&amp;Sheet[[#This Row],[Название меропрития]]</f>
        <v>Фонд 1Внеплановые</v>
      </c>
      <c r="I45" s="1" t="str">
        <f>IFERROR(INDEX(Cat[Description],MATCH(Sheet[[#This Row],[Код]],Cat[Kod],0)),0)</f>
        <v>Аренда помещений</v>
      </c>
    </row>
    <row r="46" spans="1:9" ht="12.75" x14ac:dyDescent="0.2">
      <c r="A46" s="6">
        <v>42614</v>
      </c>
      <c r="B46" s="1" t="str">
        <f>In!$A$7</f>
        <v>Фонд 1</v>
      </c>
      <c r="C46" s="1" t="str">
        <f>In!$B$7</f>
        <v>Внеплановые</v>
      </c>
      <c r="D46" s="1">
        <v>211</v>
      </c>
      <c r="E46" s="3">
        <f>INDEX(In[Аренда помещений],MATCH(Sheet[[#This Row],[Код-для-кол-ва]],In[Код-для-кол-во],))*Sheet[[#This Row],[Кол-во]]</f>
        <v>0</v>
      </c>
      <c r="F46" s="8">
        <f>IFERROR(INDEX(In[[1]:[12]],MATCH(Sheet[[#This Row],[Код-для-кол-ва]],In[Код-для-кол-во],),MONTH(Sheet[[#This Row],[Дата]])),)</f>
        <v>1</v>
      </c>
      <c r="G46" s="4"/>
      <c r="H46" s="17" t="str">
        <f>Sheet[[#This Row],[Фонд]]&amp;Sheet[[#This Row],[Название меропрития]]</f>
        <v>Фонд 1Внеплановые</v>
      </c>
      <c r="I46" s="1" t="str">
        <f>IFERROR(INDEX(Cat[Description],MATCH(Sheet[[#This Row],[Код]],Cat[Kod],0)),0)</f>
        <v>Аренда помещений</v>
      </c>
    </row>
    <row r="47" spans="1:9" ht="12.75" x14ac:dyDescent="0.2">
      <c r="A47" s="6">
        <v>42644</v>
      </c>
      <c r="B47" s="1" t="str">
        <f>In!$A$7</f>
        <v>Фонд 1</v>
      </c>
      <c r="C47" s="1" t="str">
        <f>In!$B$7</f>
        <v>Внеплановые</v>
      </c>
      <c r="D47" s="1">
        <v>211</v>
      </c>
      <c r="E47" s="3">
        <f>INDEX(In[Аренда помещений],MATCH(Sheet[[#This Row],[Код-для-кол-ва]],In[Код-для-кол-во],))*Sheet[[#This Row],[Кол-во]]</f>
        <v>0</v>
      </c>
      <c r="F47" s="8">
        <f>IFERROR(INDEX(In[[1]:[12]],MATCH(Sheet[[#This Row],[Код-для-кол-ва]],In[Код-для-кол-во],),MONTH(Sheet[[#This Row],[Дата]])),)</f>
        <v>1</v>
      </c>
      <c r="G47" s="4"/>
      <c r="H47" s="17" t="str">
        <f>Sheet[[#This Row],[Фонд]]&amp;Sheet[[#This Row],[Название меропрития]]</f>
        <v>Фонд 1Внеплановые</v>
      </c>
      <c r="I47" s="1" t="str">
        <f>IFERROR(INDEX(Cat[Description],MATCH(Sheet[[#This Row],[Код]],Cat[Kod],0)),0)</f>
        <v>Аренда помещений</v>
      </c>
    </row>
    <row r="48" spans="1:9" ht="12.75" x14ac:dyDescent="0.2">
      <c r="A48" s="6">
        <v>42675</v>
      </c>
      <c r="B48" s="1" t="str">
        <f>In!$A$7</f>
        <v>Фонд 1</v>
      </c>
      <c r="C48" s="1" t="str">
        <f>In!$B$7</f>
        <v>Внеплановые</v>
      </c>
      <c r="D48" s="1">
        <v>211</v>
      </c>
      <c r="E48" s="3">
        <f>INDEX(In[Аренда помещений],MATCH(Sheet[[#This Row],[Код-для-кол-ва]],In[Код-для-кол-во],))*Sheet[[#This Row],[Кол-во]]</f>
        <v>0</v>
      </c>
      <c r="F48" s="8">
        <f>IFERROR(INDEX(In[[1]:[12]],MATCH(Sheet[[#This Row],[Код-для-кол-ва]],In[Код-для-кол-во],),MONTH(Sheet[[#This Row],[Дата]])),)</f>
        <v>1</v>
      </c>
      <c r="G48" s="4"/>
      <c r="H48" s="17" t="str">
        <f>Sheet[[#This Row],[Фонд]]&amp;Sheet[[#This Row],[Название меропрития]]</f>
        <v>Фонд 1Внеплановые</v>
      </c>
      <c r="I48" s="1" t="str">
        <f>IFERROR(INDEX(Cat[Description],MATCH(Sheet[[#This Row],[Код]],Cat[Kod],0)),0)</f>
        <v>Аренда помещений</v>
      </c>
    </row>
    <row r="49" spans="1:9" ht="12.75" x14ac:dyDescent="0.2">
      <c r="A49" s="6">
        <v>42705</v>
      </c>
      <c r="B49" s="1" t="str">
        <f>In!$A$7</f>
        <v>Фонд 1</v>
      </c>
      <c r="C49" s="1" t="str">
        <f>In!$B$7</f>
        <v>Внеплановые</v>
      </c>
      <c r="D49" s="1">
        <v>211</v>
      </c>
      <c r="E49" s="3">
        <f>INDEX(In[Аренда помещений],MATCH(Sheet[[#This Row],[Код-для-кол-ва]],In[Код-для-кол-во],))*Sheet[[#This Row],[Кол-во]]</f>
        <v>0</v>
      </c>
      <c r="F49" s="8">
        <f>IFERROR(INDEX(In[[1]:[12]],MATCH(Sheet[[#This Row],[Код-для-кол-ва]],In[Код-для-кол-во],),MONTH(Sheet[[#This Row],[Дата]])),)</f>
        <v>1</v>
      </c>
      <c r="G49" s="4"/>
      <c r="H49" s="17" t="str">
        <f>Sheet[[#This Row],[Фонд]]&amp;Sheet[[#This Row],[Название меропрития]]</f>
        <v>Фонд 1Внеплановые</v>
      </c>
      <c r="I49" s="1" t="str">
        <f>IFERROR(INDEX(Cat[Description],MATCH(Sheet[[#This Row],[Код]],Cat[Kod],0)),0)</f>
        <v>Аренда помещений</v>
      </c>
    </row>
    <row r="50" spans="1:9" ht="12.75" x14ac:dyDescent="0.2">
      <c r="A50" s="6">
        <v>42370</v>
      </c>
      <c r="B50" s="1" t="str">
        <f>In!$A$8</f>
        <v>Фонд 3</v>
      </c>
      <c r="C50" s="1" t="str">
        <f>In!$B$8</f>
        <v>Собрание</v>
      </c>
      <c r="D50" s="1">
        <v>211</v>
      </c>
      <c r="E50" s="3">
        <f>INDEX(In[Аренда помещений],MATCH(Sheet[[#This Row],[Код-для-кол-ва]],In[Код-для-кол-во],))*Sheet[[#This Row],[Кол-во]]</f>
        <v>1424</v>
      </c>
      <c r="F50" s="8">
        <f>IFERROR(INDEX(In[[1]:[12]],MATCH(Sheet[[#This Row],[Код-для-кол-ва]],In[Код-для-кол-во],),MONTH(Sheet[[#This Row],[Дата]])),)</f>
        <v>4</v>
      </c>
      <c r="G50" s="4"/>
      <c r="H50" s="17" t="str">
        <f>Sheet[[#This Row],[Фонд]]&amp;Sheet[[#This Row],[Название меропрития]]</f>
        <v>Фонд 3Собрание</v>
      </c>
      <c r="I50" s="1" t="str">
        <f>IFERROR(INDEX(Cat[Description],MATCH(Sheet[[#This Row],[Код]],Cat[Kod],0)),0)</f>
        <v>Аренда помещений</v>
      </c>
    </row>
    <row r="51" spans="1:9" ht="12.75" x14ac:dyDescent="0.2">
      <c r="A51" s="6">
        <v>42401</v>
      </c>
      <c r="B51" s="1" t="str">
        <f>In!$A$8</f>
        <v>Фонд 3</v>
      </c>
      <c r="C51" s="1" t="str">
        <f>In!$B$8</f>
        <v>Собрание</v>
      </c>
      <c r="D51" s="1">
        <v>211</v>
      </c>
      <c r="E51" s="3">
        <f>INDEX(In[Аренда помещений],MATCH(Sheet[[#This Row],[Код-для-кол-ва]],In[Код-для-кол-во],))*Sheet[[#This Row],[Кол-во]]</f>
        <v>1424</v>
      </c>
      <c r="F51" s="8">
        <f>IFERROR(INDEX(In[[1]:[12]],MATCH(Sheet[[#This Row],[Код-для-кол-ва]],In[Код-для-кол-во],),MONTH(Sheet[[#This Row],[Дата]])),)</f>
        <v>4</v>
      </c>
      <c r="G51" s="4"/>
      <c r="H51" s="17" t="str">
        <f>Sheet[[#This Row],[Фонд]]&amp;Sheet[[#This Row],[Название меропрития]]</f>
        <v>Фонд 3Собрание</v>
      </c>
      <c r="I51" s="1" t="str">
        <f>IFERROR(INDEX(Cat[Description],MATCH(Sheet[[#This Row],[Код]],Cat[Kod],0)),0)</f>
        <v>Аренда помещений</v>
      </c>
    </row>
    <row r="52" spans="1:9" ht="12.75" x14ac:dyDescent="0.2">
      <c r="A52" s="6">
        <v>42430</v>
      </c>
      <c r="B52" s="1" t="str">
        <f>In!$A$8</f>
        <v>Фонд 3</v>
      </c>
      <c r="C52" s="1" t="str">
        <f>In!$B$8</f>
        <v>Собрание</v>
      </c>
      <c r="D52" s="1">
        <v>211</v>
      </c>
      <c r="E52" s="3">
        <f>INDEX(In[Аренда помещений],MATCH(Sheet[[#This Row],[Код-для-кол-ва]],In[Код-для-кол-во],))*Sheet[[#This Row],[Кол-во]]</f>
        <v>1424</v>
      </c>
      <c r="F52" s="8">
        <f>IFERROR(INDEX(In[[1]:[12]],MATCH(Sheet[[#This Row],[Код-для-кол-ва]],In[Код-для-кол-во],),MONTH(Sheet[[#This Row],[Дата]])),)</f>
        <v>4</v>
      </c>
      <c r="G52" s="4"/>
      <c r="H52" s="17" t="str">
        <f>Sheet[[#This Row],[Фонд]]&amp;Sheet[[#This Row],[Название меропрития]]</f>
        <v>Фонд 3Собрание</v>
      </c>
      <c r="I52" s="1" t="str">
        <f>IFERROR(INDEX(Cat[Description],MATCH(Sheet[[#This Row],[Код]],Cat[Kod],0)),0)</f>
        <v>Аренда помещений</v>
      </c>
    </row>
    <row r="53" spans="1:9" ht="12.75" x14ac:dyDescent="0.2">
      <c r="A53" s="6">
        <v>42461</v>
      </c>
      <c r="B53" s="1" t="str">
        <f>In!$A$8</f>
        <v>Фонд 3</v>
      </c>
      <c r="C53" s="1" t="str">
        <f>In!$B$8</f>
        <v>Собрание</v>
      </c>
      <c r="D53" s="1">
        <v>211</v>
      </c>
      <c r="E53" s="3">
        <f>INDEX(In[Аренда помещений],MATCH(Sheet[[#This Row],[Код-для-кол-ва]],In[Код-для-кол-во],))*Sheet[[#This Row],[Кол-во]]</f>
        <v>1424</v>
      </c>
      <c r="F53" s="8">
        <f>IFERROR(INDEX(In[[1]:[12]],MATCH(Sheet[[#This Row],[Код-для-кол-ва]],In[Код-для-кол-во],),MONTH(Sheet[[#This Row],[Дата]])),)</f>
        <v>4</v>
      </c>
      <c r="G53" s="4"/>
      <c r="H53" s="17" t="str">
        <f>Sheet[[#This Row],[Фонд]]&amp;Sheet[[#This Row],[Название меропрития]]</f>
        <v>Фонд 3Собрание</v>
      </c>
      <c r="I53" s="1" t="str">
        <f>IFERROR(INDEX(Cat[Description],MATCH(Sheet[[#This Row],[Код]],Cat[Kod],0)),0)</f>
        <v>Аренда помещений</v>
      </c>
    </row>
    <row r="54" spans="1:9" ht="12.75" x14ac:dyDescent="0.2">
      <c r="A54" s="6">
        <v>42491</v>
      </c>
      <c r="B54" s="1" t="str">
        <f>In!$A$8</f>
        <v>Фонд 3</v>
      </c>
      <c r="C54" s="1" t="str">
        <f>In!$B$8</f>
        <v>Собрание</v>
      </c>
      <c r="D54" s="1">
        <v>211</v>
      </c>
      <c r="E54" s="3">
        <f>INDEX(In[Аренда помещений],MATCH(Sheet[[#This Row],[Код-для-кол-ва]],In[Код-для-кол-во],))*Sheet[[#This Row],[Кол-во]]</f>
        <v>1424</v>
      </c>
      <c r="F54" s="8">
        <f>IFERROR(INDEX(In[[1]:[12]],MATCH(Sheet[[#This Row],[Код-для-кол-ва]],In[Код-для-кол-во],),MONTH(Sheet[[#This Row],[Дата]])),)</f>
        <v>4</v>
      </c>
      <c r="G54" s="4"/>
      <c r="H54" s="17" t="str">
        <f>Sheet[[#This Row],[Фонд]]&amp;Sheet[[#This Row],[Название меропрития]]</f>
        <v>Фонд 3Собрание</v>
      </c>
      <c r="I54" s="1" t="str">
        <f>IFERROR(INDEX(Cat[Description],MATCH(Sheet[[#This Row],[Код]],Cat[Kod],0)),0)</f>
        <v>Аренда помещений</v>
      </c>
    </row>
    <row r="55" spans="1:9" ht="12.75" x14ac:dyDescent="0.2">
      <c r="A55" s="6">
        <v>42522</v>
      </c>
      <c r="B55" s="1" t="str">
        <f>In!$A$8</f>
        <v>Фонд 3</v>
      </c>
      <c r="C55" s="1" t="str">
        <f>In!$B$8</f>
        <v>Собрание</v>
      </c>
      <c r="D55" s="1">
        <v>211</v>
      </c>
      <c r="E55" s="3">
        <f>INDEX(In[Аренда помещений],MATCH(Sheet[[#This Row],[Код-для-кол-ва]],In[Код-для-кол-во],))*Sheet[[#This Row],[Кол-во]]</f>
        <v>1424</v>
      </c>
      <c r="F55" s="8">
        <f>IFERROR(INDEX(In[[1]:[12]],MATCH(Sheet[[#This Row],[Код-для-кол-ва]],In[Код-для-кол-во],),MONTH(Sheet[[#This Row],[Дата]])),)</f>
        <v>4</v>
      </c>
      <c r="G55" s="4"/>
      <c r="H55" s="17" t="str">
        <f>Sheet[[#This Row],[Фонд]]&amp;Sheet[[#This Row],[Название меропрития]]</f>
        <v>Фонд 3Собрание</v>
      </c>
      <c r="I55" s="1" t="str">
        <f>IFERROR(INDEX(Cat[Description],MATCH(Sheet[[#This Row],[Код]],Cat[Kod],0)),0)</f>
        <v>Аренда помещений</v>
      </c>
    </row>
    <row r="56" spans="1:9" ht="12.75" x14ac:dyDescent="0.2">
      <c r="A56" s="6">
        <v>42552</v>
      </c>
      <c r="B56" s="1" t="str">
        <f>In!$A$8</f>
        <v>Фонд 3</v>
      </c>
      <c r="C56" s="1" t="str">
        <f>In!$B$8</f>
        <v>Собрание</v>
      </c>
      <c r="D56" s="1">
        <v>211</v>
      </c>
      <c r="E56" s="3">
        <f>INDEX(In[Аренда помещений],MATCH(Sheet[[#This Row],[Код-для-кол-ва]],In[Код-для-кол-во],))*Sheet[[#This Row],[Кол-во]]</f>
        <v>1780</v>
      </c>
      <c r="F56" s="8">
        <f>IFERROR(INDEX(In[[1]:[12]],MATCH(Sheet[[#This Row],[Код-для-кол-ва]],In[Код-для-кол-во],),MONTH(Sheet[[#This Row],[Дата]])),)</f>
        <v>5</v>
      </c>
      <c r="G56" s="4"/>
      <c r="H56" s="17" t="str">
        <f>Sheet[[#This Row],[Фонд]]&amp;Sheet[[#This Row],[Название меропрития]]</f>
        <v>Фонд 3Собрание</v>
      </c>
      <c r="I56" s="1" t="str">
        <f>IFERROR(INDEX(Cat[Description],MATCH(Sheet[[#This Row],[Код]],Cat[Kod],0)),0)</f>
        <v>Аренда помещений</v>
      </c>
    </row>
    <row r="57" spans="1:9" ht="12.75" x14ac:dyDescent="0.2">
      <c r="A57" s="6">
        <v>42583</v>
      </c>
      <c r="B57" s="1" t="str">
        <f>In!$A$8</f>
        <v>Фонд 3</v>
      </c>
      <c r="C57" s="1" t="str">
        <f>In!$B$8</f>
        <v>Собрание</v>
      </c>
      <c r="D57" s="1">
        <v>211</v>
      </c>
      <c r="E57" s="3">
        <f>INDEX(In[Аренда помещений],MATCH(Sheet[[#This Row],[Код-для-кол-ва]],In[Код-для-кол-во],))*Sheet[[#This Row],[Кол-во]]</f>
        <v>1424</v>
      </c>
      <c r="F57" s="8">
        <f>IFERROR(INDEX(In[[1]:[12]],MATCH(Sheet[[#This Row],[Код-для-кол-ва]],In[Код-для-кол-во],),MONTH(Sheet[[#This Row],[Дата]])),)</f>
        <v>4</v>
      </c>
      <c r="G57" s="4"/>
      <c r="H57" s="17" t="str">
        <f>Sheet[[#This Row],[Фонд]]&amp;Sheet[[#This Row],[Название меропрития]]</f>
        <v>Фонд 3Собрание</v>
      </c>
      <c r="I57" s="1" t="str">
        <f>IFERROR(INDEX(Cat[Description],MATCH(Sheet[[#This Row],[Код]],Cat[Kod],0)),0)</f>
        <v>Аренда помещений</v>
      </c>
    </row>
    <row r="58" spans="1:9" ht="12.75" x14ac:dyDescent="0.2">
      <c r="A58" s="6">
        <v>42614</v>
      </c>
      <c r="B58" s="1" t="str">
        <f>In!$A$8</f>
        <v>Фонд 3</v>
      </c>
      <c r="C58" s="1" t="str">
        <f>In!$B$8</f>
        <v>Собрание</v>
      </c>
      <c r="D58" s="1">
        <v>211</v>
      </c>
      <c r="E58" s="3">
        <f>INDEX(In[Аренда помещений],MATCH(Sheet[[#This Row],[Код-для-кол-ва]],In[Код-для-кол-во],))*Sheet[[#This Row],[Кол-во]]</f>
        <v>1424</v>
      </c>
      <c r="F58" s="8">
        <f>IFERROR(INDEX(In[[1]:[12]],MATCH(Sheet[[#This Row],[Код-для-кол-ва]],In[Код-для-кол-во],),MONTH(Sheet[[#This Row],[Дата]])),)</f>
        <v>4</v>
      </c>
      <c r="G58" s="4"/>
      <c r="H58" s="17" t="str">
        <f>Sheet[[#This Row],[Фонд]]&amp;Sheet[[#This Row],[Название меропрития]]</f>
        <v>Фонд 3Собрание</v>
      </c>
      <c r="I58" s="1" t="str">
        <f>IFERROR(INDEX(Cat[Description],MATCH(Sheet[[#This Row],[Код]],Cat[Kod],0)),0)</f>
        <v>Аренда помещений</v>
      </c>
    </row>
    <row r="59" spans="1:9" ht="12.75" x14ac:dyDescent="0.2">
      <c r="A59" s="6">
        <v>42644</v>
      </c>
      <c r="B59" s="1" t="str">
        <f>In!$A$8</f>
        <v>Фонд 3</v>
      </c>
      <c r="C59" s="1" t="str">
        <f>In!$B$8</f>
        <v>Собрание</v>
      </c>
      <c r="D59" s="1">
        <v>211</v>
      </c>
      <c r="E59" s="3">
        <f>INDEX(In[Аренда помещений],MATCH(Sheet[[#This Row],[Код-для-кол-ва]],In[Код-для-кол-во],))*Sheet[[#This Row],[Кол-во]]</f>
        <v>1780</v>
      </c>
      <c r="F59" s="8">
        <f>IFERROR(INDEX(In[[1]:[12]],MATCH(Sheet[[#This Row],[Код-для-кол-ва]],In[Код-для-кол-во],),MONTH(Sheet[[#This Row],[Дата]])),)</f>
        <v>5</v>
      </c>
      <c r="G59" s="4"/>
      <c r="H59" s="17" t="str">
        <f>Sheet[[#This Row],[Фонд]]&amp;Sheet[[#This Row],[Название меропрития]]</f>
        <v>Фонд 3Собрание</v>
      </c>
      <c r="I59" s="1" t="str">
        <f>IFERROR(INDEX(Cat[Description],MATCH(Sheet[[#This Row],[Код]],Cat[Kod],0)),0)</f>
        <v>Аренда помещений</v>
      </c>
    </row>
    <row r="60" spans="1:9" ht="12.75" x14ac:dyDescent="0.2">
      <c r="A60" s="6">
        <v>42675</v>
      </c>
      <c r="B60" s="1" t="str">
        <f>In!$A$8</f>
        <v>Фонд 3</v>
      </c>
      <c r="C60" s="1" t="str">
        <f>In!$B$8</f>
        <v>Собрание</v>
      </c>
      <c r="D60" s="1">
        <v>211</v>
      </c>
      <c r="E60" s="3">
        <f>INDEX(In[Аренда помещений],MATCH(Sheet[[#This Row],[Код-для-кол-ва]],In[Код-для-кол-во],))*Sheet[[#This Row],[Кол-во]]</f>
        <v>1424</v>
      </c>
      <c r="F60" s="8">
        <f>IFERROR(INDEX(In[[1]:[12]],MATCH(Sheet[[#This Row],[Код-для-кол-ва]],In[Код-для-кол-во],),MONTH(Sheet[[#This Row],[Дата]])),)</f>
        <v>4</v>
      </c>
      <c r="G60" s="4"/>
      <c r="H60" s="17" t="str">
        <f>Sheet[[#This Row],[Фонд]]&amp;Sheet[[#This Row],[Название меропрития]]</f>
        <v>Фонд 3Собрание</v>
      </c>
      <c r="I60" s="1" t="str">
        <f>IFERROR(INDEX(Cat[Description],MATCH(Sheet[[#This Row],[Код]],Cat[Kod],0)),0)</f>
        <v>Аренда помещений</v>
      </c>
    </row>
    <row r="61" spans="1:9" ht="12.75" x14ac:dyDescent="0.2">
      <c r="A61" s="6">
        <v>42705</v>
      </c>
      <c r="B61" s="1" t="str">
        <f>In!$A$8</f>
        <v>Фонд 3</v>
      </c>
      <c r="C61" s="1" t="str">
        <f>In!$B$8</f>
        <v>Собрание</v>
      </c>
      <c r="D61" s="1">
        <v>211</v>
      </c>
      <c r="E61" s="3">
        <f>INDEX(In[Аренда помещений],MATCH(Sheet[[#This Row],[Код-для-кол-ва]],In[Код-для-кол-во],))*Sheet[[#This Row],[Кол-во]]</f>
        <v>1424</v>
      </c>
      <c r="F61" s="8">
        <f>IFERROR(INDEX(In[[1]:[12]],MATCH(Sheet[[#This Row],[Код-для-кол-ва]],In[Код-для-кол-во],),MONTH(Sheet[[#This Row],[Дата]])),)</f>
        <v>4</v>
      </c>
      <c r="G61" s="4"/>
      <c r="H61" s="17" t="str">
        <f>Sheet[[#This Row],[Фонд]]&amp;Sheet[[#This Row],[Название меропрития]]</f>
        <v>Фонд 3Собрание</v>
      </c>
      <c r="I61" s="1" t="str">
        <f>IFERROR(INDEX(Cat[Description],MATCH(Sheet[[#This Row],[Код]],Cat[Kod],0)),0)</f>
        <v>Аренда помещений</v>
      </c>
    </row>
    <row r="62" spans="1:9" ht="12.75" x14ac:dyDescent="0.2">
      <c r="A62" s="6">
        <v>42370</v>
      </c>
      <c r="B62" s="1" t="str">
        <f>In!$A$9</f>
        <v>Фонд 3</v>
      </c>
      <c r="C62" s="1" t="str">
        <f>In!$B$9</f>
        <v>Встреча</v>
      </c>
      <c r="D62" s="1">
        <v>211</v>
      </c>
      <c r="E62" s="3">
        <f>INDEX(In[Аренда помещений],MATCH(Sheet[[#This Row],[Код-для-кол-ва]],In[Код-для-кол-во],))*Sheet[[#This Row],[Кол-во]]</f>
        <v>1068</v>
      </c>
      <c r="F62" s="8">
        <f>IFERROR(INDEX(In[[1]:[12]],MATCH(Sheet[[#This Row],[Код-для-кол-ва]],In[Код-для-кол-во],),MONTH(Sheet[[#This Row],[Дата]])),)</f>
        <v>4</v>
      </c>
      <c r="G62" s="4"/>
      <c r="H62" s="17" t="str">
        <f>Sheet[[#This Row],[Фонд]]&amp;Sheet[[#This Row],[Название меропрития]]</f>
        <v>Фонд 3Встреча</v>
      </c>
      <c r="I62" s="1" t="str">
        <f>IFERROR(INDEX(Cat[Description],MATCH(Sheet[[#This Row],[Код]],Cat[Kod],0)),0)</f>
        <v>Аренда помещений</v>
      </c>
    </row>
    <row r="63" spans="1:9" ht="12.75" x14ac:dyDescent="0.2">
      <c r="A63" s="6">
        <v>42401</v>
      </c>
      <c r="B63" s="1" t="str">
        <f>In!$A$9</f>
        <v>Фонд 3</v>
      </c>
      <c r="C63" s="1" t="str">
        <f>In!$B$9</f>
        <v>Встреча</v>
      </c>
      <c r="D63" s="1">
        <v>211</v>
      </c>
      <c r="E63" s="3">
        <f>INDEX(In[Аренда помещений],MATCH(Sheet[[#This Row],[Код-для-кол-ва]],In[Код-для-кол-во],))*Sheet[[#This Row],[Кол-во]]</f>
        <v>1068</v>
      </c>
      <c r="F63" s="8">
        <f>IFERROR(INDEX(In[[1]:[12]],MATCH(Sheet[[#This Row],[Код-для-кол-ва]],In[Код-для-кол-во],),MONTH(Sheet[[#This Row],[Дата]])),)</f>
        <v>4</v>
      </c>
      <c r="G63" s="4"/>
      <c r="H63" s="17" t="str">
        <f>Sheet[[#This Row],[Фонд]]&amp;Sheet[[#This Row],[Название меропрития]]</f>
        <v>Фонд 3Встреча</v>
      </c>
      <c r="I63" s="1" t="str">
        <f>IFERROR(INDEX(Cat[Description],MATCH(Sheet[[#This Row],[Код]],Cat[Kod],0)),0)</f>
        <v>Аренда помещений</v>
      </c>
    </row>
    <row r="64" spans="1:9" ht="12.75" x14ac:dyDescent="0.2">
      <c r="A64" s="6">
        <v>42430</v>
      </c>
      <c r="B64" s="1" t="str">
        <f>In!$A$9</f>
        <v>Фонд 3</v>
      </c>
      <c r="C64" s="1" t="str">
        <f>In!$B$9</f>
        <v>Встреча</v>
      </c>
      <c r="D64" s="1">
        <v>211</v>
      </c>
      <c r="E64" s="3">
        <f>INDEX(In[Аренда помещений],MATCH(Sheet[[#This Row],[Код-для-кол-ва]],In[Код-для-кол-во],))*Sheet[[#This Row],[Кол-во]]</f>
        <v>1068</v>
      </c>
      <c r="F64" s="8">
        <f>IFERROR(INDEX(In[[1]:[12]],MATCH(Sheet[[#This Row],[Код-для-кол-ва]],In[Код-для-кол-во],),MONTH(Sheet[[#This Row],[Дата]])),)</f>
        <v>4</v>
      </c>
      <c r="G64" s="4"/>
      <c r="H64" s="17" t="str">
        <f>Sheet[[#This Row],[Фонд]]&amp;Sheet[[#This Row],[Название меропрития]]</f>
        <v>Фонд 3Встреча</v>
      </c>
      <c r="I64" s="1" t="str">
        <f>IFERROR(INDEX(Cat[Description],MATCH(Sheet[[#This Row],[Код]],Cat[Kod],0)),0)</f>
        <v>Аренда помещений</v>
      </c>
    </row>
    <row r="65" spans="1:9" ht="12.75" x14ac:dyDescent="0.2">
      <c r="A65" s="6">
        <v>42461</v>
      </c>
      <c r="B65" s="1" t="str">
        <f>In!$A$9</f>
        <v>Фонд 3</v>
      </c>
      <c r="C65" s="1" t="str">
        <f>In!$B$9</f>
        <v>Встреча</v>
      </c>
      <c r="D65" s="1">
        <v>211</v>
      </c>
      <c r="E65" s="3">
        <f>INDEX(In[Аренда помещений],MATCH(Sheet[[#This Row],[Код-для-кол-ва]],In[Код-для-кол-во],))*Sheet[[#This Row],[Кол-во]]</f>
        <v>1068</v>
      </c>
      <c r="F65" s="8">
        <f>IFERROR(INDEX(In[[1]:[12]],MATCH(Sheet[[#This Row],[Код-для-кол-ва]],In[Код-для-кол-во],),MONTH(Sheet[[#This Row],[Дата]])),)</f>
        <v>4</v>
      </c>
      <c r="G65" s="4"/>
      <c r="H65" s="17" t="str">
        <f>Sheet[[#This Row],[Фонд]]&amp;Sheet[[#This Row],[Название меропрития]]</f>
        <v>Фонд 3Встреча</v>
      </c>
      <c r="I65" s="1" t="str">
        <f>IFERROR(INDEX(Cat[Description],MATCH(Sheet[[#This Row],[Код]],Cat[Kod],0)),0)</f>
        <v>Аренда помещений</v>
      </c>
    </row>
    <row r="66" spans="1:9" ht="12.75" x14ac:dyDescent="0.2">
      <c r="A66" s="6">
        <v>42491</v>
      </c>
      <c r="B66" s="1" t="str">
        <f>In!$A$9</f>
        <v>Фонд 3</v>
      </c>
      <c r="C66" s="1" t="str">
        <f>In!$B$9</f>
        <v>Встреча</v>
      </c>
      <c r="D66" s="1">
        <v>211</v>
      </c>
      <c r="E66" s="3">
        <f>INDEX(In[Аренда помещений],MATCH(Sheet[[#This Row],[Код-для-кол-ва]],In[Код-для-кол-во],))*Sheet[[#This Row],[Кол-во]]</f>
        <v>1068</v>
      </c>
      <c r="F66" s="8">
        <f>IFERROR(INDEX(In[[1]:[12]],MATCH(Sheet[[#This Row],[Код-для-кол-ва]],In[Код-для-кол-во],),MONTH(Sheet[[#This Row],[Дата]])),)</f>
        <v>4</v>
      </c>
      <c r="G66" s="4"/>
      <c r="H66" s="17" t="str">
        <f>Sheet[[#This Row],[Фонд]]&amp;Sheet[[#This Row],[Название меропрития]]</f>
        <v>Фонд 3Встреча</v>
      </c>
      <c r="I66" s="1" t="str">
        <f>IFERROR(INDEX(Cat[Description],MATCH(Sheet[[#This Row],[Код]],Cat[Kod],0)),0)</f>
        <v>Аренда помещений</v>
      </c>
    </row>
    <row r="67" spans="1:9" ht="12.75" x14ac:dyDescent="0.2">
      <c r="A67" s="6">
        <v>42522</v>
      </c>
      <c r="B67" s="1" t="str">
        <f>In!$A$9</f>
        <v>Фонд 3</v>
      </c>
      <c r="C67" s="1" t="str">
        <f>In!$B$9</f>
        <v>Встреча</v>
      </c>
      <c r="D67" s="1">
        <v>211</v>
      </c>
      <c r="E67" s="3">
        <f>INDEX(In[Аренда помещений],MATCH(Sheet[[#This Row],[Код-для-кол-ва]],In[Код-для-кол-во],))*Sheet[[#This Row],[Кол-во]]</f>
        <v>1068</v>
      </c>
      <c r="F67" s="8">
        <f>IFERROR(INDEX(In[[1]:[12]],MATCH(Sheet[[#This Row],[Код-для-кол-ва]],In[Код-для-кол-во],),MONTH(Sheet[[#This Row],[Дата]])),)</f>
        <v>4</v>
      </c>
      <c r="G67" s="4"/>
      <c r="H67" s="17" t="str">
        <f>Sheet[[#This Row],[Фонд]]&amp;Sheet[[#This Row],[Название меропрития]]</f>
        <v>Фонд 3Встреча</v>
      </c>
      <c r="I67" s="1" t="str">
        <f>IFERROR(INDEX(Cat[Description],MATCH(Sheet[[#This Row],[Код]],Cat[Kod],0)),0)</f>
        <v>Аренда помещений</v>
      </c>
    </row>
    <row r="68" spans="1:9" ht="12.75" x14ac:dyDescent="0.2">
      <c r="A68" s="6">
        <v>42552</v>
      </c>
      <c r="B68" s="1" t="str">
        <f>In!$A$9</f>
        <v>Фонд 3</v>
      </c>
      <c r="C68" s="1" t="str">
        <f>In!$B$9</f>
        <v>Встреча</v>
      </c>
      <c r="D68" s="1">
        <v>211</v>
      </c>
      <c r="E68" s="3">
        <f>INDEX(In[Аренда помещений],MATCH(Sheet[[#This Row],[Код-для-кол-ва]],In[Код-для-кол-во],))*Sheet[[#This Row],[Кол-во]]</f>
        <v>1335</v>
      </c>
      <c r="F68" s="8">
        <f>IFERROR(INDEX(In[[1]:[12]],MATCH(Sheet[[#This Row],[Код-для-кол-ва]],In[Код-для-кол-во],),MONTH(Sheet[[#This Row],[Дата]])),)</f>
        <v>5</v>
      </c>
      <c r="G68" s="4"/>
      <c r="H68" s="17" t="str">
        <f>Sheet[[#This Row],[Фонд]]&amp;Sheet[[#This Row],[Название меропрития]]</f>
        <v>Фонд 3Встреча</v>
      </c>
      <c r="I68" s="1" t="str">
        <f>IFERROR(INDEX(Cat[Description],MATCH(Sheet[[#This Row],[Код]],Cat[Kod],0)),0)</f>
        <v>Аренда помещений</v>
      </c>
    </row>
    <row r="69" spans="1:9" ht="12.75" x14ac:dyDescent="0.2">
      <c r="A69" s="6">
        <v>42583</v>
      </c>
      <c r="B69" s="1" t="str">
        <f>In!$A$9</f>
        <v>Фонд 3</v>
      </c>
      <c r="C69" s="1" t="str">
        <f>In!$B$9</f>
        <v>Встреча</v>
      </c>
      <c r="D69" s="1">
        <v>211</v>
      </c>
      <c r="E69" s="3">
        <f>INDEX(In[Аренда помещений],MATCH(Sheet[[#This Row],[Код-для-кол-ва]],In[Код-для-кол-во],))*Sheet[[#This Row],[Кол-во]]</f>
        <v>1068</v>
      </c>
      <c r="F69" s="8">
        <f>IFERROR(INDEX(In[[1]:[12]],MATCH(Sheet[[#This Row],[Код-для-кол-ва]],In[Код-для-кол-во],),MONTH(Sheet[[#This Row],[Дата]])),)</f>
        <v>4</v>
      </c>
      <c r="G69" s="4"/>
      <c r="H69" s="17" t="str">
        <f>Sheet[[#This Row],[Фонд]]&amp;Sheet[[#This Row],[Название меропрития]]</f>
        <v>Фонд 3Встреча</v>
      </c>
      <c r="I69" s="1" t="str">
        <f>IFERROR(INDEX(Cat[Description],MATCH(Sheet[[#This Row],[Код]],Cat[Kod],0)),0)</f>
        <v>Аренда помещений</v>
      </c>
    </row>
    <row r="70" spans="1:9" ht="12.75" x14ac:dyDescent="0.2">
      <c r="A70" s="6">
        <v>42614</v>
      </c>
      <c r="B70" s="1" t="str">
        <f>In!$A$9</f>
        <v>Фонд 3</v>
      </c>
      <c r="C70" s="1" t="str">
        <f>In!$B$9</f>
        <v>Встреча</v>
      </c>
      <c r="D70" s="1">
        <v>211</v>
      </c>
      <c r="E70" s="3">
        <f>INDEX(In[Аренда помещений],MATCH(Sheet[[#This Row],[Код-для-кол-ва]],In[Код-для-кол-во],))*Sheet[[#This Row],[Кол-во]]</f>
        <v>1068</v>
      </c>
      <c r="F70" s="8">
        <f>IFERROR(INDEX(In[[1]:[12]],MATCH(Sheet[[#This Row],[Код-для-кол-ва]],In[Код-для-кол-во],),MONTH(Sheet[[#This Row],[Дата]])),)</f>
        <v>4</v>
      </c>
      <c r="G70" s="4"/>
      <c r="H70" s="17" t="str">
        <f>Sheet[[#This Row],[Фонд]]&amp;Sheet[[#This Row],[Название меропрития]]</f>
        <v>Фонд 3Встреча</v>
      </c>
      <c r="I70" s="1" t="str">
        <f>IFERROR(INDEX(Cat[Description],MATCH(Sheet[[#This Row],[Код]],Cat[Kod],0)),0)</f>
        <v>Аренда помещений</v>
      </c>
    </row>
    <row r="71" spans="1:9" ht="12.75" x14ac:dyDescent="0.2">
      <c r="A71" s="6">
        <v>42644</v>
      </c>
      <c r="B71" s="1" t="str">
        <f>In!$A$9</f>
        <v>Фонд 3</v>
      </c>
      <c r="C71" s="1" t="str">
        <f>In!$B$9</f>
        <v>Встреча</v>
      </c>
      <c r="D71" s="1">
        <v>211</v>
      </c>
      <c r="E71" s="3">
        <f>INDEX(In[Аренда помещений],MATCH(Sheet[[#This Row],[Код-для-кол-ва]],In[Код-для-кол-во],))*Sheet[[#This Row],[Кол-во]]</f>
        <v>1335</v>
      </c>
      <c r="F71" s="8">
        <f>IFERROR(INDEX(In[[1]:[12]],MATCH(Sheet[[#This Row],[Код-для-кол-ва]],In[Код-для-кол-во],),MONTH(Sheet[[#This Row],[Дата]])),)</f>
        <v>5</v>
      </c>
      <c r="G71" s="4"/>
      <c r="H71" s="17" t="str">
        <f>Sheet[[#This Row],[Фонд]]&amp;Sheet[[#This Row],[Название меропрития]]</f>
        <v>Фонд 3Встреча</v>
      </c>
      <c r="I71" s="1" t="str">
        <f>IFERROR(INDEX(Cat[Description],MATCH(Sheet[[#This Row],[Код]],Cat[Kod],0)),0)</f>
        <v>Аренда помещений</v>
      </c>
    </row>
    <row r="72" spans="1:9" ht="12.75" x14ac:dyDescent="0.2">
      <c r="A72" s="6">
        <v>42675</v>
      </c>
      <c r="B72" s="1" t="str">
        <f>In!$A$9</f>
        <v>Фонд 3</v>
      </c>
      <c r="C72" s="1" t="str">
        <f>In!$B$9</f>
        <v>Встреча</v>
      </c>
      <c r="D72" s="1">
        <v>211</v>
      </c>
      <c r="E72" s="3">
        <f>INDEX(In[Аренда помещений],MATCH(Sheet[[#This Row],[Код-для-кол-ва]],In[Код-для-кол-во],))*Sheet[[#This Row],[Кол-во]]</f>
        <v>1068</v>
      </c>
      <c r="F72" s="8">
        <f>IFERROR(INDEX(In[[1]:[12]],MATCH(Sheet[[#This Row],[Код-для-кол-ва]],In[Код-для-кол-во],),MONTH(Sheet[[#This Row],[Дата]])),)</f>
        <v>4</v>
      </c>
      <c r="G72" s="4"/>
      <c r="H72" s="17" t="str">
        <f>Sheet[[#This Row],[Фонд]]&amp;Sheet[[#This Row],[Название меропрития]]</f>
        <v>Фонд 3Встреча</v>
      </c>
      <c r="I72" s="1" t="str">
        <f>IFERROR(INDEX(Cat[Description],MATCH(Sheet[[#This Row],[Код]],Cat[Kod],0)),0)</f>
        <v>Аренда помещений</v>
      </c>
    </row>
    <row r="73" spans="1:9" ht="12.75" x14ac:dyDescent="0.2">
      <c r="A73" s="6">
        <v>42705</v>
      </c>
      <c r="B73" s="1" t="str">
        <f>In!$A$9</f>
        <v>Фонд 3</v>
      </c>
      <c r="C73" s="1" t="str">
        <f>In!$B$9</f>
        <v>Встреча</v>
      </c>
      <c r="D73" s="1">
        <v>211</v>
      </c>
      <c r="E73" s="3">
        <f>INDEX(In[Аренда помещений],MATCH(Sheet[[#This Row],[Код-для-кол-ва]],In[Код-для-кол-во],))*Sheet[[#This Row],[Кол-во]]</f>
        <v>1068</v>
      </c>
      <c r="F73" s="8">
        <f>IFERROR(INDEX(In[[1]:[12]],MATCH(Sheet[[#This Row],[Код-для-кол-ва]],In[Код-для-кол-во],),MONTH(Sheet[[#This Row],[Дата]])),)</f>
        <v>4</v>
      </c>
      <c r="G73" s="4"/>
      <c r="H73" s="17" t="str">
        <f>Sheet[[#This Row],[Фонд]]&amp;Sheet[[#This Row],[Название меропрития]]</f>
        <v>Фонд 3Встреча</v>
      </c>
      <c r="I73" s="1" t="str">
        <f>IFERROR(INDEX(Cat[Description],MATCH(Sheet[[#This Row],[Код]],Cat[Kod],0)),0)</f>
        <v>Аренда помещений</v>
      </c>
    </row>
    <row r="74" spans="1:9" ht="12.75" x14ac:dyDescent="0.2">
      <c r="A74" s="6">
        <v>42370</v>
      </c>
      <c r="B74" s="1" t="str">
        <f>In!$A$10</f>
        <v>Фонд 4</v>
      </c>
      <c r="C74" s="1" t="str">
        <f>In!$B$10</f>
        <v>Корпоратив</v>
      </c>
      <c r="D74" s="1">
        <v>211</v>
      </c>
      <c r="E74" s="3">
        <f>INDEX(In[Аренда помещений],MATCH(Sheet[[#This Row],[Код-для-кол-ва]],In[Код-для-кол-во],))*Sheet[[#This Row],[Кол-во]]</f>
        <v>0</v>
      </c>
      <c r="F74" s="8">
        <f>IFERROR(INDEX(In[[1]:[12]],MATCH(Sheet[[#This Row],[Код-для-кол-ва]],In[Код-для-кол-во],),MONTH(Sheet[[#This Row],[Дата]])),)</f>
        <v>0</v>
      </c>
      <c r="G74" s="4"/>
      <c r="H74" s="17" t="str">
        <f>Sheet[[#This Row],[Фонд]]&amp;Sheet[[#This Row],[Название меропрития]]</f>
        <v>Фонд 4Корпоратив</v>
      </c>
      <c r="I74" s="1" t="str">
        <f>IFERROR(INDEX(Cat[Description],MATCH(Sheet[[#This Row],[Код]],Cat[Kod],0)),0)</f>
        <v>Аренда помещений</v>
      </c>
    </row>
    <row r="75" spans="1:9" ht="12.75" x14ac:dyDescent="0.2">
      <c r="A75" s="6">
        <v>42401</v>
      </c>
      <c r="B75" s="1" t="str">
        <f>In!$A$10</f>
        <v>Фонд 4</v>
      </c>
      <c r="C75" s="1" t="str">
        <f>In!$B$10</f>
        <v>Корпоратив</v>
      </c>
      <c r="D75" s="1">
        <v>211</v>
      </c>
      <c r="E75" s="3">
        <f>INDEX(In[Аренда помещений],MATCH(Sheet[[#This Row],[Код-для-кол-ва]],In[Код-для-кол-во],))*Sheet[[#This Row],[Кол-во]]</f>
        <v>0</v>
      </c>
      <c r="F75" s="8">
        <f>IFERROR(INDEX(In[[1]:[12]],MATCH(Sheet[[#This Row],[Код-для-кол-ва]],In[Код-для-кол-во],),MONTH(Sheet[[#This Row],[Дата]])),)</f>
        <v>0</v>
      </c>
      <c r="G75" s="4"/>
      <c r="H75" s="17" t="str">
        <f>Sheet[[#This Row],[Фонд]]&amp;Sheet[[#This Row],[Название меропрития]]</f>
        <v>Фонд 4Корпоратив</v>
      </c>
      <c r="I75" s="1" t="str">
        <f>IFERROR(INDEX(Cat[Description],MATCH(Sheet[[#This Row],[Код]],Cat[Kod],0)),0)</f>
        <v>Аренда помещений</v>
      </c>
    </row>
    <row r="76" spans="1:9" ht="12.75" x14ac:dyDescent="0.2">
      <c r="A76" s="6">
        <v>42430</v>
      </c>
      <c r="B76" s="1" t="str">
        <f>In!$A$10</f>
        <v>Фонд 4</v>
      </c>
      <c r="C76" s="1" t="str">
        <f>In!$B$10</f>
        <v>Корпоратив</v>
      </c>
      <c r="D76" s="1">
        <v>211</v>
      </c>
      <c r="E76" s="3">
        <f>INDEX(In[Аренда помещений],MATCH(Sheet[[#This Row],[Код-для-кол-ва]],In[Код-для-кол-во],))*Sheet[[#This Row],[Кол-во]]</f>
        <v>0</v>
      </c>
      <c r="F76" s="8">
        <f>IFERROR(INDEX(In[[1]:[12]],MATCH(Sheet[[#This Row],[Код-для-кол-ва]],In[Код-для-кол-во],),MONTH(Sheet[[#This Row],[Дата]])),)</f>
        <v>0</v>
      </c>
      <c r="G76" s="4"/>
      <c r="H76" s="17" t="str">
        <f>Sheet[[#This Row],[Фонд]]&amp;Sheet[[#This Row],[Название меропрития]]</f>
        <v>Фонд 4Корпоратив</v>
      </c>
      <c r="I76" s="1" t="str">
        <f>IFERROR(INDEX(Cat[Description],MATCH(Sheet[[#This Row],[Код]],Cat[Kod],0)),0)</f>
        <v>Аренда помещений</v>
      </c>
    </row>
    <row r="77" spans="1:9" ht="12.75" x14ac:dyDescent="0.2">
      <c r="A77" s="6">
        <v>42461</v>
      </c>
      <c r="B77" s="1" t="str">
        <f>In!$A$10</f>
        <v>Фонд 4</v>
      </c>
      <c r="C77" s="1" t="str">
        <f>In!$B$10</f>
        <v>Корпоратив</v>
      </c>
      <c r="D77" s="1">
        <v>211</v>
      </c>
      <c r="E77" s="3">
        <f>INDEX(In[Аренда помещений],MATCH(Sheet[[#This Row],[Код-для-кол-ва]],In[Код-для-кол-во],))*Sheet[[#This Row],[Кол-во]]</f>
        <v>0</v>
      </c>
      <c r="F77" s="8">
        <f>IFERROR(INDEX(In[[1]:[12]],MATCH(Sheet[[#This Row],[Код-для-кол-ва]],In[Код-для-кол-во],),MONTH(Sheet[[#This Row],[Дата]])),)</f>
        <v>0</v>
      </c>
      <c r="G77" s="4"/>
      <c r="H77" s="17" t="str">
        <f>Sheet[[#This Row],[Фонд]]&amp;Sheet[[#This Row],[Название меропрития]]</f>
        <v>Фонд 4Корпоратив</v>
      </c>
      <c r="I77" s="1" t="str">
        <f>IFERROR(INDEX(Cat[Description],MATCH(Sheet[[#This Row],[Код]],Cat[Kod],0)),0)</f>
        <v>Аренда помещений</v>
      </c>
    </row>
    <row r="78" spans="1:9" ht="12.75" x14ac:dyDescent="0.2">
      <c r="A78" s="6">
        <v>42491</v>
      </c>
      <c r="B78" s="1" t="str">
        <f>In!$A$10</f>
        <v>Фонд 4</v>
      </c>
      <c r="C78" s="1" t="str">
        <f>In!$B$10</f>
        <v>Корпоратив</v>
      </c>
      <c r="D78" s="1">
        <v>211</v>
      </c>
      <c r="E78" s="3">
        <f>INDEX(In[Аренда помещений],MATCH(Sheet[[#This Row],[Код-для-кол-ва]],In[Код-для-кол-во],))*Sheet[[#This Row],[Кол-во]]</f>
        <v>0</v>
      </c>
      <c r="F78" s="8">
        <f>IFERROR(INDEX(In[[1]:[12]],MATCH(Sheet[[#This Row],[Код-для-кол-ва]],In[Код-для-кол-во],),MONTH(Sheet[[#This Row],[Дата]])),)</f>
        <v>0</v>
      </c>
      <c r="G78" s="4"/>
      <c r="H78" s="17" t="str">
        <f>Sheet[[#This Row],[Фонд]]&amp;Sheet[[#This Row],[Название меропрития]]</f>
        <v>Фонд 4Корпоратив</v>
      </c>
      <c r="I78" s="1" t="str">
        <f>IFERROR(INDEX(Cat[Description],MATCH(Sheet[[#This Row],[Код]],Cat[Kod],0)),0)</f>
        <v>Аренда помещений</v>
      </c>
    </row>
    <row r="79" spans="1:9" ht="12.75" x14ac:dyDescent="0.2">
      <c r="A79" s="6">
        <v>42522</v>
      </c>
      <c r="B79" s="1" t="str">
        <f>In!$A$10</f>
        <v>Фонд 4</v>
      </c>
      <c r="C79" s="1" t="str">
        <f>In!$B$10</f>
        <v>Корпоратив</v>
      </c>
      <c r="D79" s="1">
        <v>211</v>
      </c>
      <c r="E79" s="3">
        <f>INDEX(In[Аренда помещений],MATCH(Sheet[[#This Row],[Код-для-кол-ва]],In[Код-для-кол-во],))*Sheet[[#This Row],[Кол-во]]</f>
        <v>0</v>
      </c>
      <c r="F79" s="8">
        <f>IFERROR(INDEX(In[[1]:[12]],MATCH(Sheet[[#This Row],[Код-для-кол-ва]],In[Код-для-кол-во],),MONTH(Sheet[[#This Row],[Дата]])),)</f>
        <v>0</v>
      </c>
      <c r="G79" s="4"/>
      <c r="H79" s="17" t="str">
        <f>Sheet[[#This Row],[Фонд]]&amp;Sheet[[#This Row],[Название меропрития]]</f>
        <v>Фонд 4Корпоратив</v>
      </c>
      <c r="I79" s="1" t="str">
        <f>IFERROR(INDEX(Cat[Description],MATCH(Sheet[[#This Row],[Код]],Cat[Kod],0)),0)</f>
        <v>Аренда помещений</v>
      </c>
    </row>
    <row r="80" spans="1:9" ht="12.75" x14ac:dyDescent="0.2">
      <c r="A80" s="6">
        <v>42552</v>
      </c>
      <c r="B80" s="1" t="str">
        <f>In!$A$10</f>
        <v>Фонд 4</v>
      </c>
      <c r="C80" s="1" t="str">
        <f>In!$B$10</f>
        <v>Корпоратив</v>
      </c>
      <c r="D80" s="1">
        <v>211</v>
      </c>
      <c r="E80" s="3">
        <f>INDEX(In[Аренда помещений],MATCH(Sheet[[#This Row],[Код-для-кол-ва]],In[Код-для-кол-во],))*Sheet[[#This Row],[Кол-во]]</f>
        <v>0</v>
      </c>
      <c r="F80" s="8">
        <f>IFERROR(INDEX(In[[1]:[12]],MATCH(Sheet[[#This Row],[Код-для-кол-ва]],In[Код-для-кол-во],),MONTH(Sheet[[#This Row],[Дата]])),)</f>
        <v>0</v>
      </c>
      <c r="G80" s="4"/>
      <c r="H80" s="17" t="str">
        <f>Sheet[[#This Row],[Фонд]]&amp;Sheet[[#This Row],[Название меропрития]]</f>
        <v>Фонд 4Корпоратив</v>
      </c>
      <c r="I80" s="1" t="str">
        <f>IFERROR(INDEX(Cat[Description],MATCH(Sheet[[#This Row],[Код]],Cat[Kod],0)),0)</f>
        <v>Аренда помещений</v>
      </c>
    </row>
    <row r="81" spans="1:9" ht="12.75" x14ac:dyDescent="0.2">
      <c r="A81" s="6">
        <v>42583</v>
      </c>
      <c r="B81" s="1" t="str">
        <f>In!$A$10</f>
        <v>Фонд 4</v>
      </c>
      <c r="C81" s="1" t="str">
        <f>In!$B$10</f>
        <v>Корпоратив</v>
      </c>
      <c r="D81" s="1">
        <v>211</v>
      </c>
      <c r="E81" s="3">
        <f>INDEX(In[Аренда помещений],MATCH(Sheet[[#This Row],[Код-для-кол-ва]],In[Код-для-кол-во],))*Sheet[[#This Row],[Кол-во]]</f>
        <v>0</v>
      </c>
      <c r="F81" s="8">
        <f>IFERROR(INDEX(In[[1]:[12]],MATCH(Sheet[[#This Row],[Код-для-кол-ва]],In[Код-для-кол-во],),MONTH(Sheet[[#This Row],[Дата]])),)</f>
        <v>0</v>
      </c>
      <c r="G81" s="4"/>
      <c r="H81" s="17" t="str">
        <f>Sheet[[#This Row],[Фонд]]&amp;Sheet[[#This Row],[Название меропрития]]</f>
        <v>Фонд 4Корпоратив</v>
      </c>
      <c r="I81" s="1" t="str">
        <f>IFERROR(INDEX(Cat[Description],MATCH(Sheet[[#This Row],[Код]],Cat[Kod],0)),0)</f>
        <v>Аренда помещений</v>
      </c>
    </row>
    <row r="82" spans="1:9" ht="12.75" x14ac:dyDescent="0.2">
      <c r="A82" s="6">
        <v>42614</v>
      </c>
      <c r="B82" s="1" t="str">
        <f>In!$A$10</f>
        <v>Фонд 4</v>
      </c>
      <c r="C82" s="1" t="str">
        <f>In!$B$10</f>
        <v>Корпоратив</v>
      </c>
      <c r="D82" s="1">
        <v>211</v>
      </c>
      <c r="E82" s="3">
        <f>INDEX(In[Аренда помещений],MATCH(Sheet[[#This Row],[Код-для-кол-ва]],In[Код-для-кол-во],))*Sheet[[#This Row],[Кол-во]]</f>
        <v>0</v>
      </c>
      <c r="F82" s="8">
        <f>IFERROR(INDEX(In[[1]:[12]],MATCH(Sheet[[#This Row],[Код-для-кол-ва]],In[Код-для-кол-во],),MONTH(Sheet[[#This Row],[Дата]])),)</f>
        <v>0</v>
      </c>
      <c r="G82" s="4"/>
      <c r="H82" s="17" t="str">
        <f>Sheet[[#This Row],[Фонд]]&amp;Sheet[[#This Row],[Название меропрития]]</f>
        <v>Фонд 4Корпоратив</v>
      </c>
      <c r="I82" s="1" t="str">
        <f>IFERROR(INDEX(Cat[Description],MATCH(Sheet[[#This Row],[Код]],Cat[Kod],0)),0)</f>
        <v>Аренда помещений</v>
      </c>
    </row>
    <row r="83" spans="1:9" ht="12.75" x14ac:dyDescent="0.2">
      <c r="A83" s="6">
        <v>42644</v>
      </c>
      <c r="B83" s="1" t="str">
        <f>In!$A$10</f>
        <v>Фонд 4</v>
      </c>
      <c r="C83" s="1" t="str">
        <f>In!$B$10</f>
        <v>Корпоратив</v>
      </c>
      <c r="D83" s="1">
        <v>211</v>
      </c>
      <c r="E83" s="3">
        <f>INDEX(In[Аренда помещений],MATCH(Sheet[[#This Row],[Код-для-кол-ва]],In[Код-для-кол-во],))*Sheet[[#This Row],[Кол-во]]</f>
        <v>0</v>
      </c>
      <c r="F83" s="8">
        <f>IFERROR(INDEX(In[[1]:[12]],MATCH(Sheet[[#This Row],[Код-для-кол-ва]],In[Код-для-кол-во],),MONTH(Sheet[[#This Row],[Дата]])),)</f>
        <v>0</v>
      </c>
      <c r="G83" s="4"/>
      <c r="H83" s="17" t="str">
        <f>Sheet[[#This Row],[Фонд]]&amp;Sheet[[#This Row],[Название меропрития]]</f>
        <v>Фонд 4Корпоратив</v>
      </c>
      <c r="I83" s="1" t="str">
        <f>IFERROR(INDEX(Cat[Description],MATCH(Sheet[[#This Row],[Код]],Cat[Kod],0)),0)</f>
        <v>Аренда помещений</v>
      </c>
    </row>
    <row r="84" spans="1:9" ht="12.75" x14ac:dyDescent="0.2">
      <c r="A84" s="6">
        <v>42675</v>
      </c>
      <c r="B84" s="1" t="str">
        <f>In!$A$10</f>
        <v>Фонд 4</v>
      </c>
      <c r="C84" s="1" t="str">
        <f>In!$B$10</f>
        <v>Корпоратив</v>
      </c>
      <c r="D84" s="1">
        <v>211</v>
      </c>
      <c r="E84" s="3">
        <f>INDEX(In[Аренда помещений],MATCH(Sheet[[#This Row],[Код-для-кол-ва]],In[Код-для-кол-во],))*Sheet[[#This Row],[Кол-во]]</f>
        <v>0</v>
      </c>
      <c r="F84" s="8">
        <f>IFERROR(INDEX(In[[1]:[12]],MATCH(Sheet[[#This Row],[Код-для-кол-ва]],In[Код-для-кол-во],),MONTH(Sheet[[#This Row],[Дата]])),)</f>
        <v>0</v>
      </c>
      <c r="G84" s="4"/>
      <c r="H84" s="17" t="str">
        <f>Sheet[[#This Row],[Фонд]]&amp;Sheet[[#This Row],[Название меропрития]]</f>
        <v>Фонд 4Корпоратив</v>
      </c>
      <c r="I84" s="1" t="str">
        <f>IFERROR(INDEX(Cat[Description],MATCH(Sheet[[#This Row],[Код]],Cat[Kod],0)),0)</f>
        <v>Аренда помещений</v>
      </c>
    </row>
    <row r="85" spans="1:9" ht="12.75" x14ac:dyDescent="0.2">
      <c r="A85" s="6">
        <v>42705</v>
      </c>
      <c r="B85" s="1" t="str">
        <f>In!$A$10</f>
        <v>Фонд 4</v>
      </c>
      <c r="C85" s="1" t="str">
        <f>In!$B$10</f>
        <v>Корпоратив</v>
      </c>
      <c r="D85" s="1">
        <v>211</v>
      </c>
      <c r="E85" s="3">
        <f>INDEX(In[Аренда помещений],MATCH(Sheet[[#This Row],[Код-для-кол-ва]],In[Код-для-кол-во],))*Sheet[[#This Row],[Кол-во]]</f>
        <v>0</v>
      </c>
      <c r="F85" s="8">
        <f>IFERROR(INDEX(In[[1]:[12]],MATCH(Sheet[[#This Row],[Код-для-кол-ва]],In[Код-для-кол-во],),MONTH(Sheet[[#This Row],[Дата]])),)</f>
        <v>1</v>
      </c>
      <c r="G85" s="4"/>
      <c r="H85" s="17" t="str">
        <f>Sheet[[#This Row],[Фонд]]&amp;Sheet[[#This Row],[Название меропрития]]</f>
        <v>Фонд 4Корпоратив</v>
      </c>
      <c r="I85" s="1" t="str">
        <f>IFERROR(INDEX(Cat[Description],MATCH(Sheet[[#This Row],[Код]],Cat[Kod],0)),0)</f>
        <v>Аренда помещений</v>
      </c>
    </row>
    <row r="86" spans="1:9" ht="12.75" x14ac:dyDescent="0.2">
      <c r="A86" s="6">
        <v>42370</v>
      </c>
      <c r="B86" s="1" t="str">
        <f>In!$A$11</f>
        <v>Фонд 4</v>
      </c>
      <c r="C86" s="1" t="str">
        <f>In!$B$11</f>
        <v>Ремонт помещения</v>
      </c>
      <c r="D86" s="1">
        <v>211</v>
      </c>
      <c r="E86" s="3">
        <f>INDEX(In[Аренда помещений],MATCH(Sheet[[#This Row],[Код-для-кол-ва]],In[Код-для-кол-во],))*Sheet[[#This Row],[Кол-во]]</f>
        <v>0</v>
      </c>
      <c r="F86" s="8">
        <f>IFERROR(INDEX(In[[1]:[12]],MATCH(Sheet[[#This Row],[Код-для-кол-ва]],In[Код-для-кол-во],),MONTH(Sheet[[#This Row],[Дата]])),)</f>
        <v>0</v>
      </c>
      <c r="G86" s="4"/>
      <c r="H86" s="17" t="str">
        <f>Sheet[[#This Row],[Фонд]]&amp;Sheet[[#This Row],[Название меропрития]]</f>
        <v>Фонд 4Ремонт помещения</v>
      </c>
      <c r="I86" s="1" t="str">
        <f>IFERROR(INDEX(Cat[Description],MATCH(Sheet[[#This Row],[Код]],Cat[Kod],0)),0)</f>
        <v>Аренда помещений</v>
      </c>
    </row>
    <row r="87" spans="1:9" ht="12.75" x14ac:dyDescent="0.2">
      <c r="A87" s="6">
        <v>42401</v>
      </c>
      <c r="B87" s="1" t="str">
        <f>In!$A$11</f>
        <v>Фонд 4</v>
      </c>
      <c r="C87" s="1" t="str">
        <f>In!$B$11</f>
        <v>Ремонт помещения</v>
      </c>
      <c r="D87" s="1">
        <v>211</v>
      </c>
      <c r="E87" s="3">
        <f>INDEX(In[Аренда помещений],MATCH(Sheet[[#This Row],[Код-для-кол-ва]],In[Код-для-кол-во],))*Sheet[[#This Row],[Кол-во]]</f>
        <v>0</v>
      </c>
      <c r="F87" s="8">
        <f>IFERROR(INDEX(In[[1]:[12]],MATCH(Sheet[[#This Row],[Код-для-кол-ва]],In[Код-для-кол-во],),MONTH(Sheet[[#This Row],[Дата]])),)</f>
        <v>0</v>
      </c>
      <c r="G87" s="4"/>
      <c r="H87" s="17" t="str">
        <f>Sheet[[#This Row],[Фонд]]&amp;Sheet[[#This Row],[Название меропрития]]</f>
        <v>Фонд 4Ремонт помещения</v>
      </c>
      <c r="I87" s="1" t="str">
        <f>IFERROR(INDEX(Cat[Description],MATCH(Sheet[[#This Row],[Код]],Cat[Kod],0)),0)</f>
        <v>Аренда помещений</v>
      </c>
    </row>
    <row r="88" spans="1:9" ht="12.75" x14ac:dyDescent="0.2">
      <c r="A88" s="6">
        <v>42430</v>
      </c>
      <c r="B88" s="1" t="str">
        <f>In!$A$11</f>
        <v>Фонд 4</v>
      </c>
      <c r="C88" s="1" t="str">
        <f>In!$B$11</f>
        <v>Ремонт помещения</v>
      </c>
      <c r="D88" s="1">
        <v>211</v>
      </c>
      <c r="E88" s="3">
        <f>INDEX(In[Аренда помещений],MATCH(Sheet[[#This Row],[Код-для-кол-ва]],In[Код-для-кол-во],))*Sheet[[#This Row],[Кол-во]]</f>
        <v>0</v>
      </c>
      <c r="F88" s="8">
        <f>IFERROR(INDEX(In[[1]:[12]],MATCH(Sheet[[#This Row],[Код-для-кол-ва]],In[Код-для-кол-во],),MONTH(Sheet[[#This Row],[Дата]])),)</f>
        <v>0</v>
      </c>
      <c r="G88" s="4"/>
      <c r="H88" s="17" t="str">
        <f>Sheet[[#This Row],[Фонд]]&amp;Sheet[[#This Row],[Название меропрития]]</f>
        <v>Фонд 4Ремонт помещения</v>
      </c>
      <c r="I88" s="1" t="str">
        <f>IFERROR(INDEX(Cat[Description],MATCH(Sheet[[#This Row],[Код]],Cat[Kod],0)),0)</f>
        <v>Аренда помещений</v>
      </c>
    </row>
    <row r="89" spans="1:9" ht="12.75" x14ac:dyDescent="0.2">
      <c r="A89" s="6">
        <v>42461</v>
      </c>
      <c r="B89" s="1" t="str">
        <f>In!$A$11</f>
        <v>Фонд 4</v>
      </c>
      <c r="C89" s="1" t="str">
        <f>In!$B$11</f>
        <v>Ремонт помещения</v>
      </c>
      <c r="D89" s="1">
        <v>211</v>
      </c>
      <c r="E89" s="3">
        <f>INDEX(In[Аренда помещений],MATCH(Sheet[[#This Row],[Код-для-кол-ва]],In[Код-для-кол-во],))*Sheet[[#This Row],[Кол-во]]</f>
        <v>0</v>
      </c>
      <c r="F89" s="8">
        <f>IFERROR(INDEX(In[[1]:[12]],MATCH(Sheet[[#This Row],[Код-для-кол-ва]],In[Код-для-кол-во],),MONTH(Sheet[[#This Row],[Дата]])),)</f>
        <v>0</v>
      </c>
      <c r="G89" s="4"/>
      <c r="H89" s="17" t="str">
        <f>Sheet[[#This Row],[Фонд]]&amp;Sheet[[#This Row],[Название меропрития]]</f>
        <v>Фонд 4Ремонт помещения</v>
      </c>
      <c r="I89" s="1" t="str">
        <f>IFERROR(INDEX(Cat[Description],MATCH(Sheet[[#This Row],[Код]],Cat[Kod],0)),0)</f>
        <v>Аренда помещений</v>
      </c>
    </row>
    <row r="90" spans="1:9" ht="12.75" x14ac:dyDescent="0.2">
      <c r="A90" s="6">
        <v>42491</v>
      </c>
      <c r="B90" s="1" t="str">
        <f>In!$A$11</f>
        <v>Фонд 4</v>
      </c>
      <c r="C90" s="1" t="str">
        <f>In!$B$11</f>
        <v>Ремонт помещения</v>
      </c>
      <c r="D90" s="1">
        <v>211</v>
      </c>
      <c r="E90" s="3">
        <f>INDEX(In[Аренда помещений],MATCH(Sheet[[#This Row],[Код-для-кол-ва]],In[Код-для-кол-во],))*Sheet[[#This Row],[Кол-во]]</f>
        <v>0</v>
      </c>
      <c r="F90" s="8">
        <f>IFERROR(INDEX(In[[1]:[12]],MATCH(Sheet[[#This Row],[Код-для-кол-ва]],In[Код-для-кол-во],),MONTH(Sheet[[#This Row],[Дата]])),)</f>
        <v>0</v>
      </c>
      <c r="G90" s="4"/>
      <c r="H90" s="17" t="str">
        <f>Sheet[[#This Row],[Фонд]]&amp;Sheet[[#This Row],[Название меропрития]]</f>
        <v>Фонд 4Ремонт помещения</v>
      </c>
      <c r="I90" s="1" t="str">
        <f>IFERROR(INDEX(Cat[Description],MATCH(Sheet[[#This Row],[Код]],Cat[Kod],0)),0)</f>
        <v>Аренда помещений</v>
      </c>
    </row>
    <row r="91" spans="1:9" ht="12.75" x14ac:dyDescent="0.2">
      <c r="A91" s="6">
        <v>42522</v>
      </c>
      <c r="B91" s="1" t="str">
        <f>In!$A$11</f>
        <v>Фонд 4</v>
      </c>
      <c r="C91" s="1" t="str">
        <f>In!$B$11</f>
        <v>Ремонт помещения</v>
      </c>
      <c r="D91" s="1">
        <v>211</v>
      </c>
      <c r="E91" s="3">
        <f>INDEX(In[Аренда помещений],MATCH(Sheet[[#This Row],[Код-для-кол-ва]],In[Код-для-кол-во],))*Sheet[[#This Row],[Кол-во]]</f>
        <v>0</v>
      </c>
      <c r="F91" s="8">
        <f>IFERROR(INDEX(In[[1]:[12]],MATCH(Sheet[[#This Row],[Код-для-кол-ва]],In[Код-для-кол-во],),MONTH(Sheet[[#This Row],[Дата]])),)</f>
        <v>0</v>
      </c>
      <c r="G91" s="4"/>
      <c r="H91" s="17" t="str">
        <f>Sheet[[#This Row],[Фонд]]&amp;Sheet[[#This Row],[Название меропрития]]</f>
        <v>Фонд 4Ремонт помещения</v>
      </c>
      <c r="I91" s="1" t="str">
        <f>IFERROR(INDEX(Cat[Description],MATCH(Sheet[[#This Row],[Код]],Cat[Kod],0)),0)</f>
        <v>Аренда помещений</v>
      </c>
    </row>
    <row r="92" spans="1:9" ht="12.75" x14ac:dyDescent="0.2">
      <c r="A92" s="6">
        <v>42552</v>
      </c>
      <c r="B92" s="1" t="str">
        <f>In!$A$11</f>
        <v>Фонд 4</v>
      </c>
      <c r="C92" s="1" t="str">
        <f>In!$B$11</f>
        <v>Ремонт помещения</v>
      </c>
      <c r="D92" s="1">
        <v>211</v>
      </c>
      <c r="E92" s="3">
        <f>INDEX(In[Аренда помещений],MATCH(Sheet[[#This Row],[Код-для-кол-ва]],In[Код-для-кол-во],))*Sheet[[#This Row],[Кол-во]]</f>
        <v>0</v>
      </c>
      <c r="F92" s="8">
        <f>IFERROR(INDEX(In[[1]:[12]],MATCH(Sheet[[#This Row],[Код-для-кол-ва]],In[Код-для-кол-во],),MONTH(Sheet[[#This Row],[Дата]])),)</f>
        <v>1</v>
      </c>
      <c r="G92" s="4"/>
      <c r="H92" s="17" t="str">
        <f>Sheet[[#This Row],[Фонд]]&amp;Sheet[[#This Row],[Название меропрития]]</f>
        <v>Фонд 4Ремонт помещения</v>
      </c>
      <c r="I92" s="1" t="str">
        <f>IFERROR(INDEX(Cat[Description],MATCH(Sheet[[#This Row],[Код]],Cat[Kod],0)),0)</f>
        <v>Аренда помещений</v>
      </c>
    </row>
    <row r="93" spans="1:9" ht="12.75" x14ac:dyDescent="0.2">
      <c r="A93" s="6">
        <v>42583</v>
      </c>
      <c r="B93" s="1" t="str">
        <f>In!$A$11</f>
        <v>Фонд 4</v>
      </c>
      <c r="C93" s="1" t="str">
        <f>In!$B$11</f>
        <v>Ремонт помещения</v>
      </c>
      <c r="D93" s="1">
        <v>211</v>
      </c>
      <c r="E93" s="3">
        <f>INDEX(In[Аренда помещений],MATCH(Sheet[[#This Row],[Код-для-кол-ва]],In[Код-для-кол-во],))*Sheet[[#This Row],[Кол-во]]</f>
        <v>0</v>
      </c>
      <c r="F93" s="8">
        <f>IFERROR(INDEX(In[[1]:[12]],MATCH(Sheet[[#This Row],[Код-для-кол-ва]],In[Код-для-кол-во],),MONTH(Sheet[[#This Row],[Дата]])),)</f>
        <v>0</v>
      </c>
      <c r="G93" s="4"/>
      <c r="H93" s="17" t="str">
        <f>Sheet[[#This Row],[Фонд]]&amp;Sheet[[#This Row],[Название меропрития]]</f>
        <v>Фонд 4Ремонт помещения</v>
      </c>
      <c r="I93" s="1" t="str">
        <f>IFERROR(INDEX(Cat[Description],MATCH(Sheet[[#This Row],[Код]],Cat[Kod],0)),0)</f>
        <v>Аренда помещений</v>
      </c>
    </row>
    <row r="94" spans="1:9" ht="12.75" x14ac:dyDescent="0.2">
      <c r="A94" s="6">
        <v>42614</v>
      </c>
      <c r="B94" s="1" t="str">
        <f>In!$A$11</f>
        <v>Фонд 4</v>
      </c>
      <c r="C94" s="1" t="str">
        <f>In!$B$11</f>
        <v>Ремонт помещения</v>
      </c>
      <c r="D94" s="1">
        <v>211</v>
      </c>
      <c r="E94" s="3">
        <f>INDEX(In[Аренда помещений],MATCH(Sheet[[#This Row],[Код-для-кол-ва]],In[Код-для-кол-во],))*Sheet[[#This Row],[Кол-во]]</f>
        <v>0</v>
      </c>
      <c r="F94" s="8">
        <f>IFERROR(INDEX(In[[1]:[12]],MATCH(Sheet[[#This Row],[Код-для-кол-ва]],In[Код-для-кол-во],),MONTH(Sheet[[#This Row],[Дата]])),)</f>
        <v>0</v>
      </c>
      <c r="G94" s="4"/>
      <c r="H94" s="17" t="str">
        <f>Sheet[[#This Row],[Фонд]]&amp;Sheet[[#This Row],[Название меропрития]]</f>
        <v>Фонд 4Ремонт помещения</v>
      </c>
      <c r="I94" s="1" t="str">
        <f>IFERROR(INDEX(Cat[Description],MATCH(Sheet[[#This Row],[Код]],Cat[Kod],0)),0)</f>
        <v>Аренда помещений</v>
      </c>
    </row>
    <row r="95" spans="1:9" ht="12.75" x14ac:dyDescent="0.2">
      <c r="A95" s="6">
        <v>42644</v>
      </c>
      <c r="B95" s="1" t="str">
        <f>In!$A$11</f>
        <v>Фонд 4</v>
      </c>
      <c r="C95" s="1" t="str">
        <f>In!$B$11</f>
        <v>Ремонт помещения</v>
      </c>
      <c r="D95" s="1">
        <v>211</v>
      </c>
      <c r="E95" s="3">
        <f>INDEX(In[Аренда помещений],MATCH(Sheet[[#This Row],[Код-для-кол-ва]],In[Код-для-кол-во],))*Sheet[[#This Row],[Кол-во]]</f>
        <v>0</v>
      </c>
      <c r="F95" s="8">
        <f>IFERROR(INDEX(In[[1]:[12]],MATCH(Sheet[[#This Row],[Код-для-кол-ва]],In[Код-для-кол-во],),MONTH(Sheet[[#This Row],[Дата]])),)</f>
        <v>0</v>
      </c>
      <c r="G95" s="4"/>
      <c r="H95" s="17" t="str">
        <f>Sheet[[#This Row],[Фонд]]&amp;Sheet[[#This Row],[Название меропрития]]</f>
        <v>Фонд 4Ремонт помещения</v>
      </c>
      <c r="I95" s="1" t="str">
        <f>IFERROR(INDEX(Cat[Description],MATCH(Sheet[[#This Row],[Код]],Cat[Kod],0)),0)</f>
        <v>Аренда помещений</v>
      </c>
    </row>
    <row r="96" spans="1:9" ht="12.75" x14ac:dyDescent="0.2">
      <c r="A96" s="6">
        <v>42675</v>
      </c>
      <c r="B96" s="1" t="str">
        <f>In!$A$11</f>
        <v>Фонд 4</v>
      </c>
      <c r="C96" s="1" t="str">
        <f>In!$B$11</f>
        <v>Ремонт помещения</v>
      </c>
      <c r="D96" s="1">
        <v>211</v>
      </c>
      <c r="E96" s="3">
        <f>INDEX(In[Аренда помещений],MATCH(Sheet[[#This Row],[Код-для-кол-ва]],In[Код-для-кол-во],))*Sheet[[#This Row],[Кол-во]]</f>
        <v>0</v>
      </c>
      <c r="F96" s="8">
        <f>IFERROR(INDEX(In[[1]:[12]],MATCH(Sheet[[#This Row],[Код-для-кол-ва]],In[Код-для-кол-во],),MONTH(Sheet[[#This Row],[Дата]])),)</f>
        <v>0</v>
      </c>
      <c r="G96" s="4"/>
      <c r="H96" s="17" t="str">
        <f>Sheet[[#This Row],[Фонд]]&amp;Sheet[[#This Row],[Название меропрития]]</f>
        <v>Фонд 4Ремонт помещения</v>
      </c>
      <c r="I96" s="1" t="str">
        <f>IFERROR(INDEX(Cat[Description],MATCH(Sheet[[#This Row],[Код]],Cat[Kod],0)),0)</f>
        <v>Аренда помещений</v>
      </c>
    </row>
    <row r="97" spans="1:9" ht="12.75" x14ac:dyDescent="0.2">
      <c r="A97" s="6">
        <v>42705</v>
      </c>
      <c r="B97" s="1" t="str">
        <f>In!$A$11</f>
        <v>Фонд 4</v>
      </c>
      <c r="C97" s="1" t="str">
        <f>In!$B$11</f>
        <v>Ремонт помещения</v>
      </c>
      <c r="D97" s="1">
        <v>211</v>
      </c>
      <c r="E97" s="3">
        <f>INDEX(In[Аренда помещений],MATCH(Sheet[[#This Row],[Код-для-кол-ва]],In[Код-для-кол-во],))*Sheet[[#This Row],[Кол-во]]</f>
        <v>0</v>
      </c>
      <c r="F97" s="8">
        <f>IFERROR(INDEX(In[[1]:[12]],MATCH(Sheet[[#This Row],[Код-для-кол-ва]],In[Код-для-кол-во],),MONTH(Sheet[[#This Row],[Дата]])),)</f>
        <v>0</v>
      </c>
      <c r="G97" s="4"/>
      <c r="H97" s="17" t="str">
        <f>Sheet[[#This Row],[Фонд]]&amp;Sheet[[#This Row],[Название меропрития]]</f>
        <v>Фонд 4Ремонт помещения</v>
      </c>
      <c r="I97" s="1" t="str">
        <f>IFERROR(INDEX(Cat[Description],MATCH(Sheet[[#This Row],[Код]],Cat[Kod],0)),0)</f>
        <v>Аренда помещений</v>
      </c>
    </row>
    <row r="98" spans="1:9" ht="12.75" x14ac:dyDescent="0.2">
      <c r="A98" s="6">
        <v>42370</v>
      </c>
      <c r="B98" s="1" t="str">
        <f>In!$A$4</f>
        <v>Киев</v>
      </c>
      <c r="C98" s="1" t="str">
        <f>In!$B$4</f>
        <v>Встреча</v>
      </c>
      <c r="D98" s="1">
        <v>213</v>
      </c>
      <c r="E98" s="3">
        <f>INDEX(In[Аренда помещений],MATCH(Sheet[[#This Row],[Код-для-кол-ва]],In[Код-для-кол-во],))*Sheet[[#This Row],[Кол-во]]</f>
        <v>26700</v>
      </c>
      <c r="F98" s="8">
        <f>IFERROR(INDEX(In[[1]:[12]],MATCH(Sheet[[#This Row],[Код-для-кол-ва]],In[Код-для-кол-во],),MONTH(Sheet[[#This Row],[Дата]])),)</f>
        <v>4</v>
      </c>
      <c r="G98" s="4"/>
      <c r="H98" s="17" t="str">
        <f>Sheet[[#This Row],[Фонд]]&amp;Sheet[[#This Row],[Название меропрития]]</f>
        <v>КиевВстреча</v>
      </c>
      <c r="I98" s="1" t="str">
        <f>IFERROR(INDEX(Cat[Description],MATCH(Sheet[[#This Row],[Код]],Cat[Kod],0)),0)</f>
        <v>Еда</v>
      </c>
    </row>
    <row r="99" spans="1:9" ht="12.75" x14ac:dyDescent="0.2">
      <c r="A99" s="6">
        <v>42401</v>
      </c>
      <c r="B99" s="1" t="str">
        <f>In!$A$4</f>
        <v>Киев</v>
      </c>
      <c r="C99" s="1" t="str">
        <f>In!$B$4</f>
        <v>Встреча</v>
      </c>
      <c r="D99" s="1">
        <v>213</v>
      </c>
      <c r="E99" s="3">
        <f>INDEX(In[Аренда помещений],MATCH(Sheet[[#This Row],[Код-для-кол-ва]],In[Код-для-кол-во],))*Sheet[[#This Row],[Кол-во]]</f>
        <v>26700</v>
      </c>
      <c r="F99" s="8">
        <f>IFERROR(INDEX(In[[1]:[12]],MATCH(Sheet[[#This Row],[Код-для-кол-ва]],In[Код-для-кол-во],),MONTH(Sheet[[#This Row],[Дата]])),)</f>
        <v>4</v>
      </c>
      <c r="G99" s="4"/>
      <c r="H99" s="17" t="str">
        <f>Sheet[[#This Row],[Фонд]]&amp;Sheet[[#This Row],[Название меропрития]]</f>
        <v>КиевВстреча</v>
      </c>
      <c r="I99" s="1" t="str">
        <f>IFERROR(INDEX(Cat[Description],MATCH(Sheet[[#This Row],[Код]],Cat[Kod],0)),0)</f>
        <v>Еда</v>
      </c>
    </row>
    <row r="100" spans="1:9" ht="12.75" x14ac:dyDescent="0.2">
      <c r="A100" s="6">
        <v>42430</v>
      </c>
      <c r="B100" s="1" t="str">
        <f>In!$A$4</f>
        <v>Киев</v>
      </c>
      <c r="C100" s="1" t="str">
        <f>In!$B$4</f>
        <v>Встреча</v>
      </c>
      <c r="D100" s="1">
        <v>213</v>
      </c>
      <c r="E100" s="3">
        <f>INDEX(In[Аренда помещений],MATCH(Sheet[[#This Row],[Код-для-кол-ва]],In[Код-для-кол-во],))*Sheet[[#This Row],[Кол-во]]</f>
        <v>26700</v>
      </c>
      <c r="F100" s="8">
        <f>IFERROR(INDEX(In[[1]:[12]],MATCH(Sheet[[#This Row],[Код-для-кол-ва]],In[Код-для-кол-во],),MONTH(Sheet[[#This Row],[Дата]])),)</f>
        <v>4</v>
      </c>
      <c r="G100" s="4"/>
      <c r="H100" s="17" t="str">
        <f>Sheet[[#This Row],[Фонд]]&amp;Sheet[[#This Row],[Название меропрития]]</f>
        <v>КиевВстреча</v>
      </c>
      <c r="I100" s="1" t="str">
        <f>IFERROR(INDEX(Cat[Description],MATCH(Sheet[[#This Row],[Код]],Cat[Kod],0)),0)</f>
        <v>Еда</v>
      </c>
    </row>
    <row r="101" spans="1:9" ht="12.75" x14ac:dyDescent="0.2">
      <c r="A101" s="6">
        <v>42461</v>
      </c>
      <c r="B101" s="1" t="str">
        <f>In!$A$4</f>
        <v>Киев</v>
      </c>
      <c r="C101" s="1" t="str">
        <f>In!$B$4</f>
        <v>Встреча</v>
      </c>
      <c r="D101" s="1">
        <v>213</v>
      </c>
      <c r="E101" s="3">
        <f>INDEX(In[Аренда помещений],MATCH(Sheet[[#This Row],[Код-для-кол-ва]],In[Код-для-кол-во],))*Sheet[[#This Row],[Кол-во]]</f>
        <v>26700</v>
      </c>
      <c r="F101" s="8">
        <f>IFERROR(INDEX(In[[1]:[12]],MATCH(Sheet[[#This Row],[Код-для-кол-ва]],In[Код-для-кол-во],),MONTH(Sheet[[#This Row],[Дата]])),)</f>
        <v>4</v>
      </c>
      <c r="G101" s="4"/>
      <c r="H101" s="17" t="str">
        <f>Sheet[[#This Row],[Фонд]]&amp;Sheet[[#This Row],[Название меропрития]]</f>
        <v>КиевВстреча</v>
      </c>
      <c r="I101" s="1" t="str">
        <f>IFERROR(INDEX(Cat[Description],MATCH(Sheet[[#This Row],[Код]],Cat[Kod],0)),0)</f>
        <v>Еда</v>
      </c>
    </row>
    <row r="102" spans="1:9" ht="12.75" x14ac:dyDescent="0.2">
      <c r="A102" s="6">
        <v>42491</v>
      </c>
      <c r="B102" s="1" t="str">
        <f>In!$A$4</f>
        <v>Киев</v>
      </c>
      <c r="C102" s="1" t="str">
        <f>In!$B$4</f>
        <v>Встреча</v>
      </c>
      <c r="D102" s="1">
        <v>213</v>
      </c>
      <c r="E102" s="3">
        <f>INDEX(In[Аренда помещений],MATCH(Sheet[[#This Row],[Код-для-кол-ва]],In[Код-для-кол-во],))*Sheet[[#This Row],[Кол-во]]</f>
        <v>26700</v>
      </c>
      <c r="F102" s="8">
        <f>IFERROR(INDEX(In[[1]:[12]],MATCH(Sheet[[#This Row],[Код-для-кол-ва]],In[Код-для-кол-во],),MONTH(Sheet[[#This Row],[Дата]])),)</f>
        <v>4</v>
      </c>
      <c r="G102" s="4"/>
      <c r="H102" s="17" t="str">
        <f>Sheet[[#This Row],[Фонд]]&amp;Sheet[[#This Row],[Название меропрития]]</f>
        <v>КиевВстреча</v>
      </c>
      <c r="I102" s="1" t="str">
        <f>IFERROR(INDEX(Cat[Description],MATCH(Sheet[[#This Row],[Код]],Cat[Kod],0)),0)</f>
        <v>Еда</v>
      </c>
    </row>
    <row r="103" spans="1:9" ht="12.75" x14ac:dyDescent="0.2">
      <c r="A103" s="6">
        <v>42522</v>
      </c>
      <c r="B103" s="1" t="str">
        <f>In!$A$4</f>
        <v>Киев</v>
      </c>
      <c r="C103" s="1" t="str">
        <f>In!$B$4</f>
        <v>Встреча</v>
      </c>
      <c r="D103" s="1">
        <v>213</v>
      </c>
      <c r="E103" s="3">
        <f>INDEX(In[Аренда помещений],MATCH(Sheet[[#This Row],[Код-для-кол-ва]],In[Код-для-кол-во],))*Sheet[[#This Row],[Кол-во]]</f>
        <v>26700</v>
      </c>
      <c r="F103" s="8">
        <f>IFERROR(INDEX(In[[1]:[12]],MATCH(Sheet[[#This Row],[Код-для-кол-ва]],In[Код-для-кол-во],),MONTH(Sheet[[#This Row],[Дата]])),)</f>
        <v>4</v>
      </c>
      <c r="G103" s="4"/>
      <c r="H103" s="17" t="str">
        <f>Sheet[[#This Row],[Фонд]]&amp;Sheet[[#This Row],[Название меропрития]]</f>
        <v>КиевВстреча</v>
      </c>
      <c r="I103" s="1" t="str">
        <f>IFERROR(INDEX(Cat[Description],MATCH(Sheet[[#This Row],[Код]],Cat[Kod],0)),0)</f>
        <v>Еда</v>
      </c>
    </row>
    <row r="104" spans="1:9" ht="12.75" x14ac:dyDescent="0.2">
      <c r="A104" s="6">
        <v>42552</v>
      </c>
      <c r="B104" s="1" t="str">
        <f>In!$A$4</f>
        <v>Киев</v>
      </c>
      <c r="C104" s="1" t="str">
        <f>In!$B$4</f>
        <v>Встреча</v>
      </c>
      <c r="D104" s="1">
        <v>213</v>
      </c>
      <c r="E104" s="3">
        <f>INDEX(In[Аренда помещений],MATCH(Sheet[[#This Row],[Код-для-кол-ва]],In[Код-для-кол-во],))*Sheet[[#This Row],[Кол-во]]</f>
        <v>33375</v>
      </c>
      <c r="F104" s="8">
        <f>IFERROR(INDEX(In[[1]:[12]],MATCH(Sheet[[#This Row],[Код-для-кол-ва]],In[Код-для-кол-во],),MONTH(Sheet[[#This Row],[Дата]])),)</f>
        <v>5</v>
      </c>
      <c r="G104" s="4"/>
      <c r="H104" s="17" t="str">
        <f>Sheet[[#This Row],[Фонд]]&amp;Sheet[[#This Row],[Название меропрития]]</f>
        <v>КиевВстреча</v>
      </c>
      <c r="I104" s="1" t="str">
        <f>IFERROR(INDEX(Cat[Description],MATCH(Sheet[[#This Row],[Код]],Cat[Kod],0)),0)</f>
        <v>Еда</v>
      </c>
    </row>
    <row r="105" spans="1:9" ht="12.75" x14ac:dyDescent="0.2">
      <c r="A105" s="6">
        <v>42583</v>
      </c>
      <c r="B105" s="1" t="str">
        <f>In!$A$4</f>
        <v>Киев</v>
      </c>
      <c r="C105" s="1" t="str">
        <f>In!$B$4</f>
        <v>Встреча</v>
      </c>
      <c r="D105" s="1">
        <v>213</v>
      </c>
      <c r="E105" s="3">
        <f>INDEX(In[Аренда помещений],MATCH(Sheet[[#This Row],[Код-для-кол-ва]],In[Код-для-кол-во],))*Sheet[[#This Row],[Кол-во]]</f>
        <v>26700</v>
      </c>
      <c r="F105" s="8">
        <f>IFERROR(INDEX(In[[1]:[12]],MATCH(Sheet[[#This Row],[Код-для-кол-ва]],In[Код-для-кол-во],),MONTH(Sheet[[#This Row],[Дата]])),)</f>
        <v>4</v>
      </c>
      <c r="G105" s="4"/>
      <c r="H105" s="17" t="str">
        <f>Sheet[[#This Row],[Фонд]]&amp;Sheet[[#This Row],[Название меропрития]]</f>
        <v>КиевВстреча</v>
      </c>
      <c r="I105" s="1" t="str">
        <f>IFERROR(INDEX(Cat[Description],MATCH(Sheet[[#This Row],[Код]],Cat[Kod],0)),0)</f>
        <v>Еда</v>
      </c>
    </row>
    <row r="106" spans="1:9" ht="12.75" x14ac:dyDescent="0.2">
      <c r="A106" s="6">
        <v>42614</v>
      </c>
      <c r="B106" s="1" t="str">
        <f>In!$A$4</f>
        <v>Киев</v>
      </c>
      <c r="C106" s="1" t="str">
        <f>In!$B$4</f>
        <v>Встреча</v>
      </c>
      <c r="D106" s="1">
        <v>213</v>
      </c>
      <c r="E106" s="3">
        <f>INDEX(In[Аренда помещений],MATCH(Sheet[[#This Row],[Код-для-кол-ва]],In[Код-для-кол-во],))*Sheet[[#This Row],[Кол-во]]</f>
        <v>26700</v>
      </c>
      <c r="F106" s="8">
        <f>IFERROR(INDEX(In[[1]:[12]],MATCH(Sheet[[#This Row],[Код-для-кол-ва]],In[Код-для-кол-во],),MONTH(Sheet[[#This Row],[Дата]])),)</f>
        <v>4</v>
      </c>
      <c r="G106" s="4"/>
      <c r="H106" s="17" t="str">
        <f>Sheet[[#This Row],[Фонд]]&amp;Sheet[[#This Row],[Название меропрития]]</f>
        <v>КиевВстреча</v>
      </c>
      <c r="I106" s="1" t="str">
        <f>IFERROR(INDEX(Cat[Description],MATCH(Sheet[[#This Row],[Код]],Cat[Kod],0)),0)</f>
        <v>Еда</v>
      </c>
    </row>
    <row r="107" spans="1:9" ht="12.75" x14ac:dyDescent="0.2">
      <c r="A107" s="6">
        <v>42644</v>
      </c>
      <c r="B107" s="1" t="str">
        <f>In!$A$4</f>
        <v>Киев</v>
      </c>
      <c r="C107" s="1" t="str">
        <f>In!$B$4</f>
        <v>Встреча</v>
      </c>
      <c r="D107" s="1">
        <v>213</v>
      </c>
      <c r="E107" s="3">
        <f>INDEX(In[Аренда помещений],MATCH(Sheet[[#This Row],[Код-для-кол-ва]],In[Код-для-кол-во],))*Sheet[[#This Row],[Кол-во]]</f>
        <v>33375</v>
      </c>
      <c r="F107" s="8">
        <f>IFERROR(INDEX(In[[1]:[12]],MATCH(Sheet[[#This Row],[Код-для-кол-ва]],In[Код-для-кол-во],),MONTH(Sheet[[#This Row],[Дата]])),)</f>
        <v>5</v>
      </c>
      <c r="G107" s="4"/>
      <c r="H107" s="17" t="str">
        <f>Sheet[[#This Row],[Фонд]]&amp;Sheet[[#This Row],[Название меропрития]]</f>
        <v>КиевВстреча</v>
      </c>
      <c r="I107" s="1" t="str">
        <f>IFERROR(INDEX(Cat[Description],MATCH(Sheet[[#This Row],[Код]],Cat[Kod],0)),0)</f>
        <v>Еда</v>
      </c>
    </row>
    <row r="108" spans="1:9" ht="12.75" x14ac:dyDescent="0.2">
      <c r="A108" s="6">
        <v>42675</v>
      </c>
      <c r="B108" s="1" t="str">
        <f>In!$A$4</f>
        <v>Киев</v>
      </c>
      <c r="C108" s="1" t="str">
        <f>In!$B$4</f>
        <v>Встреча</v>
      </c>
      <c r="D108" s="1">
        <v>213</v>
      </c>
      <c r="E108" s="3">
        <f>INDEX(In[Аренда помещений],MATCH(Sheet[[#This Row],[Код-для-кол-ва]],In[Код-для-кол-во],))*Sheet[[#This Row],[Кол-во]]</f>
        <v>26700</v>
      </c>
      <c r="F108" s="8">
        <f>IFERROR(INDEX(In[[1]:[12]],MATCH(Sheet[[#This Row],[Код-для-кол-ва]],In[Код-для-кол-во],),MONTH(Sheet[[#This Row],[Дата]])),)</f>
        <v>4</v>
      </c>
      <c r="G108" s="4"/>
      <c r="H108" s="17" t="str">
        <f>Sheet[[#This Row],[Фонд]]&amp;Sheet[[#This Row],[Название меропрития]]</f>
        <v>КиевВстреча</v>
      </c>
      <c r="I108" s="1" t="str">
        <f>IFERROR(INDEX(Cat[Description],MATCH(Sheet[[#This Row],[Код]],Cat[Kod],0)),0)</f>
        <v>Еда</v>
      </c>
    </row>
    <row r="109" spans="1:9" ht="12.75" x14ac:dyDescent="0.2">
      <c r="A109" s="6">
        <v>42705</v>
      </c>
      <c r="B109" s="1" t="str">
        <f>In!$A$4</f>
        <v>Киев</v>
      </c>
      <c r="C109" s="1" t="str">
        <f>In!$B$4</f>
        <v>Встреча</v>
      </c>
      <c r="D109" s="1">
        <v>213</v>
      </c>
      <c r="E109" s="3">
        <f>INDEX(In[Аренда помещений],MATCH(Sheet[[#This Row],[Код-для-кол-ва]],In[Код-для-кол-во],))*Sheet[[#This Row],[Кол-во]]</f>
        <v>26700</v>
      </c>
      <c r="F109" s="8">
        <f>IFERROR(INDEX(In[[1]:[12]],MATCH(Sheet[[#This Row],[Код-для-кол-ва]],In[Код-для-кол-во],),MONTH(Sheet[[#This Row],[Дата]])),)</f>
        <v>4</v>
      </c>
      <c r="G109" s="4"/>
      <c r="H109" s="17" t="str">
        <f>Sheet[[#This Row],[Фонд]]&amp;Sheet[[#This Row],[Название меропрития]]</f>
        <v>КиевВстреча</v>
      </c>
      <c r="I109" s="1" t="str">
        <f>IFERROR(INDEX(Cat[Description],MATCH(Sheet[[#This Row],[Код]],Cat[Kod],0)),0)</f>
        <v>Еда</v>
      </c>
    </row>
    <row r="110" spans="1:9" ht="12.75" x14ac:dyDescent="0.2">
      <c r="A110" s="6">
        <v>42370</v>
      </c>
      <c r="B110" s="1" t="str">
        <f>In!$A$5</f>
        <v>Киев</v>
      </c>
      <c r="C110" s="1" t="str">
        <f>In!$B$5</f>
        <v>Тренинг</v>
      </c>
      <c r="D110" s="1">
        <v>213</v>
      </c>
      <c r="E110" s="3">
        <f>INDEX(In[Аренда помещений],MATCH(Sheet[[#This Row],[Код-для-кол-ва]],In[Код-для-кол-во],))*Sheet[[#This Row],[Кол-во]]</f>
        <v>26700</v>
      </c>
      <c r="F110" s="8">
        <f>IFERROR(INDEX(In[[1]:[12]],MATCH(Sheet[[#This Row],[Код-для-кол-ва]],In[Код-для-кол-во],),MONTH(Sheet[[#This Row],[Дата]])),)</f>
        <v>4</v>
      </c>
      <c r="G110" s="4"/>
      <c r="H110" s="17" t="str">
        <f>Sheet[[#This Row],[Фонд]]&amp;Sheet[[#This Row],[Название меропрития]]</f>
        <v>КиевТренинг</v>
      </c>
      <c r="I110" s="1" t="str">
        <f>IFERROR(INDEX(Cat[Description],MATCH(Sheet[[#This Row],[Код]],Cat[Kod],0)),0)</f>
        <v>Еда</v>
      </c>
    </row>
    <row r="111" spans="1:9" ht="12.75" x14ac:dyDescent="0.2">
      <c r="A111" s="6">
        <v>42401</v>
      </c>
      <c r="B111" s="1" t="str">
        <f>In!$A$5</f>
        <v>Киев</v>
      </c>
      <c r="C111" s="1" t="str">
        <f>In!$B$5</f>
        <v>Тренинг</v>
      </c>
      <c r="D111" s="1">
        <v>213</v>
      </c>
      <c r="E111" s="3">
        <f>INDEX(In[Аренда помещений],MATCH(Sheet[[#This Row],[Код-для-кол-ва]],In[Код-для-кол-во],))*Sheet[[#This Row],[Кол-во]]</f>
        <v>26700</v>
      </c>
      <c r="F111" s="8">
        <f>IFERROR(INDEX(In[[1]:[12]],MATCH(Sheet[[#This Row],[Код-для-кол-ва]],In[Код-для-кол-во],),MONTH(Sheet[[#This Row],[Дата]])),)</f>
        <v>4</v>
      </c>
      <c r="G111" s="4"/>
      <c r="H111" s="17" t="str">
        <f>Sheet[[#This Row],[Фонд]]&amp;Sheet[[#This Row],[Название меропрития]]</f>
        <v>КиевТренинг</v>
      </c>
      <c r="I111" s="1" t="str">
        <f>IFERROR(INDEX(Cat[Description],MATCH(Sheet[[#This Row],[Код]],Cat[Kod],0)),0)</f>
        <v>Еда</v>
      </c>
    </row>
    <row r="112" spans="1:9" ht="12.75" x14ac:dyDescent="0.2">
      <c r="A112" s="6">
        <v>42430</v>
      </c>
      <c r="B112" s="1" t="str">
        <f>In!$A$5</f>
        <v>Киев</v>
      </c>
      <c r="C112" s="1" t="str">
        <f>In!$B$5</f>
        <v>Тренинг</v>
      </c>
      <c r="D112" s="1">
        <v>213</v>
      </c>
      <c r="E112" s="3">
        <f>INDEX(In[Аренда помещений],MATCH(Sheet[[#This Row],[Код-для-кол-ва]],In[Код-для-кол-во],))*Sheet[[#This Row],[Кол-во]]</f>
        <v>26700</v>
      </c>
      <c r="F112" s="8">
        <f>IFERROR(INDEX(In[[1]:[12]],MATCH(Sheet[[#This Row],[Код-для-кол-ва]],In[Код-для-кол-во],),MONTH(Sheet[[#This Row],[Дата]])),)</f>
        <v>4</v>
      </c>
      <c r="G112" s="4"/>
      <c r="H112" s="17" t="str">
        <f>Sheet[[#This Row],[Фонд]]&amp;Sheet[[#This Row],[Название меропрития]]</f>
        <v>КиевТренинг</v>
      </c>
      <c r="I112" s="1" t="str">
        <f>IFERROR(INDEX(Cat[Description],MATCH(Sheet[[#This Row],[Код]],Cat[Kod],0)),0)</f>
        <v>Еда</v>
      </c>
    </row>
    <row r="113" spans="1:9" ht="12.75" x14ac:dyDescent="0.2">
      <c r="A113" s="6">
        <v>42461</v>
      </c>
      <c r="B113" s="1" t="str">
        <f>In!$A$5</f>
        <v>Киев</v>
      </c>
      <c r="C113" s="1" t="str">
        <f>In!$B$5</f>
        <v>Тренинг</v>
      </c>
      <c r="D113" s="1">
        <v>213</v>
      </c>
      <c r="E113" s="3">
        <f>INDEX(In[Аренда помещений],MATCH(Sheet[[#This Row],[Код-для-кол-ва]],In[Код-для-кол-во],))*Sheet[[#This Row],[Кол-во]]</f>
        <v>26700</v>
      </c>
      <c r="F113" s="8">
        <f>IFERROR(INDEX(In[[1]:[12]],MATCH(Sheet[[#This Row],[Код-для-кол-ва]],In[Код-для-кол-во],),MONTH(Sheet[[#This Row],[Дата]])),)</f>
        <v>4</v>
      </c>
      <c r="G113" s="4"/>
      <c r="H113" s="17" t="str">
        <f>Sheet[[#This Row],[Фонд]]&amp;Sheet[[#This Row],[Название меропрития]]</f>
        <v>КиевТренинг</v>
      </c>
      <c r="I113" s="1" t="str">
        <f>IFERROR(INDEX(Cat[Description],MATCH(Sheet[[#This Row],[Код]],Cat[Kod],0)),0)</f>
        <v>Еда</v>
      </c>
    </row>
    <row r="114" spans="1:9" ht="12.75" x14ac:dyDescent="0.2">
      <c r="A114" s="6">
        <v>42491</v>
      </c>
      <c r="B114" s="1" t="str">
        <f>In!$A$5</f>
        <v>Киев</v>
      </c>
      <c r="C114" s="1" t="str">
        <f>In!$B$5</f>
        <v>Тренинг</v>
      </c>
      <c r="D114" s="1">
        <v>213</v>
      </c>
      <c r="E114" s="3">
        <f>INDEX(In[Аренда помещений],MATCH(Sheet[[#This Row],[Код-для-кол-ва]],In[Код-для-кол-во],))*Sheet[[#This Row],[Кол-во]]</f>
        <v>26700</v>
      </c>
      <c r="F114" s="8">
        <f>IFERROR(INDEX(In[[1]:[12]],MATCH(Sheet[[#This Row],[Код-для-кол-ва]],In[Код-для-кол-во],),MONTH(Sheet[[#This Row],[Дата]])),)</f>
        <v>4</v>
      </c>
      <c r="G114" s="4"/>
      <c r="H114" s="17" t="str">
        <f>Sheet[[#This Row],[Фонд]]&amp;Sheet[[#This Row],[Название меропрития]]</f>
        <v>КиевТренинг</v>
      </c>
      <c r="I114" s="1" t="str">
        <f>IFERROR(INDEX(Cat[Description],MATCH(Sheet[[#This Row],[Код]],Cat[Kod],0)),0)</f>
        <v>Еда</v>
      </c>
    </row>
    <row r="115" spans="1:9" ht="12.75" x14ac:dyDescent="0.2">
      <c r="A115" s="6">
        <v>42522</v>
      </c>
      <c r="B115" s="1" t="str">
        <f>In!$A$5</f>
        <v>Киев</v>
      </c>
      <c r="C115" s="1" t="str">
        <f>In!$B$5</f>
        <v>Тренинг</v>
      </c>
      <c r="D115" s="1">
        <v>213</v>
      </c>
      <c r="E115" s="3">
        <f>INDEX(In[Аренда помещений],MATCH(Sheet[[#This Row],[Код-для-кол-ва]],In[Код-для-кол-во],))*Sheet[[#This Row],[Кол-во]]</f>
        <v>26700</v>
      </c>
      <c r="F115" s="8">
        <f>IFERROR(INDEX(In[[1]:[12]],MATCH(Sheet[[#This Row],[Код-для-кол-ва]],In[Код-для-кол-во],),MONTH(Sheet[[#This Row],[Дата]])),)</f>
        <v>4</v>
      </c>
      <c r="G115" s="4"/>
      <c r="H115" s="17" t="str">
        <f>Sheet[[#This Row],[Фонд]]&amp;Sheet[[#This Row],[Название меропрития]]</f>
        <v>КиевТренинг</v>
      </c>
      <c r="I115" s="1" t="str">
        <f>IFERROR(INDEX(Cat[Description],MATCH(Sheet[[#This Row],[Код]],Cat[Kod],0)),0)</f>
        <v>Еда</v>
      </c>
    </row>
    <row r="116" spans="1:9" ht="12.75" x14ac:dyDescent="0.2">
      <c r="A116" s="6">
        <v>42552</v>
      </c>
      <c r="B116" s="1" t="str">
        <f>In!$A$5</f>
        <v>Киев</v>
      </c>
      <c r="C116" s="1" t="str">
        <f>In!$B$5</f>
        <v>Тренинг</v>
      </c>
      <c r="D116" s="1">
        <v>213</v>
      </c>
      <c r="E116" s="3">
        <f>INDEX(In[Аренда помещений],MATCH(Sheet[[#This Row],[Код-для-кол-ва]],In[Код-для-кол-во],))*Sheet[[#This Row],[Кол-во]]</f>
        <v>26700</v>
      </c>
      <c r="F116" s="8">
        <f>IFERROR(INDEX(In[[1]:[12]],MATCH(Sheet[[#This Row],[Код-для-кол-ва]],In[Код-для-кол-во],),MONTH(Sheet[[#This Row],[Дата]])),)</f>
        <v>4</v>
      </c>
      <c r="G116" s="4"/>
      <c r="H116" s="17" t="str">
        <f>Sheet[[#This Row],[Фонд]]&amp;Sheet[[#This Row],[Название меропрития]]</f>
        <v>КиевТренинг</v>
      </c>
      <c r="I116" s="1" t="str">
        <f>IFERROR(INDEX(Cat[Description],MATCH(Sheet[[#This Row],[Код]],Cat[Kod],0)),0)</f>
        <v>Еда</v>
      </c>
    </row>
    <row r="117" spans="1:9" ht="12.75" x14ac:dyDescent="0.2">
      <c r="A117" s="6">
        <v>42583</v>
      </c>
      <c r="B117" s="1" t="str">
        <f>In!$A$5</f>
        <v>Киев</v>
      </c>
      <c r="C117" s="1" t="str">
        <f>In!$B$5</f>
        <v>Тренинг</v>
      </c>
      <c r="D117" s="1">
        <v>213</v>
      </c>
      <c r="E117" s="3">
        <f>INDEX(In[Аренда помещений],MATCH(Sheet[[#This Row],[Код-для-кол-ва]],In[Код-для-кол-во],))*Sheet[[#This Row],[Кол-во]]</f>
        <v>26700</v>
      </c>
      <c r="F117" s="8">
        <f>IFERROR(INDEX(In[[1]:[12]],MATCH(Sheet[[#This Row],[Код-для-кол-ва]],In[Код-для-кол-во],),MONTH(Sheet[[#This Row],[Дата]])),)</f>
        <v>4</v>
      </c>
      <c r="G117" s="4"/>
      <c r="H117" s="17" t="str">
        <f>Sheet[[#This Row],[Фонд]]&amp;Sheet[[#This Row],[Название меропрития]]</f>
        <v>КиевТренинг</v>
      </c>
      <c r="I117" s="1" t="str">
        <f>IFERROR(INDEX(Cat[Description],MATCH(Sheet[[#This Row],[Код]],Cat[Kod],0)),0)</f>
        <v>Еда</v>
      </c>
    </row>
    <row r="118" spans="1:9" ht="12.75" x14ac:dyDescent="0.2">
      <c r="A118" s="6">
        <v>42614</v>
      </c>
      <c r="B118" s="1" t="str">
        <f>In!$A$5</f>
        <v>Киев</v>
      </c>
      <c r="C118" s="1" t="str">
        <f>In!$B$5</f>
        <v>Тренинг</v>
      </c>
      <c r="D118" s="1">
        <v>213</v>
      </c>
      <c r="E118" s="3">
        <f>INDEX(In[Аренда помещений],MATCH(Sheet[[#This Row],[Код-для-кол-ва]],In[Код-для-кол-во],))*Sheet[[#This Row],[Кол-во]]</f>
        <v>26700</v>
      </c>
      <c r="F118" s="8">
        <f>IFERROR(INDEX(In[[1]:[12]],MATCH(Sheet[[#This Row],[Код-для-кол-ва]],In[Код-для-кол-во],),MONTH(Sheet[[#This Row],[Дата]])),)</f>
        <v>4</v>
      </c>
      <c r="G118" s="4"/>
      <c r="H118" s="17" t="str">
        <f>Sheet[[#This Row],[Фонд]]&amp;Sheet[[#This Row],[Название меропрития]]</f>
        <v>КиевТренинг</v>
      </c>
      <c r="I118" s="1" t="str">
        <f>IFERROR(INDEX(Cat[Description],MATCH(Sheet[[#This Row],[Код]],Cat[Kod],0)),0)</f>
        <v>Еда</v>
      </c>
    </row>
    <row r="119" spans="1:9" ht="12.75" x14ac:dyDescent="0.2">
      <c r="A119" s="6">
        <v>42644</v>
      </c>
      <c r="B119" s="1" t="str">
        <f>In!$A$5</f>
        <v>Киев</v>
      </c>
      <c r="C119" s="1" t="str">
        <f>In!$B$5</f>
        <v>Тренинг</v>
      </c>
      <c r="D119" s="1">
        <v>213</v>
      </c>
      <c r="E119" s="3">
        <f>INDEX(In[Аренда помещений],MATCH(Sheet[[#This Row],[Код-для-кол-ва]],In[Код-для-кол-во],))*Sheet[[#This Row],[Кол-во]]</f>
        <v>26700</v>
      </c>
      <c r="F119" s="8">
        <f>IFERROR(INDEX(In[[1]:[12]],MATCH(Sheet[[#This Row],[Код-для-кол-ва]],In[Код-для-кол-во],),MONTH(Sheet[[#This Row],[Дата]])),)</f>
        <v>4</v>
      </c>
      <c r="G119" s="4"/>
      <c r="H119" s="17" t="str">
        <f>Sheet[[#This Row],[Фонд]]&amp;Sheet[[#This Row],[Название меропрития]]</f>
        <v>КиевТренинг</v>
      </c>
      <c r="I119" s="1" t="str">
        <f>IFERROR(INDEX(Cat[Description],MATCH(Sheet[[#This Row],[Код]],Cat[Kod],0)),0)</f>
        <v>Еда</v>
      </c>
    </row>
    <row r="120" spans="1:9" ht="12.75" x14ac:dyDescent="0.2">
      <c r="A120" s="6">
        <v>42675</v>
      </c>
      <c r="B120" s="1" t="str">
        <f>In!$A$5</f>
        <v>Киев</v>
      </c>
      <c r="C120" s="1" t="str">
        <f>In!$B$5</f>
        <v>Тренинг</v>
      </c>
      <c r="D120" s="1">
        <v>213</v>
      </c>
      <c r="E120" s="3">
        <f>INDEX(In[Аренда помещений],MATCH(Sheet[[#This Row],[Код-для-кол-ва]],In[Код-для-кол-во],))*Sheet[[#This Row],[Кол-во]]</f>
        <v>26700</v>
      </c>
      <c r="F120" s="8">
        <f>IFERROR(INDEX(In[[1]:[12]],MATCH(Sheet[[#This Row],[Код-для-кол-ва]],In[Код-для-кол-во],),MONTH(Sheet[[#This Row],[Дата]])),)</f>
        <v>4</v>
      </c>
      <c r="G120" s="4"/>
      <c r="H120" s="17" t="str">
        <f>Sheet[[#This Row],[Фонд]]&amp;Sheet[[#This Row],[Название меропрития]]</f>
        <v>КиевТренинг</v>
      </c>
      <c r="I120" s="1" t="str">
        <f>IFERROR(INDEX(Cat[Description],MATCH(Sheet[[#This Row],[Код]],Cat[Kod],0)),0)</f>
        <v>Еда</v>
      </c>
    </row>
    <row r="121" spans="1:9" ht="12.75" x14ac:dyDescent="0.2">
      <c r="A121" s="6">
        <v>42705</v>
      </c>
      <c r="B121" s="1" t="str">
        <f>In!$A$5</f>
        <v>Киев</v>
      </c>
      <c r="C121" s="1" t="str">
        <f>In!$B$5</f>
        <v>Тренинг</v>
      </c>
      <c r="D121" s="1">
        <v>213</v>
      </c>
      <c r="E121" s="3">
        <f>INDEX(In[Аренда помещений],MATCH(Sheet[[#This Row],[Код-для-кол-ва]],In[Код-для-кол-во],))*Sheet[[#This Row],[Кол-во]]</f>
        <v>26700</v>
      </c>
      <c r="F121" s="8">
        <f>IFERROR(INDEX(In[[1]:[12]],MATCH(Sheet[[#This Row],[Код-для-кол-ва]],In[Код-для-кол-во],),MONTH(Sheet[[#This Row],[Дата]])),)</f>
        <v>4</v>
      </c>
      <c r="G121" s="4"/>
      <c r="H121" s="17" t="str">
        <f>Sheet[[#This Row],[Фонд]]&amp;Sheet[[#This Row],[Название меропрития]]</f>
        <v>КиевТренинг</v>
      </c>
      <c r="I121" s="1" t="str">
        <f>IFERROR(INDEX(Cat[Description],MATCH(Sheet[[#This Row],[Код]],Cat[Kod],0)),0)</f>
        <v>Еда</v>
      </c>
    </row>
    <row r="122" spans="1:9" ht="12.75" x14ac:dyDescent="0.2">
      <c r="A122" s="6">
        <v>42370</v>
      </c>
      <c r="B122" s="1" t="str">
        <f>In!$A$6</f>
        <v>Фонд 1</v>
      </c>
      <c r="C122" s="1" t="str">
        <f>In!$B$6</f>
        <v>Аренда офиса</v>
      </c>
      <c r="D122" s="1">
        <v>213</v>
      </c>
      <c r="E122" s="3">
        <f>INDEX(In[Аренда помещений],MATCH(Sheet[[#This Row],[Код-для-кол-ва]],In[Код-для-кол-во],))*Sheet[[#This Row],[Кол-во]]</f>
        <v>9362.7999999999993</v>
      </c>
      <c r="F122" s="8">
        <f>IFERROR(INDEX(In[[1]:[12]],MATCH(Sheet[[#This Row],[Код-для-кол-ва]],In[Код-для-кол-во],),MONTH(Sheet[[#This Row],[Дата]])),)</f>
        <v>1</v>
      </c>
      <c r="G122" s="4"/>
      <c r="H122" s="17" t="str">
        <f>Sheet[[#This Row],[Фонд]]&amp;Sheet[[#This Row],[Название меропрития]]</f>
        <v>Фонд 1Аренда офиса</v>
      </c>
      <c r="I122" s="1" t="str">
        <f>IFERROR(INDEX(Cat[Description],MATCH(Sheet[[#This Row],[Код]],Cat[Kod],0)),0)</f>
        <v>Еда</v>
      </c>
    </row>
    <row r="123" spans="1:9" ht="12.75" x14ac:dyDescent="0.2">
      <c r="A123" s="6">
        <v>42401</v>
      </c>
      <c r="B123" s="1" t="str">
        <f>In!$A$6</f>
        <v>Фонд 1</v>
      </c>
      <c r="C123" s="1" t="str">
        <f>In!$B$6</f>
        <v>Аренда офиса</v>
      </c>
      <c r="D123" s="1">
        <v>213</v>
      </c>
      <c r="E123" s="3">
        <f>INDEX(In[Аренда помещений],MATCH(Sheet[[#This Row],[Код-для-кол-ва]],In[Код-для-кол-во],))*Sheet[[#This Row],[Кол-во]]</f>
        <v>9362.7999999999993</v>
      </c>
      <c r="F123" s="8">
        <f>IFERROR(INDEX(In[[1]:[12]],MATCH(Sheet[[#This Row],[Код-для-кол-ва]],In[Код-для-кол-во],),MONTH(Sheet[[#This Row],[Дата]])),)</f>
        <v>1</v>
      </c>
      <c r="G123" s="4"/>
      <c r="H123" s="17" t="str">
        <f>Sheet[[#This Row],[Фонд]]&amp;Sheet[[#This Row],[Название меропрития]]</f>
        <v>Фонд 1Аренда офиса</v>
      </c>
      <c r="I123" s="1" t="str">
        <f>IFERROR(INDEX(Cat[Description],MATCH(Sheet[[#This Row],[Код]],Cat[Kod],0)),0)</f>
        <v>Еда</v>
      </c>
    </row>
    <row r="124" spans="1:9" ht="12.75" x14ac:dyDescent="0.2">
      <c r="A124" s="6">
        <v>42430</v>
      </c>
      <c r="B124" s="1" t="str">
        <f>In!$A$6</f>
        <v>Фонд 1</v>
      </c>
      <c r="C124" s="1" t="str">
        <f>In!$B$6</f>
        <v>Аренда офиса</v>
      </c>
      <c r="D124" s="1">
        <v>213</v>
      </c>
      <c r="E124" s="3">
        <f>INDEX(In[Аренда помещений],MATCH(Sheet[[#This Row],[Код-для-кол-ва]],In[Код-для-кол-во],))*Sheet[[#This Row],[Кол-во]]</f>
        <v>9362.7999999999993</v>
      </c>
      <c r="F124" s="8">
        <f>IFERROR(INDEX(In[[1]:[12]],MATCH(Sheet[[#This Row],[Код-для-кол-ва]],In[Код-для-кол-во],),MONTH(Sheet[[#This Row],[Дата]])),)</f>
        <v>1</v>
      </c>
      <c r="G124" s="4"/>
      <c r="H124" s="17" t="str">
        <f>Sheet[[#This Row],[Фонд]]&amp;Sheet[[#This Row],[Название меропрития]]</f>
        <v>Фонд 1Аренда офиса</v>
      </c>
      <c r="I124" s="1" t="str">
        <f>IFERROR(INDEX(Cat[Description],MATCH(Sheet[[#This Row],[Код]],Cat[Kod],0)),0)</f>
        <v>Еда</v>
      </c>
    </row>
    <row r="125" spans="1:9" ht="12.75" x14ac:dyDescent="0.2">
      <c r="A125" s="6">
        <v>42461</v>
      </c>
      <c r="B125" s="1" t="str">
        <f>In!$A$6</f>
        <v>Фонд 1</v>
      </c>
      <c r="C125" s="1" t="str">
        <f>In!$B$6</f>
        <v>Аренда офиса</v>
      </c>
      <c r="D125" s="1">
        <v>213</v>
      </c>
      <c r="E125" s="3">
        <f>INDEX(In[Аренда помещений],MATCH(Sheet[[#This Row],[Код-для-кол-ва]],In[Код-для-кол-во],))*Sheet[[#This Row],[Кол-во]]</f>
        <v>9362.7999999999993</v>
      </c>
      <c r="F125" s="8">
        <f>IFERROR(INDEX(In[[1]:[12]],MATCH(Sheet[[#This Row],[Код-для-кол-ва]],In[Код-для-кол-во],),MONTH(Sheet[[#This Row],[Дата]])),)</f>
        <v>1</v>
      </c>
      <c r="G125" s="4"/>
      <c r="H125" s="17" t="str">
        <f>Sheet[[#This Row],[Фонд]]&amp;Sheet[[#This Row],[Название меропрития]]</f>
        <v>Фонд 1Аренда офиса</v>
      </c>
      <c r="I125" s="1" t="str">
        <f>IFERROR(INDEX(Cat[Description],MATCH(Sheet[[#This Row],[Код]],Cat[Kod],0)),0)</f>
        <v>Еда</v>
      </c>
    </row>
    <row r="126" spans="1:9" ht="12.75" x14ac:dyDescent="0.2">
      <c r="A126" s="6">
        <v>42491</v>
      </c>
      <c r="B126" s="1" t="str">
        <f>In!$A$6</f>
        <v>Фонд 1</v>
      </c>
      <c r="C126" s="1" t="str">
        <f>In!$B$6</f>
        <v>Аренда офиса</v>
      </c>
      <c r="D126" s="1">
        <v>213</v>
      </c>
      <c r="E126" s="3">
        <f>INDEX(In[Аренда помещений],MATCH(Sheet[[#This Row],[Код-для-кол-ва]],In[Код-для-кол-во],))*Sheet[[#This Row],[Кол-во]]</f>
        <v>9362.7999999999993</v>
      </c>
      <c r="F126" s="8">
        <f>IFERROR(INDEX(In[[1]:[12]],MATCH(Sheet[[#This Row],[Код-для-кол-ва]],In[Код-для-кол-во],),MONTH(Sheet[[#This Row],[Дата]])),)</f>
        <v>1</v>
      </c>
      <c r="G126" s="4"/>
      <c r="H126" s="17" t="str">
        <f>Sheet[[#This Row],[Фонд]]&amp;Sheet[[#This Row],[Название меропрития]]</f>
        <v>Фонд 1Аренда офиса</v>
      </c>
      <c r="I126" s="1" t="str">
        <f>IFERROR(INDEX(Cat[Description],MATCH(Sheet[[#This Row],[Код]],Cat[Kod],0)),0)</f>
        <v>Еда</v>
      </c>
    </row>
    <row r="127" spans="1:9" ht="12.75" x14ac:dyDescent="0.2">
      <c r="A127" s="6">
        <v>42522</v>
      </c>
      <c r="B127" s="1" t="str">
        <f>In!$A$6</f>
        <v>Фонд 1</v>
      </c>
      <c r="C127" s="1" t="str">
        <f>In!$B$6</f>
        <v>Аренда офиса</v>
      </c>
      <c r="D127" s="1">
        <v>213</v>
      </c>
      <c r="E127" s="3">
        <f>INDEX(In[Аренда помещений],MATCH(Sheet[[#This Row],[Код-для-кол-ва]],In[Код-для-кол-во],))*Sheet[[#This Row],[Кол-во]]</f>
        <v>9362.7999999999993</v>
      </c>
      <c r="F127" s="8">
        <f>IFERROR(INDEX(In[[1]:[12]],MATCH(Sheet[[#This Row],[Код-для-кол-ва]],In[Код-для-кол-во],),MONTH(Sheet[[#This Row],[Дата]])),)</f>
        <v>1</v>
      </c>
      <c r="G127" s="4"/>
      <c r="H127" s="17" t="str">
        <f>Sheet[[#This Row],[Фонд]]&amp;Sheet[[#This Row],[Название меропрития]]</f>
        <v>Фонд 1Аренда офиса</v>
      </c>
      <c r="I127" s="1" t="str">
        <f>IFERROR(INDEX(Cat[Description],MATCH(Sheet[[#This Row],[Код]],Cat[Kod],0)),0)</f>
        <v>Еда</v>
      </c>
    </row>
    <row r="128" spans="1:9" ht="12.75" x14ac:dyDescent="0.2">
      <c r="A128" s="6">
        <v>42552</v>
      </c>
      <c r="B128" s="1" t="str">
        <f>In!$A$6</f>
        <v>Фонд 1</v>
      </c>
      <c r="C128" s="1" t="str">
        <f>In!$B$6</f>
        <v>Аренда офиса</v>
      </c>
      <c r="D128" s="1">
        <v>213</v>
      </c>
      <c r="E128" s="3">
        <f>INDEX(In[Аренда помещений],MATCH(Sheet[[#This Row],[Код-для-кол-ва]],In[Код-для-кол-во],))*Sheet[[#This Row],[Кол-во]]</f>
        <v>9362.7999999999993</v>
      </c>
      <c r="F128" s="8">
        <f>IFERROR(INDEX(In[[1]:[12]],MATCH(Sheet[[#This Row],[Код-для-кол-ва]],In[Код-для-кол-во],),MONTH(Sheet[[#This Row],[Дата]])),)</f>
        <v>1</v>
      </c>
      <c r="G128" s="4"/>
      <c r="H128" s="17" t="str">
        <f>Sheet[[#This Row],[Фонд]]&amp;Sheet[[#This Row],[Название меропрития]]</f>
        <v>Фонд 1Аренда офиса</v>
      </c>
      <c r="I128" s="1" t="str">
        <f>IFERROR(INDEX(Cat[Description],MATCH(Sheet[[#This Row],[Код]],Cat[Kod],0)),0)</f>
        <v>Еда</v>
      </c>
    </row>
    <row r="129" spans="1:9" ht="12.75" x14ac:dyDescent="0.2">
      <c r="A129" s="6">
        <v>42583</v>
      </c>
      <c r="B129" s="1" t="str">
        <f>In!$A$6</f>
        <v>Фонд 1</v>
      </c>
      <c r="C129" s="1" t="str">
        <f>In!$B$6</f>
        <v>Аренда офиса</v>
      </c>
      <c r="D129" s="1">
        <v>213</v>
      </c>
      <c r="E129" s="3">
        <f>INDEX(In[Аренда помещений],MATCH(Sheet[[#This Row],[Код-для-кол-ва]],In[Код-для-кол-во],))*Sheet[[#This Row],[Кол-во]]</f>
        <v>9362.7999999999993</v>
      </c>
      <c r="F129" s="8">
        <f>IFERROR(INDEX(In[[1]:[12]],MATCH(Sheet[[#This Row],[Код-для-кол-ва]],In[Код-для-кол-во],),MONTH(Sheet[[#This Row],[Дата]])),)</f>
        <v>1</v>
      </c>
      <c r="G129" s="4"/>
      <c r="H129" s="17" t="str">
        <f>Sheet[[#This Row],[Фонд]]&amp;Sheet[[#This Row],[Название меропрития]]</f>
        <v>Фонд 1Аренда офиса</v>
      </c>
      <c r="I129" s="1" t="str">
        <f>IFERROR(INDEX(Cat[Description],MATCH(Sheet[[#This Row],[Код]],Cat[Kod],0)),0)</f>
        <v>Еда</v>
      </c>
    </row>
    <row r="130" spans="1:9" ht="12.75" x14ac:dyDescent="0.2">
      <c r="A130" s="6">
        <v>42614</v>
      </c>
      <c r="B130" s="1" t="str">
        <f>In!$A$6</f>
        <v>Фонд 1</v>
      </c>
      <c r="C130" s="1" t="str">
        <f>In!$B$6</f>
        <v>Аренда офиса</v>
      </c>
      <c r="D130" s="1">
        <v>213</v>
      </c>
      <c r="E130" s="3">
        <f>INDEX(In[Аренда помещений],MATCH(Sheet[[#This Row],[Код-для-кол-ва]],In[Код-для-кол-во],))*Sheet[[#This Row],[Кол-во]]</f>
        <v>9362.7999999999993</v>
      </c>
      <c r="F130" s="8">
        <f>IFERROR(INDEX(In[[1]:[12]],MATCH(Sheet[[#This Row],[Код-для-кол-ва]],In[Код-для-кол-во],),MONTH(Sheet[[#This Row],[Дата]])),)</f>
        <v>1</v>
      </c>
      <c r="G130" s="4"/>
      <c r="H130" s="17" t="str">
        <f>Sheet[[#This Row],[Фонд]]&amp;Sheet[[#This Row],[Название меропрития]]</f>
        <v>Фонд 1Аренда офиса</v>
      </c>
      <c r="I130" s="1" t="str">
        <f>IFERROR(INDEX(Cat[Description],MATCH(Sheet[[#This Row],[Код]],Cat[Kod],0)),0)</f>
        <v>Еда</v>
      </c>
    </row>
    <row r="131" spans="1:9" ht="12.75" x14ac:dyDescent="0.2">
      <c r="A131" s="6">
        <v>42644</v>
      </c>
      <c r="B131" s="1" t="str">
        <f>In!$A$6</f>
        <v>Фонд 1</v>
      </c>
      <c r="C131" s="1" t="str">
        <f>In!$B$6</f>
        <v>Аренда офиса</v>
      </c>
      <c r="D131" s="1">
        <v>213</v>
      </c>
      <c r="E131" s="3">
        <f>INDEX(In[Аренда помещений],MATCH(Sheet[[#This Row],[Код-для-кол-ва]],In[Код-для-кол-во],))*Sheet[[#This Row],[Кол-во]]</f>
        <v>9362.7999999999993</v>
      </c>
      <c r="F131" s="8">
        <f>IFERROR(INDEX(In[[1]:[12]],MATCH(Sheet[[#This Row],[Код-для-кол-ва]],In[Код-для-кол-во],),MONTH(Sheet[[#This Row],[Дата]])),)</f>
        <v>1</v>
      </c>
      <c r="G131" s="4"/>
      <c r="H131" s="17" t="str">
        <f>Sheet[[#This Row],[Фонд]]&amp;Sheet[[#This Row],[Название меропрития]]</f>
        <v>Фонд 1Аренда офиса</v>
      </c>
      <c r="I131" s="1" t="str">
        <f>IFERROR(INDEX(Cat[Description],MATCH(Sheet[[#This Row],[Код]],Cat[Kod],0)),0)</f>
        <v>Еда</v>
      </c>
    </row>
    <row r="132" spans="1:9" ht="12.75" x14ac:dyDescent="0.2">
      <c r="A132" s="6">
        <v>42675</v>
      </c>
      <c r="B132" s="1" t="str">
        <f>In!$A$6</f>
        <v>Фонд 1</v>
      </c>
      <c r="C132" s="1" t="str">
        <f>In!$B$6</f>
        <v>Аренда офиса</v>
      </c>
      <c r="D132" s="1">
        <v>213</v>
      </c>
      <c r="E132" s="3">
        <f>INDEX(In[Аренда помещений],MATCH(Sheet[[#This Row],[Код-для-кол-ва]],In[Код-для-кол-во],))*Sheet[[#This Row],[Кол-во]]</f>
        <v>9362.7999999999993</v>
      </c>
      <c r="F132" s="8">
        <f>IFERROR(INDEX(In[[1]:[12]],MATCH(Sheet[[#This Row],[Код-для-кол-ва]],In[Код-для-кол-во],),MONTH(Sheet[[#This Row],[Дата]])),)</f>
        <v>1</v>
      </c>
      <c r="G132" s="4"/>
      <c r="H132" s="17" t="str">
        <f>Sheet[[#This Row],[Фонд]]&amp;Sheet[[#This Row],[Название меропрития]]</f>
        <v>Фонд 1Аренда офиса</v>
      </c>
      <c r="I132" s="1" t="str">
        <f>IFERROR(INDEX(Cat[Description],MATCH(Sheet[[#This Row],[Код]],Cat[Kod],0)),0)</f>
        <v>Еда</v>
      </c>
    </row>
    <row r="133" spans="1:9" ht="12.75" x14ac:dyDescent="0.2">
      <c r="A133" s="6">
        <v>42705</v>
      </c>
      <c r="B133" s="1" t="str">
        <f>In!$A$6</f>
        <v>Фонд 1</v>
      </c>
      <c r="C133" s="1" t="str">
        <f>In!$B$6</f>
        <v>Аренда офиса</v>
      </c>
      <c r="D133" s="1">
        <v>213</v>
      </c>
      <c r="E133" s="3">
        <f>INDEX(In[Аренда помещений],MATCH(Sheet[[#This Row],[Код-для-кол-ва]],In[Код-для-кол-во],))*Sheet[[#This Row],[Кол-во]]</f>
        <v>9362.7999999999993</v>
      </c>
      <c r="F133" s="8">
        <f>IFERROR(INDEX(In[[1]:[12]],MATCH(Sheet[[#This Row],[Код-для-кол-ва]],In[Код-для-кол-во],),MONTH(Sheet[[#This Row],[Дата]])),)</f>
        <v>1</v>
      </c>
      <c r="G133" s="4"/>
      <c r="H133" s="17" t="str">
        <f>Sheet[[#This Row],[Фонд]]&amp;Sheet[[#This Row],[Название меропрития]]</f>
        <v>Фонд 1Аренда офиса</v>
      </c>
      <c r="I133" s="1" t="str">
        <f>IFERROR(INDEX(Cat[Description],MATCH(Sheet[[#This Row],[Код]],Cat[Kod],0)),0)</f>
        <v>Еда</v>
      </c>
    </row>
    <row r="134" spans="1:9" ht="12.75" x14ac:dyDescent="0.2">
      <c r="A134" s="6">
        <v>42370</v>
      </c>
      <c r="B134" s="1" t="str">
        <f>In!$A$7</f>
        <v>Фонд 1</v>
      </c>
      <c r="C134" s="1" t="str">
        <f>In!$B$7</f>
        <v>Внеплановые</v>
      </c>
      <c r="D134" s="1">
        <v>213</v>
      </c>
      <c r="E134" s="3">
        <f>INDEX(In[Аренда помещений],MATCH(Sheet[[#This Row],[Код-для-кол-ва]],In[Код-для-кол-во],))*Sheet[[#This Row],[Кол-во]]</f>
        <v>0</v>
      </c>
      <c r="F134" s="8">
        <f>IFERROR(INDEX(In[[1]:[12]],MATCH(Sheet[[#This Row],[Код-для-кол-ва]],In[Код-для-кол-во],),MONTH(Sheet[[#This Row],[Дата]])),)</f>
        <v>1</v>
      </c>
      <c r="G134" s="4"/>
      <c r="H134" s="17" t="str">
        <f>Sheet[[#This Row],[Фонд]]&amp;Sheet[[#This Row],[Название меропрития]]</f>
        <v>Фонд 1Внеплановые</v>
      </c>
      <c r="I134" s="1" t="str">
        <f>IFERROR(INDEX(Cat[Description],MATCH(Sheet[[#This Row],[Код]],Cat[Kod],0)),0)</f>
        <v>Еда</v>
      </c>
    </row>
    <row r="135" spans="1:9" ht="12.75" x14ac:dyDescent="0.2">
      <c r="A135" s="6">
        <v>42401</v>
      </c>
      <c r="B135" s="1" t="str">
        <f>In!$A$7</f>
        <v>Фонд 1</v>
      </c>
      <c r="C135" s="1" t="str">
        <f>In!$B$7</f>
        <v>Внеплановые</v>
      </c>
      <c r="D135" s="1">
        <v>213</v>
      </c>
      <c r="E135" s="3">
        <f>INDEX(In[Аренда помещений],MATCH(Sheet[[#This Row],[Код-для-кол-ва]],In[Код-для-кол-во],))*Sheet[[#This Row],[Кол-во]]</f>
        <v>0</v>
      </c>
      <c r="F135" s="8">
        <f>IFERROR(INDEX(In[[1]:[12]],MATCH(Sheet[[#This Row],[Код-для-кол-ва]],In[Код-для-кол-во],),MONTH(Sheet[[#This Row],[Дата]])),)</f>
        <v>1</v>
      </c>
      <c r="G135" s="4"/>
      <c r="H135" s="17" t="str">
        <f>Sheet[[#This Row],[Фонд]]&amp;Sheet[[#This Row],[Название меропрития]]</f>
        <v>Фонд 1Внеплановые</v>
      </c>
      <c r="I135" s="1" t="str">
        <f>IFERROR(INDEX(Cat[Description],MATCH(Sheet[[#This Row],[Код]],Cat[Kod],0)),0)</f>
        <v>Еда</v>
      </c>
    </row>
    <row r="136" spans="1:9" ht="12.75" x14ac:dyDescent="0.2">
      <c r="A136" s="6">
        <v>42430</v>
      </c>
      <c r="B136" s="1" t="str">
        <f>In!$A$7</f>
        <v>Фонд 1</v>
      </c>
      <c r="C136" s="1" t="str">
        <f>In!$B$7</f>
        <v>Внеплановые</v>
      </c>
      <c r="D136" s="1">
        <v>213</v>
      </c>
      <c r="E136" s="3">
        <f>INDEX(In[Аренда помещений],MATCH(Sheet[[#This Row],[Код-для-кол-ва]],In[Код-для-кол-во],))*Sheet[[#This Row],[Кол-во]]</f>
        <v>0</v>
      </c>
      <c r="F136" s="8">
        <f>IFERROR(INDEX(In[[1]:[12]],MATCH(Sheet[[#This Row],[Код-для-кол-ва]],In[Код-для-кол-во],),MONTH(Sheet[[#This Row],[Дата]])),)</f>
        <v>1</v>
      </c>
      <c r="G136" s="4"/>
      <c r="H136" s="17" t="str">
        <f>Sheet[[#This Row],[Фонд]]&amp;Sheet[[#This Row],[Название меропрития]]</f>
        <v>Фонд 1Внеплановые</v>
      </c>
      <c r="I136" s="1" t="str">
        <f>IFERROR(INDEX(Cat[Description],MATCH(Sheet[[#This Row],[Код]],Cat[Kod],0)),0)</f>
        <v>Еда</v>
      </c>
    </row>
    <row r="137" spans="1:9" ht="12.75" x14ac:dyDescent="0.2">
      <c r="A137" s="6">
        <v>42461</v>
      </c>
      <c r="B137" s="1" t="str">
        <f>In!$A$7</f>
        <v>Фонд 1</v>
      </c>
      <c r="C137" s="1" t="str">
        <f>In!$B$7</f>
        <v>Внеплановые</v>
      </c>
      <c r="D137" s="1">
        <v>213</v>
      </c>
      <c r="E137" s="3">
        <f>INDEX(In[Аренда помещений],MATCH(Sheet[[#This Row],[Код-для-кол-ва]],In[Код-для-кол-во],))*Sheet[[#This Row],[Кол-во]]</f>
        <v>0</v>
      </c>
      <c r="F137" s="8">
        <f>IFERROR(INDEX(In[[1]:[12]],MATCH(Sheet[[#This Row],[Код-для-кол-ва]],In[Код-для-кол-во],),MONTH(Sheet[[#This Row],[Дата]])),)</f>
        <v>1</v>
      </c>
      <c r="G137" s="4"/>
      <c r="H137" s="17" t="str">
        <f>Sheet[[#This Row],[Фонд]]&amp;Sheet[[#This Row],[Название меропрития]]</f>
        <v>Фонд 1Внеплановые</v>
      </c>
      <c r="I137" s="1" t="str">
        <f>IFERROR(INDEX(Cat[Description],MATCH(Sheet[[#This Row],[Код]],Cat[Kod],0)),0)</f>
        <v>Еда</v>
      </c>
    </row>
    <row r="138" spans="1:9" ht="12.75" x14ac:dyDescent="0.2">
      <c r="A138" s="6">
        <v>42491</v>
      </c>
      <c r="B138" s="1" t="str">
        <f>In!$A$7</f>
        <v>Фонд 1</v>
      </c>
      <c r="C138" s="1" t="str">
        <f>In!$B$7</f>
        <v>Внеплановые</v>
      </c>
      <c r="D138" s="1">
        <v>213</v>
      </c>
      <c r="E138" s="3">
        <f>INDEX(In[Аренда помещений],MATCH(Sheet[[#This Row],[Код-для-кол-ва]],In[Код-для-кол-во],))*Sheet[[#This Row],[Кол-во]]</f>
        <v>0</v>
      </c>
      <c r="F138" s="8">
        <f>IFERROR(INDEX(In[[1]:[12]],MATCH(Sheet[[#This Row],[Код-для-кол-ва]],In[Код-для-кол-во],),MONTH(Sheet[[#This Row],[Дата]])),)</f>
        <v>1</v>
      </c>
      <c r="G138" s="4"/>
      <c r="H138" s="17" t="str">
        <f>Sheet[[#This Row],[Фонд]]&amp;Sheet[[#This Row],[Название меропрития]]</f>
        <v>Фонд 1Внеплановые</v>
      </c>
      <c r="I138" s="1" t="str">
        <f>IFERROR(INDEX(Cat[Description],MATCH(Sheet[[#This Row],[Код]],Cat[Kod],0)),0)</f>
        <v>Еда</v>
      </c>
    </row>
    <row r="139" spans="1:9" ht="12.75" x14ac:dyDescent="0.2">
      <c r="A139" s="6">
        <v>42522</v>
      </c>
      <c r="B139" s="1" t="str">
        <f>In!$A$7</f>
        <v>Фонд 1</v>
      </c>
      <c r="C139" s="1" t="str">
        <f>In!$B$7</f>
        <v>Внеплановые</v>
      </c>
      <c r="D139" s="1">
        <v>213</v>
      </c>
      <c r="E139" s="3">
        <f>INDEX(In[Аренда помещений],MATCH(Sheet[[#This Row],[Код-для-кол-ва]],In[Код-для-кол-во],))*Sheet[[#This Row],[Кол-во]]</f>
        <v>0</v>
      </c>
      <c r="F139" s="8">
        <f>IFERROR(INDEX(In[[1]:[12]],MATCH(Sheet[[#This Row],[Код-для-кол-ва]],In[Код-для-кол-во],),MONTH(Sheet[[#This Row],[Дата]])),)</f>
        <v>1</v>
      </c>
      <c r="G139" s="4"/>
      <c r="H139" s="17" t="str">
        <f>Sheet[[#This Row],[Фонд]]&amp;Sheet[[#This Row],[Название меропрития]]</f>
        <v>Фонд 1Внеплановые</v>
      </c>
      <c r="I139" s="1" t="str">
        <f>IFERROR(INDEX(Cat[Description],MATCH(Sheet[[#This Row],[Код]],Cat[Kod],0)),0)</f>
        <v>Еда</v>
      </c>
    </row>
    <row r="140" spans="1:9" ht="12.75" x14ac:dyDescent="0.2">
      <c r="A140" s="6">
        <v>42552</v>
      </c>
      <c r="B140" s="1" t="str">
        <f>In!$A$7</f>
        <v>Фонд 1</v>
      </c>
      <c r="C140" s="1" t="str">
        <f>In!$B$7</f>
        <v>Внеплановые</v>
      </c>
      <c r="D140" s="1">
        <v>213</v>
      </c>
      <c r="E140" s="3">
        <f>INDEX(In[Аренда помещений],MATCH(Sheet[[#This Row],[Код-для-кол-ва]],In[Код-для-кол-во],))*Sheet[[#This Row],[Кол-во]]</f>
        <v>0</v>
      </c>
      <c r="F140" s="8">
        <f>IFERROR(INDEX(In[[1]:[12]],MATCH(Sheet[[#This Row],[Код-для-кол-ва]],In[Код-для-кол-во],),MONTH(Sheet[[#This Row],[Дата]])),)</f>
        <v>1</v>
      </c>
      <c r="G140" s="4"/>
      <c r="H140" s="17" t="str">
        <f>Sheet[[#This Row],[Фонд]]&amp;Sheet[[#This Row],[Название меропрития]]</f>
        <v>Фонд 1Внеплановые</v>
      </c>
      <c r="I140" s="1" t="str">
        <f>IFERROR(INDEX(Cat[Description],MATCH(Sheet[[#This Row],[Код]],Cat[Kod],0)),0)</f>
        <v>Еда</v>
      </c>
    </row>
    <row r="141" spans="1:9" ht="12.75" x14ac:dyDescent="0.2">
      <c r="A141" s="6">
        <v>42583</v>
      </c>
      <c r="B141" s="1" t="str">
        <f>In!$A$7</f>
        <v>Фонд 1</v>
      </c>
      <c r="C141" s="1" t="str">
        <f>In!$B$7</f>
        <v>Внеплановые</v>
      </c>
      <c r="D141" s="1">
        <v>213</v>
      </c>
      <c r="E141" s="3">
        <f>INDEX(In[Аренда помещений],MATCH(Sheet[[#This Row],[Код-для-кол-ва]],In[Код-для-кол-во],))*Sheet[[#This Row],[Кол-во]]</f>
        <v>0</v>
      </c>
      <c r="F141" s="8">
        <f>IFERROR(INDEX(In[[1]:[12]],MATCH(Sheet[[#This Row],[Код-для-кол-ва]],In[Код-для-кол-во],),MONTH(Sheet[[#This Row],[Дата]])),)</f>
        <v>1</v>
      </c>
      <c r="G141" s="4"/>
      <c r="H141" s="17" t="str">
        <f>Sheet[[#This Row],[Фонд]]&amp;Sheet[[#This Row],[Название меропрития]]</f>
        <v>Фонд 1Внеплановые</v>
      </c>
      <c r="I141" s="1" t="str">
        <f>IFERROR(INDEX(Cat[Description],MATCH(Sheet[[#This Row],[Код]],Cat[Kod],0)),0)</f>
        <v>Еда</v>
      </c>
    </row>
    <row r="142" spans="1:9" ht="12.75" x14ac:dyDescent="0.2">
      <c r="A142" s="6">
        <v>42614</v>
      </c>
      <c r="B142" s="1" t="str">
        <f>In!$A$7</f>
        <v>Фонд 1</v>
      </c>
      <c r="C142" s="1" t="str">
        <f>In!$B$7</f>
        <v>Внеплановые</v>
      </c>
      <c r="D142" s="1">
        <v>213</v>
      </c>
      <c r="E142" s="3">
        <f>INDEX(In[Аренда помещений],MATCH(Sheet[[#This Row],[Код-для-кол-ва]],In[Код-для-кол-во],))*Sheet[[#This Row],[Кол-во]]</f>
        <v>0</v>
      </c>
      <c r="F142" s="8">
        <f>IFERROR(INDEX(In[[1]:[12]],MATCH(Sheet[[#This Row],[Код-для-кол-ва]],In[Код-для-кол-во],),MONTH(Sheet[[#This Row],[Дата]])),)</f>
        <v>1</v>
      </c>
      <c r="G142" s="4"/>
      <c r="H142" s="17" t="str">
        <f>Sheet[[#This Row],[Фонд]]&amp;Sheet[[#This Row],[Название меропрития]]</f>
        <v>Фонд 1Внеплановые</v>
      </c>
      <c r="I142" s="1" t="str">
        <f>IFERROR(INDEX(Cat[Description],MATCH(Sheet[[#This Row],[Код]],Cat[Kod],0)),0)</f>
        <v>Еда</v>
      </c>
    </row>
    <row r="143" spans="1:9" ht="12.75" x14ac:dyDescent="0.2">
      <c r="A143" s="6">
        <v>42644</v>
      </c>
      <c r="B143" s="1" t="str">
        <f>In!$A$7</f>
        <v>Фонд 1</v>
      </c>
      <c r="C143" s="1" t="str">
        <f>In!$B$7</f>
        <v>Внеплановые</v>
      </c>
      <c r="D143" s="1">
        <v>213</v>
      </c>
      <c r="E143" s="3">
        <f>INDEX(In[Аренда помещений],MATCH(Sheet[[#This Row],[Код-для-кол-ва]],In[Код-для-кол-во],))*Sheet[[#This Row],[Кол-во]]</f>
        <v>0</v>
      </c>
      <c r="F143" s="8">
        <f>IFERROR(INDEX(In[[1]:[12]],MATCH(Sheet[[#This Row],[Код-для-кол-ва]],In[Код-для-кол-во],),MONTH(Sheet[[#This Row],[Дата]])),)</f>
        <v>1</v>
      </c>
      <c r="G143" s="4"/>
      <c r="H143" s="17" t="str">
        <f>Sheet[[#This Row],[Фонд]]&amp;Sheet[[#This Row],[Название меропрития]]</f>
        <v>Фонд 1Внеплановые</v>
      </c>
      <c r="I143" s="1" t="str">
        <f>IFERROR(INDEX(Cat[Description],MATCH(Sheet[[#This Row],[Код]],Cat[Kod],0)),0)</f>
        <v>Еда</v>
      </c>
    </row>
    <row r="144" spans="1:9" ht="12.75" x14ac:dyDescent="0.2">
      <c r="A144" s="6">
        <v>42675</v>
      </c>
      <c r="B144" s="1" t="str">
        <f>In!$A$7</f>
        <v>Фонд 1</v>
      </c>
      <c r="C144" s="1" t="str">
        <f>In!$B$7</f>
        <v>Внеплановые</v>
      </c>
      <c r="D144" s="1">
        <v>213</v>
      </c>
      <c r="E144" s="3">
        <f>INDEX(In[Аренда помещений],MATCH(Sheet[[#This Row],[Код-для-кол-ва]],In[Код-для-кол-во],))*Sheet[[#This Row],[Кол-во]]</f>
        <v>0</v>
      </c>
      <c r="F144" s="8">
        <f>IFERROR(INDEX(In[[1]:[12]],MATCH(Sheet[[#This Row],[Код-для-кол-ва]],In[Код-для-кол-во],),MONTH(Sheet[[#This Row],[Дата]])),)</f>
        <v>1</v>
      </c>
      <c r="G144" s="4"/>
      <c r="H144" s="17" t="str">
        <f>Sheet[[#This Row],[Фонд]]&amp;Sheet[[#This Row],[Название меропрития]]</f>
        <v>Фонд 1Внеплановые</v>
      </c>
      <c r="I144" s="1" t="str">
        <f>IFERROR(INDEX(Cat[Description],MATCH(Sheet[[#This Row],[Код]],Cat[Kod],0)),0)</f>
        <v>Еда</v>
      </c>
    </row>
    <row r="145" spans="1:9" ht="12.75" x14ac:dyDescent="0.2">
      <c r="A145" s="6">
        <v>42705</v>
      </c>
      <c r="B145" s="1" t="str">
        <f>In!$A$7</f>
        <v>Фонд 1</v>
      </c>
      <c r="C145" s="1" t="str">
        <f>In!$B$7</f>
        <v>Внеплановые</v>
      </c>
      <c r="D145" s="1">
        <v>213</v>
      </c>
      <c r="E145" s="3">
        <f>INDEX(In[Аренда помещений],MATCH(Sheet[[#This Row],[Код-для-кол-ва]],In[Код-для-кол-во],))*Sheet[[#This Row],[Кол-во]]</f>
        <v>0</v>
      </c>
      <c r="F145" s="8">
        <f>IFERROR(INDEX(In[[1]:[12]],MATCH(Sheet[[#This Row],[Код-для-кол-ва]],In[Код-для-кол-во],),MONTH(Sheet[[#This Row],[Дата]])),)</f>
        <v>1</v>
      </c>
      <c r="G145" s="4"/>
      <c r="H145" s="17" t="str">
        <f>Sheet[[#This Row],[Фонд]]&amp;Sheet[[#This Row],[Название меропрития]]</f>
        <v>Фонд 1Внеплановые</v>
      </c>
      <c r="I145" s="1" t="str">
        <f>IFERROR(INDEX(Cat[Description],MATCH(Sheet[[#This Row],[Код]],Cat[Kod],0)),0)</f>
        <v>Еда</v>
      </c>
    </row>
    <row r="146" spans="1:9" ht="12.75" x14ac:dyDescent="0.2">
      <c r="A146" s="6">
        <v>42370</v>
      </c>
      <c r="B146" s="1" t="str">
        <f>In!$A$8</f>
        <v>Фонд 3</v>
      </c>
      <c r="C146" s="1" t="str">
        <f>In!$B$8</f>
        <v>Собрание</v>
      </c>
      <c r="D146" s="1">
        <v>213</v>
      </c>
      <c r="E146" s="3">
        <f>INDEX(In[Аренда помещений],MATCH(Sheet[[#This Row],[Код-для-кол-ва]],In[Код-для-кол-во],))*Sheet[[#This Row],[Кол-во]]</f>
        <v>1424</v>
      </c>
      <c r="F146" s="8">
        <f>IFERROR(INDEX(In[[1]:[12]],MATCH(Sheet[[#This Row],[Код-для-кол-ва]],In[Код-для-кол-во],),MONTH(Sheet[[#This Row],[Дата]])),)</f>
        <v>4</v>
      </c>
      <c r="G146" s="4"/>
      <c r="H146" s="17" t="str">
        <f>Sheet[[#This Row],[Фонд]]&amp;Sheet[[#This Row],[Название меропрития]]</f>
        <v>Фонд 3Собрание</v>
      </c>
      <c r="I146" s="1" t="str">
        <f>IFERROR(INDEX(Cat[Description],MATCH(Sheet[[#This Row],[Код]],Cat[Kod],0)),0)</f>
        <v>Еда</v>
      </c>
    </row>
    <row r="147" spans="1:9" ht="12.75" x14ac:dyDescent="0.2">
      <c r="A147" s="6">
        <v>42401</v>
      </c>
      <c r="B147" s="1" t="str">
        <f>In!$A$8</f>
        <v>Фонд 3</v>
      </c>
      <c r="C147" s="1" t="str">
        <f>In!$B$8</f>
        <v>Собрание</v>
      </c>
      <c r="D147" s="1">
        <v>213</v>
      </c>
      <c r="E147" s="3">
        <f>INDEX(In[Аренда помещений],MATCH(Sheet[[#This Row],[Код-для-кол-ва]],In[Код-для-кол-во],))*Sheet[[#This Row],[Кол-во]]</f>
        <v>1424</v>
      </c>
      <c r="F147" s="8">
        <f>IFERROR(INDEX(In[[1]:[12]],MATCH(Sheet[[#This Row],[Код-для-кол-ва]],In[Код-для-кол-во],),MONTH(Sheet[[#This Row],[Дата]])),)</f>
        <v>4</v>
      </c>
      <c r="G147" s="4"/>
      <c r="H147" s="17" t="str">
        <f>Sheet[[#This Row],[Фонд]]&amp;Sheet[[#This Row],[Название меропрития]]</f>
        <v>Фонд 3Собрание</v>
      </c>
      <c r="I147" s="1" t="str">
        <f>IFERROR(INDEX(Cat[Description],MATCH(Sheet[[#This Row],[Код]],Cat[Kod],0)),0)</f>
        <v>Еда</v>
      </c>
    </row>
    <row r="148" spans="1:9" ht="12.75" x14ac:dyDescent="0.2">
      <c r="A148" s="6">
        <v>42430</v>
      </c>
      <c r="B148" s="1" t="str">
        <f>In!$A$8</f>
        <v>Фонд 3</v>
      </c>
      <c r="C148" s="1" t="str">
        <f>In!$B$8</f>
        <v>Собрание</v>
      </c>
      <c r="D148" s="1">
        <v>213</v>
      </c>
      <c r="E148" s="3">
        <f>INDEX(In[Аренда помещений],MATCH(Sheet[[#This Row],[Код-для-кол-ва]],In[Код-для-кол-во],))*Sheet[[#This Row],[Кол-во]]</f>
        <v>1424</v>
      </c>
      <c r="F148" s="8">
        <f>IFERROR(INDEX(In[[1]:[12]],MATCH(Sheet[[#This Row],[Код-для-кол-ва]],In[Код-для-кол-во],),MONTH(Sheet[[#This Row],[Дата]])),)</f>
        <v>4</v>
      </c>
      <c r="G148" s="4"/>
      <c r="H148" s="17" t="str">
        <f>Sheet[[#This Row],[Фонд]]&amp;Sheet[[#This Row],[Название меропрития]]</f>
        <v>Фонд 3Собрание</v>
      </c>
      <c r="I148" s="1" t="str">
        <f>IFERROR(INDEX(Cat[Description],MATCH(Sheet[[#This Row],[Код]],Cat[Kod],0)),0)</f>
        <v>Еда</v>
      </c>
    </row>
    <row r="149" spans="1:9" ht="12.75" x14ac:dyDescent="0.2">
      <c r="A149" s="6">
        <v>42461</v>
      </c>
      <c r="B149" s="1" t="str">
        <f>In!$A$8</f>
        <v>Фонд 3</v>
      </c>
      <c r="C149" s="1" t="str">
        <f>In!$B$8</f>
        <v>Собрание</v>
      </c>
      <c r="D149" s="1">
        <v>213</v>
      </c>
      <c r="E149" s="3">
        <f>INDEX(In[Аренда помещений],MATCH(Sheet[[#This Row],[Код-для-кол-ва]],In[Код-для-кол-во],))*Sheet[[#This Row],[Кол-во]]</f>
        <v>1424</v>
      </c>
      <c r="F149" s="8">
        <f>IFERROR(INDEX(In[[1]:[12]],MATCH(Sheet[[#This Row],[Код-для-кол-ва]],In[Код-для-кол-во],),MONTH(Sheet[[#This Row],[Дата]])),)</f>
        <v>4</v>
      </c>
      <c r="G149" s="4"/>
      <c r="H149" s="17" t="str">
        <f>Sheet[[#This Row],[Фонд]]&amp;Sheet[[#This Row],[Название меропрития]]</f>
        <v>Фонд 3Собрание</v>
      </c>
      <c r="I149" s="1" t="str">
        <f>IFERROR(INDEX(Cat[Description],MATCH(Sheet[[#This Row],[Код]],Cat[Kod],0)),0)</f>
        <v>Еда</v>
      </c>
    </row>
    <row r="150" spans="1:9" ht="12.75" x14ac:dyDescent="0.2">
      <c r="A150" s="6">
        <v>42491</v>
      </c>
      <c r="B150" s="1" t="str">
        <f>In!$A$8</f>
        <v>Фонд 3</v>
      </c>
      <c r="C150" s="1" t="str">
        <f>In!$B$8</f>
        <v>Собрание</v>
      </c>
      <c r="D150" s="1">
        <v>213</v>
      </c>
      <c r="E150" s="3">
        <f>INDEX(In[Аренда помещений],MATCH(Sheet[[#This Row],[Код-для-кол-ва]],In[Код-для-кол-во],))*Sheet[[#This Row],[Кол-во]]</f>
        <v>1424</v>
      </c>
      <c r="F150" s="8">
        <f>IFERROR(INDEX(In[[1]:[12]],MATCH(Sheet[[#This Row],[Код-для-кол-ва]],In[Код-для-кол-во],),MONTH(Sheet[[#This Row],[Дата]])),)</f>
        <v>4</v>
      </c>
      <c r="G150" s="4"/>
      <c r="H150" s="17" t="str">
        <f>Sheet[[#This Row],[Фонд]]&amp;Sheet[[#This Row],[Название меропрития]]</f>
        <v>Фонд 3Собрание</v>
      </c>
      <c r="I150" s="1" t="str">
        <f>IFERROR(INDEX(Cat[Description],MATCH(Sheet[[#This Row],[Код]],Cat[Kod],0)),0)</f>
        <v>Еда</v>
      </c>
    </row>
    <row r="151" spans="1:9" ht="12.75" x14ac:dyDescent="0.2">
      <c r="A151" s="6">
        <v>42522</v>
      </c>
      <c r="B151" s="1" t="str">
        <f>In!$A$8</f>
        <v>Фонд 3</v>
      </c>
      <c r="C151" s="1" t="str">
        <f>In!$B$8</f>
        <v>Собрание</v>
      </c>
      <c r="D151" s="1">
        <v>213</v>
      </c>
      <c r="E151" s="3">
        <f>INDEX(In[Аренда помещений],MATCH(Sheet[[#This Row],[Код-для-кол-ва]],In[Код-для-кол-во],))*Sheet[[#This Row],[Кол-во]]</f>
        <v>1424</v>
      </c>
      <c r="F151" s="8">
        <f>IFERROR(INDEX(In[[1]:[12]],MATCH(Sheet[[#This Row],[Код-для-кол-ва]],In[Код-для-кол-во],),MONTH(Sheet[[#This Row],[Дата]])),)</f>
        <v>4</v>
      </c>
      <c r="G151" s="4"/>
      <c r="H151" s="17" t="str">
        <f>Sheet[[#This Row],[Фонд]]&amp;Sheet[[#This Row],[Название меропрития]]</f>
        <v>Фонд 3Собрание</v>
      </c>
      <c r="I151" s="1" t="str">
        <f>IFERROR(INDEX(Cat[Description],MATCH(Sheet[[#This Row],[Код]],Cat[Kod],0)),0)</f>
        <v>Еда</v>
      </c>
    </row>
    <row r="152" spans="1:9" ht="12.75" x14ac:dyDescent="0.2">
      <c r="A152" s="6">
        <v>42552</v>
      </c>
      <c r="B152" s="1" t="str">
        <f>In!$A$8</f>
        <v>Фонд 3</v>
      </c>
      <c r="C152" s="1" t="str">
        <f>In!$B$8</f>
        <v>Собрание</v>
      </c>
      <c r="D152" s="1">
        <v>213</v>
      </c>
      <c r="E152" s="3">
        <f>INDEX(In[Аренда помещений],MATCH(Sheet[[#This Row],[Код-для-кол-ва]],In[Код-для-кол-во],))*Sheet[[#This Row],[Кол-во]]</f>
        <v>1780</v>
      </c>
      <c r="F152" s="8">
        <f>IFERROR(INDEX(In[[1]:[12]],MATCH(Sheet[[#This Row],[Код-для-кол-ва]],In[Код-для-кол-во],),MONTH(Sheet[[#This Row],[Дата]])),)</f>
        <v>5</v>
      </c>
      <c r="G152" s="4"/>
      <c r="H152" s="17" t="str">
        <f>Sheet[[#This Row],[Фонд]]&amp;Sheet[[#This Row],[Название меропрития]]</f>
        <v>Фонд 3Собрание</v>
      </c>
      <c r="I152" s="1" t="str">
        <f>IFERROR(INDEX(Cat[Description],MATCH(Sheet[[#This Row],[Код]],Cat[Kod],0)),0)</f>
        <v>Еда</v>
      </c>
    </row>
    <row r="153" spans="1:9" ht="12.75" x14ac:dyDescent="0.2">
      <c r="A153" s="6">
        <v>42583</v>
      </c>
      <c r="B153" s="1" t="str">
        <f>In!$A$8</f>
        <v>Фонд 3</v>
      </c>
      <c r="C153" s="1" t="str">
        <f>In!$B$8</f>
        <v>Собрание</v>
      </c>
      <c r="D153" s="1">
        <v>213</v>
      </c>
      <c r="E153" s="3">
        <f>INDEX(In[Аренда помещений],MATCH(Sheet[[#This Row],[Код-для-кол-ва]],In[Код-для-кол-во],))*Sheet[[#This Row],[Кол-во]]</f>
        <v>1424</v>
      </c>
      <c r="F153" s="8">
        <f>IFERROR(INDEX(In[[1]:[12]],MATCH(Sheet[[#This Row],[Код-для-кол-ва]],In[Код-для-кол-во],),MONTH(Sheet[[#This Row],[Дата]])),)</f>
        <v>4</v>
      </c>
      <c r="G153" s="4"/>
      <c r="H153" s="17" t="str">
        <f>Sheet[[#This Row],[Фонд]]&amp;Sheet[[#This Row],[Название меропрития]]</f>
        <v>Фонд 3Собрание</v>
      </c>
      <c r="I153" s="1" t="str">
        <f>IFERROR(INDEX(Cat[Description],MATCH(Sheet[[#This Row],[Код]],Cat[Kod],0)),0)</f>
        <v>Еда</v>
      </c>
    </row>
    <row r="154" spans="1:9" ht="12.75" x14ac:dyDescent="0.2">
      <c r="A154" s="6">
        <v>42614</v>
      </c>
      <c r="B154" s="1" t="str">
        <f>In!$A$8</f>
        <v>Фонд 3</v>
      </c>
      <c r="C154" s="1" t="str">
        <f>In!$B$8</f>
        <v>Собрание</v>
      </c>
      <c r="D154" s="1">
        <v>213</v>
      </c>
      <c r="E154" s="3">
        <f>INDEX(In[Аренда помещений],MATCH(Sheet[[#This Row],[Код-для-кол-ва]],In[Код-для-кол-во],))*Sheet[[#This Row],[Кол-во]]</f>
        <v>1424</v>
      </c>
      <c r="F154" s="8">
        <f>IFERROR(INDEX(In[[1]:[12]],MATCH(Sheet[[#This Row],[Код-для-кол-ва]],In[Код-для-кол-во],),MONTH(Sheet[[#This Row],[Дата]])),)</f>
        <v>4</v>
      </c>
      <c r="G154" s="4"/>
      <c r="H154" s="17" t="str">
        <f>Sheet[[#This Row],[Фонд]]&amp;Sheet[[#This Row],[Название меропрития]]</f>
        <v>Фонд 3Собрание</v>
      </c>
      <c r="I154" s="1" t="str">
        <f>IFERROR(INDEX(Cat[Description],MATCH(Sheet[[#This Row],[Код]],Cat[Kod],0)),0)</f>
        <v>Еда</v>
      </c>
    </row>
    <row r="155" spans="1:9" ht="12.75" x14ac:dyDescent="0.2">
      <c r="A155" s="6">
        <v>42644</v>
      </c>
      <c r="B155" s="1" t="str">
        <f>In!$A$8</f>
        <v>Фонд 3</v>
      </c>
      <c r="C155" s="1" t="str">
        <f>In!$B$8</f>
        <v>Собрание</v>
      </c>
      <c r="D155" s="1">
        <v>213</v>
      </c>
      <c r="E155" s="3">
        <f>INDEX(In[Аренда помещений],MATCH(Sheet[[#This Row],[Код-для-кол-ва]],In[Код-для-кол-во],))*Sheet[[#This Row],[Кол-во]]</f>
        <v>1780</v>
      </c>
      <c r="F155" s="8">
        <f>IFERROR(INDEX(In[[1]:[12]],MATCH(Sheet[[#This Row],[Код-для-кол-ва]],In[Код-для-кол-во],),MONTH(Sheet[[#This Row],[Дата]])),)</f>
        <v>5</v>
      </c>
      <c r="G155" s="4"/>
      <c r="H155" s="17" t="str">
        <f>Sheet[[#This Row],[Фонд]]&amp;Sheet[[#This Row],[Название меропрития]]</f>
        <v>Фонд 3Собрание</v>
      </c>
      <c r="I155" s="1" t="str">
        <f>IFERROR(INDEX(Cat[Description],MATCH(Sheet[[#This Row],[Код]],Cat[Kod],0)),0)</f>
        <v>Еда</v>
      </c>
    </row>
    <row r="156" spans="1:9" ht="12.75" x14ac:dyDescent="0.2">
      <c r="A156" s="6">
        <v>42675</v>
      </c>
      <c r="B156" s="1" t="str">
        <f>In!$A$8</f>
        <v>Фонд 3</v>
      </c>
      <c r="C156" s="1" t="str">
        <f>In!$B$8</f>
        <v>Собрание</v>
      </c>
      <c r="D156" s="1">
        <v>213</v>
      </c>
      <c r="E156" s="3">
        <f>INDEX(In[Аренда помещений],MATCH(Sheet[[#This Row],[Код-для-кол-ва]],In[Код-для-кол-во],))*Sheet[[#This Row],[Кол-во]]</f>
        <v>1424</v>
      </c>
      <c r="F156" s="8">
        <f>IFERROR(INDEX(In[[1]:[12]],MATCH(Sheet[[#This Row],[Код-для-кол-ва]],In[Код-для-кол-во],),MONTH(Sheet[[#This Row],[Дата]])),)</f>
        <v>4</v>
      </c>
      <c r="G156" s="4"/>
      <c r="H156" s="17" t="str">
        <f>Sheet[[#This Row],[Фонд]]&amp;Sheet[[#This Row],[Название меропрития]]</f>
        <v>Фонд 3Собрание</v>
      </c>
      <c r="I156" s="1" t="str">
        <f>IFERROR(INDEX(Cat[Description],MATCH(Sheet[[#This Row],[Код]],Cat[Kod],0)),0)</f>
        <v>Еда</v>
      </c>
    </row>
    <row r="157" spans="1:9" ht="12.75" x14ac:dyDescent="0.2">
      <c r="A157" s="6">
        <v>42705</v>
      </c>
      <c r="B157" s="1" t="str">
        <f>In!$A$8</f>
        <v>Фонд 3</v>
      </c>
      <c r="C157" s="1" t="str">
        <f>In!$B$8</f>
        <v>Собрание</v>
      </c>
      <c r="D157" s="1">
        <v>213</v>
      </c>
      <c r="E157" s="3">
        <f>INDEX(In[Аренда помещений],MATCH(Sheet[[#This Row],[Код-для-кол-ва]],In[Код-для-кол-во],))*Sheet[[#This Row],[Кол-во]]</f>
        <v>1424</v>
      </c>
      <c r="F157" s="8">
        <f>IFERROR(INDEX(In[[1]:[12]],MATCH(Sheet[[#This Row],[Код-для-кол-ва]],In[Код-для-кол-во],),MONTH(Sheet[[#This Row],[Дата]])),)</f>
        <v>4</v>
      </c>
      <c r="G157" s="4"/>
      <c r="H157" s="17" t="str">
        <f>Sheet[[#This Row],[Фонд]]&amp;Sheet[[#This Row],[Название меропрития]]</f>
        <v>Фонд 3Собрание</v>
      </c>
      <c r="I157" s="1" t="str">
        <f>IFERROR(INDEX(Cat[Description],MATCH(Sheet[[#This Row],[Код]],Cat[Kod],0)),0)</f>
        <v>Еда</v>
      </c>
    </row>
    <row r="158" spans="1:9" ht="12.75" x14ac:dyDescent="0.2">
      <c r="A158" s="6">
        <v>42370</v>
      </c>
      <c r="B158" s="1" t="str">
        <f>In!$A$9</f>
        <v>Фонд 3</v>
      </c>
      <c r="C158" s="1" t="str">
        <f>In!$B$9</f>
        <v>Встреча</v>
      </c>
      <c r="D158" s="1">
        <v>213</v>
      </c>
      <c r="E158" s="3">
        <f>INDEX(In[Аренда помещений],MATCH(Sheet[[#This Row],[Код-для-кол-ва]],In[Код-для-кол-во],))*Sheet[[#This Row],[Кол-во]]</f>
        <v>1068</v>
      </c>
      <c r="F158" s="8">
        <f>IFERROR(INDEX(In[[1]:[12]],MATCH(Sheet[[#This Row],[Код-для-кол-ва]],In[Код-для-кол-во],),MONTH(Sheet[[#This Row],[Дата]])),)</f>
        <v>4</v>
      </c>
      <c r="G158" s="4"/>
      <c r="H158" s="17" t="str">
        <f>Sheet[[#This Row],[Фонд]]&amp;Sheet[[#This Row],[Название меропрития]]</f>
        <v>Фонд 3Встреча</v>
      </c>
      <c r="I158" s="1" t="str">
        <f>IFERROR(INDEX(Cat[Description],MATCH(Sheet[[#This Row],[Код]],Cat[Kod],0)),0)</f>
        <v>Еда</v>
      </c>
    </row>
    <row r="159" spans="1:9" ht="12.75" x14ac:dyDescent="0.2">
      <c r="A159" s="6">
        <v>42401</v>
      </c>
      <c r="B159" s="1" t="str">
        <f>In!$A$9</f>
        <v>Фонд 3</v>
      </c>
      <c r="C159" s="1" t="str">
        <f>In!$B$9</f>
        <v>Встреча</v>
      </c>
      <c r="D159" s="1">
        <v>213</v>
      </c>
      <c r="E159" s="3">
        <f>INDEX(In[Аренда помещений],MATCH(Sheet[[#This Row],[Код-для-кол-ва]],In[Код-для-кол-во],))*Sheet[[#This Row],[Кол-во]]</f>
        <v>1068</v>
      </c>
      <c r="F159" s="8">
        <f>IFERROR(INDEX(In[[1]:[12]],MATCH(Sheet[[#This Row],[Код-для-кол-ва]],In[Код-для-кол-во],),MONTH(Sheet[[#This Row],[Дата]])),)</f>
        <v>4</v>
      </c>
      <c r="G159" s="4"/>
      <c r="H159" s="17" t="str">
        <f>Sheet[[#This Row],[Фонд]]&amp;Sheet[[#This Row],[Название меропрития]]</f>
        <v>Фонд 3Встреча</v>
      </c>
      <c r="I159" s="1" t="str">
        <f>IFERROR(INDEX(Cat[Description],MATCH(Sheet[[#This Row],[Код]],Cat[Kod],0)),0)</f>
        <v>Еда</v>
      </c>
    </row>
    <row r="160" spans="1:9" ht="12.75" x14ac:dyDescent="0.2">
      <c r="A160" s="6">
        <v>42430</v>
      </c>
      <c r="B160" s="1" t="str">
        <f>In!$A$9</f>
        <v>Фонд 3</v>
      </c>
      <c r="C160" s="1" t="str">
        <f>In!$B$9</f>
        <v>Встреча</v>
      </c>
      <c r="D160" s="1">
        <v>213</v>
      </c>
      <c r="E160" s="3">
        <f>INDEX(In[Аренда помещений],MATCH(Sheet[[#This Row],[Код-для-кол-ва]],In[Код-для-кол-во],))*Sheet[[#This Row],[Кол-во]]</f>
        <v>1068</v>
      </c>
      <c r="F160" s="8">
        <f>IFERROR(INDEX(In[[1]:[12]],MATCH(Sheet[[#This Row],[Код-для-кол-ва]],In[Код-для-кол-во],),MONTH(Sheet[[#This Row],[Дата]])),)</f>
        <v>4</v>
      </c>
      <c r="G160" s="4"/>
      <c r="H160" s="17" t="str">
        <f>Sheet[[#This Row],[Фонд]]&amp;Sheet[[#This Row],[Название меропрития]]</f>
        <v>Фонд 3Встреча</v>
      </c>
      <c r="I160" s="1" t="str">
        <f>IFERROR(INDEX(Cat[Description],MATCH(Sheet[[#This Row],[Код]],Cat[Kod],0)),0)</f>
        <v>Еда</v>
      </c>
    </row>
    <row r="161" spans="1:9" ht="12.75" x14ac:dyDescent="0.2">
      <c r="A161" s="6">
        <v>42461</v>
      </c>
      <c r="B161" s="1" t="str">
        <f>In!$A$9</f>
        <v>Фонд 3</v>
      </c>
      <c r="C161" s="1" t="str">
        <f>In!$B$9</f>
        <v>Встреча</v>
      </c>
      <c r="D161" s="1">
        <v>213</v>
      </c>
      <c r="E161" s="3">
        <f>INDEX(In[Аренда помещений],MATCH(Sheet[[#This Row],[Код-для-кол-ва]],In[Код-для-кол-во],))*Sheet[[#This Row],[Кол-во]]</f>
        <v>1068</v>
      </c>
      <c r="F161" s="8">
        <f>IFERROR(INDEX(In[[1]:[12]],MATCH(Sheet[[#This Row],[Код-для-кол-ва]],In[Код-для-кол-во],),MONTH(Sheet[[#This Row],[Дата]])),)</f>
        <v>4</v>
      </c>
      <c r="G161" s="4"/>
      <c r="H161" s="17" t="str">
        <f>Sheet[[#This Row],[Фонд]]&amp;Sheet[[#This Row],[Название меропрития]]</f>
        <v>Фонд 3Встреча</v>
      </c>
      <c r="I161" s="1" t="str">
        <f>IFERROR(INDEX(Cat[Description],MATCH(Sheet[[#This Row],[Код]],Cat[Kod],0)),0)</f>
        <v>Еда</v>
      </c>
    </row>
    <row r="162" spans="1:9" ht="12.75" x14ac:dyDescent="0.2">
      <c r="A162" s="6">
        <v>42491</v>
      </c>
      <c r="B162" s="1" t="str">
        <f>In!$A$9</f>
        <v>Фонд 3</v>
      </c>
      <c r="C162" s="1" t="str">
        <f>In!$B$9</f>
        <v>Встреча</v>
      </c>
      <c r="D162" s="1">
        <v>213</v>
      </c>
      <c r="E162" s="3">
        <f>INDEX(In[Аренда помещений],MATCH(Sheet[[#This Row],[Код-для-кол-ва]],In[Код-для-кол-во],))*Sheet[[#This Row],[Кол-во]]</f>
        <v>1068</v>
      </c>
      <c r="F162" s="8">
        <f>IFERROR(INDEX(In[[1]:[12]],MATCH(Sheet[[#This Row],[Код-для-кол-ва]],In[Код-для-кол-во],),MONTH(Sheet[[#This Row],[Дата]])),)</f>
        <v>4</v>
      </c>
      <c r="G162" s="4"/>
      <c r="H162" s="17" t="str">
        <f>Sheet[[#This Row],[Фонд]]&amp;Sheet[[#This Row],[Название меропрития]]</f>
        <v>Фонд 3Встреча</v>
      </c>
      <c r="I162" s="1" t="str">
        <f>IFERROR(INDEX(Cat[Description],MATCH(Sheet[[#This Row],[Код]],Cat[Kod],0)),0)</f>
        <v>Еда</v>
      </c>
    </row>
    <row r="163" spans="1:9" ht="12.75" x14ac:dyDescent="0.2">
      <c r="A163" s="6">
        <v>42522</v>
      </c>
      <c r="B163" s="1" t="str">
        <f>In!$A$9</f>
        <v>Фонд 3</v>
      </c>
      <c r="C163" s="1" t="str">
        <f>In!$B$9</f>
        <v>Встреча</v>
      </c>
      <c r="D163" s="1">
        <v>213</v>
      </c>
      <c r="E163" s="3">
        <f>INDEX(In[Аренда помещений],MATCH(Sheet[[#This Row],[Код-для-кол-ва]],In[Код-для-кол-во],))*Sheet[[#This Row],[Кол-во]]</f>
        <v>1068</v>
      </c>
      <c r="F163" s="8">
        <f>IFERROR(INDEX(In[[1]:[12]],MATCH(Sheet[[#This Row],[Код-для-кол-ва]],In[Код-для-кол-во],),MONTH(Sheet[[#This Row],[Дата]])),)</f>
        <v>4</v>
      </c>
      <c r="G163" s="4"/>
      <c r="H163" s="17" t="str">
        <f>Sheet[[#This Row],[Фонд]]&amp;Sheet[[#This Row],[Название меропрития]]</f>
        <v>Фонд 3Встреча</v>
      </c>
      <c r="I163" s="1" t="str">
        <f>IFERROR(INDEX(Cat[Description],MATCH(Sheet[[#This Row],[Код]],Cat[Kod],0)),0)</f>
        <v>Еда</v>
      </c>
    </row>
    <row r="164" spans="1:9" ht="12.75" x14ac:dyDescent="0.2">
      <c r="A164" s="6">
        <v>42552</v>
      </c>
      <c r="B164" s="1" t="str">
        <f>In!$A$9</f>
        <v>Фонд 3</v>
      </c>
      <c r="C164" s="1" t="str">
        <f>In!$B$9</f>
        <v>Встреча</v>
      </c>
      <c r="D164" s="1">
        <v>213</v>
      </c>
      <c r="E164" s="3">
        <f>INDEX(In[Аренда помещений],MATCH(Sheet[[#This Row],[Код-для-кол-ва]],In[Код-для-кол-во],))*Sheet[[#This Row],[Кол-во]]</f>
        <v>1335</v>
      </c>
      <c r="F164" s="8">
        <f>IFERROR(INDEX(In[[1]:[12]],MATCH(Sheet[[#This Row],[Код-для-кол-ва]],In[Код-для-кол-во],),MONTH(Sheet[[#This Row],[Дата]])),)</f>
        <v>5</v>
      </c>
      <c r="G164" s="4"/>
      <c r="H164" s="17" t="str">
        <f>Sheet[[#This Row],[Фонд]]&amp;Sheet[[#This Row],[Название меропрития]]</f>
        <v>Фонд 3Встреча</v>
      </c>
      <c r="I164" s="1" t="str">
        <f>IFERROR(INDEX(Cat[Description],MATCH(Sheet[[#This Row],[Код]],Cat[Kod],0)),0)</f>
        <v>Еда</v>
      </c>
    </row>
    <row r="165" spans="1:9" ht="12.75" x14ac:dyDescent="0.2">
      <c r="A165" s="6">
        <v>42583</v>
      </c>
      <c r="B165" s="1" t="str">
        <f>In!$A$9</f>
        <v>Фонд 3</v>
      </c>
      <c r="C165" s="1" t="str">
        <f>In!$B$9</f>
        <v>Встреча</v>
      </c>
      <c r="D165" s="1">
        <v>213</v>
      </c>
      <c r="E165" s="3">
        <f>INDEX(In[Аренда помещений],MATCH(Sheet[[#This Row],[Код-для-кол-ва]],In[Код-для-кол-во],))*Sheet[[#This Row],[Кол-во]]</f>
        <v>1068</v>
      </c>
      <c r="F165" s="8">
        <f>IFERROR(INDEX(In[[1]:[12]],MATCH(Sheet[[#This Row],[Код-для-кол-ва]],In[Код-для-кол-во],),MONTH(Sheet[[#This Row],[Дата]])),)</f>
        <v>4</v>
      </c>
      <c r="G165" s="4"/>
      <c r="H165" s="17" t="str">
        <f>Sheet[[#This Row],[Фонд]]&amp;Sheet[[#This Row],[Название меропрития]]</f>
        <v>Фонд 3Встреча</v>
      </c>
      <c r="I165" s="1" t="str">
        <f>IFERROR(INDEX(Cat[Description],MATCH(Sheet[[#This Row],[Код]],Cat[Kod],0)),0)</f>
        <v>Еда</v>
      </c>
    </row>
    <row r="166" spans="1:9" ht="12.75" x14ac:dyDescent="0.2">
      <c r="A166" s="6">
        <v>42614</v>
      </c>
      <c r="B166" s="1" t="str">
        <f>In!$A$9</f>
        <v>Фонд 3</v>
      </c>
      <c r="C166" s="1" t="str">
        <f>In!$B$9</f>
        <v>Встреча</v>
      </c>
      <c r="D166" s="1">
        <v>213</v>
      </c>
      <c r="E166" s="3">
        <f>INDEX(In[Аренда помещений],MATCH(Sheet[[#This Row],[Код-для-кол-ва]],In[Код-для-кол-во],))*Sheet[[#This Row],[Кол-во]]</f>
        <v>1068</v>
      </c>
      <c r="F166" s="8">
        <f>IFERROR(INDEX(In[[1]:[12]],MATCH(Sheet[[#This Row],[Код-для-кол-ва]],In[Код-для-кол-во],),MONTH(Sheet[[#This Row],[Дата]])),)</f>
        <v>4</v>
      </c>
      <c r="G166" s="4"/>
      <c r="H166" s="17" t="str">
        <f>Sheet[[#This Row],[Фонд]]&amp;Sheet[[#This Row],[Название меропрития]]</f>
        <v>Фонд 3Встреча</v>
      </c>
      <c r="I166" s="1" t="str">
        <f>IFERROR(INDEX(Cat[Description],MATCH(Sheet[[#This Row],[Код]],Cat[Kod],0)),0)</f>
        <v>Еда</v>
      </c>
    </row>
    <row r="167" spans="1:9" ht="12.75" x14ac:dyDescent="0.2">
      <c r="A167" s="6">
        <v>42644</v>
      </c>
      <c r="B167" s="1" t="str">
        <f>In!$A$9</f>
        <v>Фонд 3</v>
      </c>
      <c r="C167" s="1" t="str">
        <f>In!$B$9</f>
        <v>Встреча</v>
      </c>
      <c r="D167" s="1">
        <v>213</v>
      </c>
      <c r="E167" s="3">
        <f>INDEX(In[Аренда помещений],MATCH(Sheet[[#This Row],[Код-для-кол-ва]],In[Код-для-кол-во],))*Sheet[[#This Row],[Кол-во]]</f>
        <v>1335</v>
      </c>
      <c r="F167" s="8">
        <f>IFERROR(INDEX(In[[1]:[12]],MATCH(Sheet[[#This Row],[Код-для-кол-ва]],In[Код-для-кол-во],),MONTH(Sheet[[#This Row],[Дата]])),)</f>
        <v>5</v>
      </c>
      <c r="G167" s="4"/>
      <c r="H167" s="17" t="str">
        <f>Sheet[[#This Row],[Фонд]]&amp;Sheet[[#This Row],[Название меропрития]]</f>
        <v>Фонд 3Встреча</v>
      </c>
      <c r="I167" s="1" t="str">
        <f>IFERROR(INDEX(Cat[Description],MATCH(Sheet[[#This Row],[Код]],Cat[Kod],0)),0)</f>
        <v>Еда</v>
      </c>
    </row>
    <row r="168" spans="1:9" ht="12.75" x14ac:dyDescent="0.2">
      <c r="A168" s="6">
        <v>42675</v>
      </c>
      <c r="B168" s="1" t="str">
        <f>In!$A$9</f>
        <v>Фонд 3</v>
      </c>
      <c r="C168" s="1" t="str">
        <f>In!$B$9</f>
        <v>Встреча</v>
      </c>
      <c r="D168" s="1">
        <v>213</v>
      </c>
      <c r="E168" s="3">
        <f>INDEX(In[Аренда помещений],MATCH(Sheet[[#This Row],[Код-для-кол-ва]],In[Код-для-кол-во],))*Sheet[[#This Row],[Кол-во]]</f>
        <v>1068</v>
      </c>
      <c r="F168" s="8">
        <f>IFERROR(INDEX(In[[1]:[12]],MATCH(Sheet[[#This Row],[Код-для-кол-ва]],In[Код-для-кол-во],),MONTH(Sheet[[#This Row],[Дата]])),)</f>
        <v>4</v>
      </c>
      <c r="G168" s="4"/>
      <c r="H168" s="17" t="str">
        <f>Sheet[[#This Row],[Фонд]]&amp;Sheet[[#This Row],[Название меропрития]]</f>
        <v>Фонд 3Встреча</v>
      </c>
      <c r="I168" s="1" t="str">
        <f>IFERROR(INDEX(Cat[Description],MATCH(Sheet[[#This Row],[Код]],Cat[Kod],0)),0)</f>
        <v>Еда</v>
      </c>
    </row>
    <row r="169" spans="1:9" ht="12.75" x14ac:dyDescent="0.2">
      <c r="A169" s="6">
        <v>42705</v>
      </c>
      <c r="B169" s="1" t="str">
        <f>In!$A$9</f>
        <v>Фонд 3</v>
      </c>
      <c r="C169" s="1" t="str">
        <f>In!$B$9</f>
        <v>Встреча</v>
      </c>
      <c r="D169" s="1">
        <v>213</v>
      </c>
      <c r="E169" s="3">
        <f>INDEX(In[Аренда помещений],MATCH(Sheet[[#This Row],[Код-для-кол-ва]],In[Код-для-кол-во],))*Sheet[[#This Row],[Кол-во]]</f>
        <v>1068</v>
      </c>
      <c r="F169" s="8">
        <f>IFERROR(INDEX(In[[1]:[12]],MATCH(Sheet[[#This Row],[Код-для-кол-ва]],In[Код-для-кол-во],),MONTH(Sheet[[#This Row],[Дата]])),)</f>
        <v>4</v>
      </c>
      <c r="G169" s="4"/>
      <c r="H169" s="17" t="str">
        <f>Sheet[[#This Row],[Фонд]]&amp;Sheet[[#This Row],[Название меропрития]]</f>
        <v>Фонд 3Встреча</v>
      </c>
      <c r="I169" s="1" t="str">
        <f>IFERROR(INDEX(Cat[Description],MATCH(Sheet[[#This Row],[Код]],Cat[Kod],0)),0)</f>
        <v>Еда</v>
      </c>
    </row>
    <row r="170" spans="1:9" ht="12.75" x14ac:dyDescent="0.2">
      <c r="A170" s="6">
        <v>42370</v>
      </c>
      <c r="B170" s="1" t="str">
        <f>In!$A$10</f>
        <v>Фонд 4</v>
      </c>
      <c r="C170" s="1" t="str">
        <f>In!$B$10</f>
        <v>Корпоратив</v>
      </c>
      <c r="D170" s="1">
        <v>213</v>
      </c>
      <c r="E170" s="3">
        <f>INDEX(In[Аренда помещений],MATCH(Sheet[[#This Row],[Код-для-кол-ва]],In[Код-для-кол-во],))*Sheet[[#This Row],[Кол-во]]</f>
        <v>0</v>
      </c>
      <c r="F170" s="8">
        <f>IFERROR(INDEX(In[[1]:[12]],MATCH(Sheet[[#This Row],[Код-для-кол-ва]],In[Код-для-кол-во],),MONTH(Sheet[[#This Row],[Дата]])),)</f>
        <v>0</v>
      </c>
      <c r="G170" s="4"/>
      <c r="H170" s="17" t="str">
        <f>Sheet[[#This Row],[Фонд]]&amp;Sheet[[#This Row],[Название меропрития]]</f>
        <v>Фонд 4Корпоратив</v>
      </c>
      <c r="I170" s="1" t="str">
        <f>IFERROR(INDEX(Cat[Description],MATCH(Sheet[[#This Row],[Код]],Cat[Kod],0)),0)</f>
        <v>Еда</v>
      </c>
    </row>
    <row r="171" spans="1:9" ht="12.75" x14ac:dyDescent="0.2">
      <c r="A171" s="6">
        <v>42401</v>
      </c>
      <c r="B171" s="1" t="str">
        <f>In!$A$10</f>
        <v>Фонд 4</v>
      </c>
      <c r="C171" s="1" t="str">
        <f>In!$B$10</f>
        <v>Корпоратив</v>
      </c>
      <c r="D171" s="1">
        <v>213</v>
      </c>
      <c r="E171" s="3">
        <f>INDEX(In[Аренда помещений],MATCH(Sheet[[#This Row],[Код-для-кол-ва]],In[Код-для-кол-во],))*Sheet[[#This Row],[Кол-во]]</f>
        <v>0</v>
      </c>
      <c r="F171" s="8">
        <f>IFERROR(INDEX(In[[1]:[12]],MATCH(Sheet[[#This Row],[Код-для-кол-ва]],In[Код-для-кол-во],),MONTH(Sheet[[#This Row],[Дата]])),)</f>
        <v>0</v>
      </c>
      <c r="G171" s="4"/>
      <c r="H171" s="17" t="str">
        <f>Sheet[[#This Row],[Фонд]]&amp;Sheet[[#This Row],[Название меропрития]]</f>
        <v>Фонд 4Корпоратив</v>
      </c>
      <c r="I171" s="1" t="str">
        <f>IFERROR(INDEX(Cat[Description],MATCH(Sheet[[#This Row],[Код]],Cat[Kod],0)),0)</f>
        <v>Еда</v>
      </c>
    </row>
    <row r="172" spans="1:9" ht="12.75" x14ac:dyDescent="0.2">
      <c r="A172" s="6">
        <v>42430</v>
      </c>
      <c r="B172" s="1" t="str">
        <f>In!$A$10</f>
        <v>Фонд 4</v>
      </c>
      <c r="C172" s="1" t="str">
        <f>In!$B$10</f>
        <v>Корпоратив</v>
      </c>
      <c r="D172" s="1">
        <v>213</v>
      </c>
      <c r="E172" s="3">
        <f>INDEX(In[Аренда помещений],MATCH(Sheet[[#This Row],[Код-для-кол-ва]],In[Код-для-кол-во],))*Sheet[[#This Row],[Кол-во]]</f>
        <v>0</v>
      </c>
      <c r="F172" s="8">
        <f>IFERROR(INDEX(In[[1]:[12]],MATCH(Sheet[[#This Row],[Код-для-кол-ва]],In[Код-для-кол-во],),MONTH(Sheet[[#This Row],[Дата]])),)</f>
        <v>0</v>
      </c>
      <c r="G172" s="4"/>
      <c r="H172" s="17" t="str">
        <f>Sheet[[#This Row],[Фонд]]&amp;Sheet[[#This Row],[Название меропрития]]</f>
        <v>Фонд 4Корпоратив</v>
      </c>
      <c r="I172" s="1" t="str">
        <f>IFERROR(INDEX(Cat[Description],MATCH(Sheet[[#This Row],[Код]],Cat[Kod],0)),0)</f>
        <v>Еда</v>
      </c>
    </row>
    <row r="173" spans="1:9" ht="12.75" x14ac:dyDescent="0.2">
      <c r="A173" s="6">
        <v>42461</v>
      </c>
      <c r="B173" s="1" t="str">
        <f>In!$A$10</f>
        <v>Фонд 4</v>
      </c>
      <c r="C173" s="1" t="str">
        <f>In!$B$10</f>
        <v>Корпоратив</v>
      </c>
      <c r="D173" s="1">
        <v>213</v>
      </c>
      <c r="E173" s="3">
        <f>INDEX(In[Аренда помещений],MATCH(Sheet[[#This Row],[Код-для-кол-ва]],In[Код-для-кол-во],))*Sheet[[#This Row],[Кол-во]]</f>
        <v>0</v>
      </c>
      <c r="F173" s="8">
        <f>IFERROR(INDEX(In[[1]:[12]],MATCH(Sheet[[#This Row],[Код-для-кол-ва]],In[Код-для-кол-во],),MONTH(Sheet[[#This Row],[Дата]])),)</f>
        <v>0</v>
      </c>
      <c r="G173" s="4"/>
      <c r="H173" s="17" t="str">
        <f>Sheet[[#This Row],[Фонд]]&amp;Sheet[[#This Row],[Название меропрития]]</f>
        <v>Фонд 4Корпоратив</v>
      </c>
      <c r="I173" s="1" t="str">
        <f>IFERROR(INDEX(Cat[Description],MATCH(Sheet[[#This Row],[Код]],Cat[Kod],0)),0)</f>
        <v>Еда</v>
      </c>
    </row>
    <row r="174" spans="1:9" ht="12.75" x14ac:dyDescent="0.2">
      <c r="A174" s="6">
        <v>42491</v>
      </c>
      <c r="B174" s="1" t="str">
        <f>In!$A$10</f>
        <v>Фонд 4</v>
      </c>
      <c r="C174" s="1" t="str">
        <f>In!$B$10</f>
        <v>Корпоратив</v>
      </c>
      <c r="D174" s="1">
        <v>213</v>
      </c>
      <c r="E174" s="3">
        <f>INDEX(In[Аренда помещений],MATCH(Sheet[[#This Row],[Код-для-кол-ва]],In[Код-для-кол-во],))*Sheet[[#This Row],[Кол-во]]</f>
        <v>0</v>
      </c>
      <c r="F174" s="8">
        <f>IFERROR(INDEX(In[[1]:[12]],MATCH(Sheet[[#This Row],[Код-для-кол-ва]],In[Код-для-кол-во],),MONTH(Sheet[[#This Row],[Дата]])),)</f>
        <v>0</v>
      </c>
      <c r="G174" s="4"/>
      <c r="H174" s="17" t="str">
        <f>Sheet[[#This Row],[Фонд]]&amp;Sheet[[#This Row],[Название меропрития]]</f>
        <v>Фонд 4Корпоратив</v>
      </c>
      <c r="I174" s="1" t="str">
        <f>IFERROR(INDEX(Cat[Description],MATCH(Sheet[[#This Row],[Код]],Cat[Kod],0)),0)</f>
        <v>Еда</v>
      </c>
    </row>
    <row r="175" spans="1:9" ht="12.75" x14ac:dyDescent="0.2">
      <c r="A175" s="6">
        <v>42522</v>
      </c>
      <c r="B175" s="1" t="str">
        <f>In!$A$10</f>
        <v>Фонд 4</v>
      </c>
      <c r="C175" s="1" t="str">
        <f>In!$B$10</f>
        <v>Корпоратив</v>
      </c>
      <c r="D175" s="1">
        <v>213</v>
      </c>
      <c r="E175" s="3">
        <f>INDEX(In[Аренда помещений],MATCH(Sheet[[#This Row],[Код-для-кол-ва]],In[Код-для-кол-во],))*Sheet[[#This Row],[Кол-во]]</f>
        <v>0</v>
      </c>
      <c r="F175" s="8">
        <f>IFERROR(INDEX(In[[1]:[12]],MATCH(Sheet[[#This Row],[Код-для-кол-ва]],In[Код-для-кол-во],),MONTH(Sheet[[#This Row],[Дата]])),)</f>
        <v>0</v>
      </c>
      <c r="G175" s="4"/>
      <c r="H175" s="17" t="str">
        <f>Sheet[[#This Row],[Фонд]]&amp;Sheet[[#This Row],[Название меропрития]]</f>
        <v>Фонд 4Корпоратив</v>
      </c>
      <c r="I175" s="1" t="str">
        <f>IFERROR(INDEX(Cat[Description],MATCH(Sheet[[#This Row],[Код]],Cat[Kod],0)),0)</f>
        <v>Еда</v>
      </c>
    </row>
    <row r="176" spans="1:9" ht="12.75" x14ac:dyDescent="0.2">
      <c r="A176" s="6">
        <v>42552</v>
      </c>
      <c r="B176" s="1" t="str">
        <f>In!$A$10</f>
        <v>Фонд 4</v>
      </c>
      <c r="C176" s="1" t="str">
        <f>In!$B$10</f>
        <v>Корпоратив</v>
      </c>
      <c r="D176" s="1">
        <v>213</v>
      </c>
      <c r="E176" s="3">
        <f>INDEX(In[Аренда помещений],MATCH(Sheet[[#This Row],[Код-для-кол-ва]],In[Код-для-кол-во],))*Sheet[[#This Row],[Кол-во]]</f>
        <v>0</v>
      </c>
      <c r="F176" s="8">
        <f>IFERROR(INDEX(In[[1]:[12]],MATCH(Sheet[[#This Row],[Код-для-кол-ва]],In[Код-для-кол-во],),MONTH(Sheet[[#This Row],[Дата]])),)</f>
        <v>0</v>
      </c>
      <c r="G176" s="4"/>
      <c r="H176" s="17" t="str">
        <f>Sheet[[#This Row],[Фонд]]&amp;Sheet[[#This Row],[Название меропрития]]</f>
        <v>Фонд 4Корпоратив</v>
      </c>
      <c r="I176" s="1" t="str">
        <f>IFERROR(INDEX(Cat[Description],MATCH(Sheet[[#This Row],[Код]],Cat[Kod],0)),0)</f>
        <v>Еда</v>
      </c>
    </row>
    <row r="177" spans="1:9" ht="12.75" x14ac:dyDescent="0.2">
      <c r="A177" s="6">
        <v>42583</v>
      </c>
      <c r="B177" s="1" t="str">
        <f>In!$A$10</f>
        <v>Фонд 4</v>
      </c>
      <c r="C177" s="1" t="str">
        <f>In!$B$10</f>
        <v>Корпоратив</v>
      </c>
      <c r="D177" s="1">
        <v>213</v>
      </c>
      <c r="E177" s="3">
        <f>INDEX(In[Аренда помещений],MATCH(Sheet[[#This Row],[Код-для-кол-ва]],In[Код-для-кол-во],))*Sheet[[#This Row],[Кол-во]]</f>
        <v>0</v>
      </c>
      <c r="F177" s="8">
        <f>IFERROR(INDEX(In[[1]:[12]],MATCH(Sheet[[#This Row],[Код-для-кол-ва]],In[Код-для-кол-во],),MONTH(Sheet[[#This Row],[Дата]])),)</f>
        <v>0</v>
      </c>
      <c r="G177" s="4"/>
      <c r="H177" s="17" t="str">
        <f>Sheet[[#This Row],[Фонд]]&amp;Sheet[[#This Row],[Название меропрития]]</f>
        <v>Фонд 4Корпоратив</v>
      </c>
      <c r="I177" s="1" t="str">
        <f>IFERROR(INDEX(Cat[Description],MATCH(Sheet[[#This Row],[Код]],Cat[Kod],0)),0)</f>
        <v>Еда</v>
      </c>
    </row>
    <row r="178" spans="1:9" ht="12.75" x14ac:dyDescent="0.2">
      <c r="A178" s="6">
        <v>42614</v>
      </c>
      <c r="B178" s="1" t="str">
        <f>In!$A$10</f>
        <v>Фонд 4</v>
      </c>
      <c r="C178" s="1" t="str">
        <f>In!$B$10</f>
        <v>Корпоратив</v>
      </c>
      <c r="D178" s="1">
        <v>213</v>
      </c>
      <c r="E178" s="3">
        <f>INDEX(In[Аренда помещений],MATCH(Sheet[[#This Row],[Код-для-кол-ва]],In[Код-для-кол-во],))*Sheet[[#This Row],[Кол-во]]</f>
        <v>0</v>
      </c>
      <c r="F178" s="8">
        <f>IFERROR(INDEX(In[[1]:[12]],MATCH(Sheet[[#This Row],[Код-для-кол-ва]],In[Код-для-кол-во],),MONTH(Sheet[[#This Row],[Дата]])),)</f>
        <v>0</v>
      </c>
      <c r="G178" s="4"/>
      <c r="H178" s="17" t="str">
        <f>Sheet[[#This Row],[Фонд]]&amp;Sheet[[#This Row],[Название меропрития]]</f>
        <v>Фонд 4Корпоратив</v>
      </c>
      <c r="I178" s="1" t="str">
        <f>IFERROR(INDEX(Cat[Description],MATCH(Sheet[[#This Row],[Код]],Cat[Kod],0)),0)</f>
        <v>Еда</v>
      </c>
    </row>
    <row r="179" spans="1:9" ht="12.75" x14ac:dyDescent="0.2">
      <c r="A179" s="6">
        <v>42644</v>
      </c>
      <c r="B179" s="1" t="str">
        <f>In!$A$10</f>
        <v>Фонд 4</v>
      </c>
      <c r="C179" s="1" t="str">
        <f>In!$B$10</f>
        <v>Корпоратив</v>
      </c>
      <c r="D179" s="1">
        <v>213</v>
      </c>
      <c r="E179" s="3">
        <f>INDEX(In[Аренда помещений],MATCH(Sheet[[#This Row],[Код-для-кол-ва]],In[Код-для-кол-во],))*Sheet[[#This Row],[Кол-во]]</f>
        <v>0</v>
      </c>
      <c r="F179" s="8">
        <f>IFERROR(INDEX(In[[1]:[12]],MATCH(Sheet[[#This Row],[Код-для-кол-ва]],In[Код-для-кол-во],),MONTH(Sheet[[#This Row],[Дата]])),)</f>
        <v>0</v>
      </c>
      <c r="G179" s="4"/>
      <c r="H179" s="17" t="str">
        <f>Sheet[[#This Row],[Фонд]]&amp;Sheet[[#This Row],[Название меропрития]]</f>
        <v>Фонд 4Корпоратив</v>
      </c>
      <c r="I179" s="1" t="str">
        <f>IFERROR(INDEX(Cat[Description],MATCH(Sheet[[#This Row],[Код]],Cat[Kod],0)),0)</f>
        <v>Еда</v>
      </c>
    </row>
    <row r="180" spans="1:9" ht="12.75" x14ac:dyDescent="0.2">
      <c r="A180" s="6">
        <v>42675</v>
      </c>
      <c r="B180" s="1" t="str">
        <f>In!$A$10</f>
        <v>Фонд 4</v>
      </c>
      <c r="C180" s="1" t="str">
        <f>In!$B$10</f>
        <v>Корпоратив</v>
      </c>
      <c r="D180" s="1">
        <v>213</v>
      </c>
      <c r="E180" s="3">
        <f>INDEX(In[Аренда помещений],MATCH(Sheet[[#This Row],[Код-для-кол-ва]],In[Код-для-кол-во],))*Sheet[[#This Row],[Кол-во]]</f>
        <v>0</v>
      </c>
      <c r="F180" s="8">
        <f>IFERROR(INDEX(In[[1]:[12]],MATCH(Sheet[[#This Row],[Код-для-кол-ва]],In[Код-для-кол-во],),MONTH(Sheet[[#This Row],[Дата]])),)</f>
        <v>0</v>
      </c>
      <c r="G180" s="4"/>
      <c r="H180" s="17" t="str">
        <f>Sheet[[#This Row],[Фонд]]&amp;Sheet[[#This Row],[Название меропрития]]</f>
        <v>Фонд 4Корпоратив</v>
      </c>
      <c r="I180" s="1" t="str">
        <f>IFERROR(INDEX(Cat[Description],MATCH(Sheet[[#This Row],[Код]],Cat[Kod],0)),0)</f>
        <v>Еда</v>
      </c>
    </row>
    <row r="181" spans="1:9" ht="12.75" x14ac:dyDescent="0.2">
      <c r="A181" s="6">
        <v>42705</v>
      </c>
      <c r="B181" s="1" t="str">
        <f>In!$A$10</f>
        <v>Фонд 4</v>
      </c>
      <c r="C181" s="1" t="str">
        <f>In!$B$10</f>
        <v>Корпоратив</v>
      </c>
      <c r="D181" s="1">
        <v>213</v>
      </c>
      <c r="E181" s="3">
        <f>INDEX(In[Аренда помещений],MATCH(Sheet[[#This Row],[Код-для-кол-ва]],In[Код-для-кол-во],))*Sheet[[#This Row],[Кол-во]]</f>
        <v>0</v>
      </c>
      <c r="F181" s="8">
        <f>IFERROR(INDEX(In[[1]:[12]],MATCH(Sheet[[#This Row],[Код-для-кол-ва]],In[Код-для-кол-во],),MONTH(Sheet[[#This Row],[Дата]])),)</f>
        <v>1</v>
      </c>
      <c r="G181" s="4"/>
      <c r="H181" s="17" t="str">
        <f>Sheet[[#This Row],[Фонд]]&amp;Sheet[[#This Row],[Название меропрития]]</f>
        <v>Фонд 4Корпоратив</v>
      </c>
      <c r="I181" s="1" t="str">
        <f>IFERROR(INDEX(Cat[Description],MATCH(Sheet[[#This Row],[Код]],Cat[Kod],0)),0)</f>
        <v>Еда</v>
      </c>
    </row>
    <row r="182" spans="1:9" ht="12.75" x14ac:dyDescent="0.2">
      <c r="A182" s="6">
        <v>42370</v>
      </c>
      <c r="B182" s="1" t="str">
        <f>In!$A$11</f>
        <v>Фонд 4</v>
      </c>
      <c r="C182" s="1" t="str">
        <f>In!$B$11</f>
        <v>Ремонт помещения</v>
      </c>
      <c r="D182" s="1">
        <v>213</v>
      </c>
      <c r="E182" s="3">
        <f>INDEX(In[Аренда помещений],MATCH(Sheet[[#This Row],[Код-для-кол-ва]],In[Код-для-кол-во],))*Sheet[[#This Row],[Кол-во]]</f>
        <v>0</v>
      </c>
      <c r="F182" s="8">
        <f>IFERROR(INDEX(In[[1]:[12]],MATCH(Sheet[[#This Row],[Код-для-кол-ва]],In[Код-для-кол-во],),MONTH(Sheet[[#This Row],[Дата]])),)</f>
        <v>0</v>
      </c>
      <c r="G182" s="4"/>
      <c r="H182" s="17" t="str">
        <f>Sheet[[#This Row],[Фонд]]&amp;Sheet[[#This Row],[Название меропрития]]</f>
        <v>Фонд 4Ремонт помещения</v>
      </c>
      <c r="I182" s="1" t="str">
        <f>IFERROR(INDEX(Cat[Description],MATCH(Sheet[[#This Row],[Код]],Cat[Kod],0)),0)</f>
        <v>Еда</v>
      </c>
    </row>
    <row r="183" spans="1:9" ht="12.75" x14ac:dyDescent="0.2">
      <c r="A183" s="6">
        <v>42401</v>
      </c>
      <c r="B183" s="1" t="str">
        <f>In!$A$11</f>
        <v>Фонд 4</v>
      </c>
      <c r="C183" s="1" t="str">
        <f>In!$B$11</f>
        <v>Ремонт помещения</v>
      </c>
      <c r="D183" s="1">
        <v>213</v>
      </c>
      <c r="E183" s="3">
        <f>INDEX(In[Аренда помещений],MATCH(Sheet[[#This Row],[Код-для-кол-ва]],In[Код-для-кол-во],))*Sheet[[#This Row],[Кол-во]]</f>
        <v>0</v>
      </c>
      <c r="F183" s="8">
        <f>IFERROR(INDEX(In[[1]:[12]],MATCH(Sheet[[#This Row],[Код-для-кол-ва]],In[Код-для-кол-во],),MONTH(Sheet[[#This Row],[Дата]])),)</f>
        <v>0</v>
      </c>
      <c r="G183" s="4"/>
      <c r="H183" s="17" t="str">
        <f>Sheet[[#This Row],[Фонд]]&amp;Sheet[[#This Row],[Название меропрития]]</f>
        <v>Фонд 4Ремонт помещения</v>
      </c>
      <c r="I183" s="1" t="str">
        <f>IFERROR(INDEX(Cat[Description],MATCH(Sheet[[#This Row],[Код]],Cat[Kod],0)),0)</f>
        <v>Еда</v>
      </c>
    </row>
    <row r="184" spans="1:9" ht="12.75" x14ac:dyDescent="0.2">
      <c r="A184" s="6">
        <v>42430</v>
      </c>
      <c r="B184" s="1" t="str">
        <f>In!$A$11</f>
        <v>Фонд 4</v>
      </c>
      <c r="C184" s="1" t="str">
        <f>In!$B$11</f>
        <v>Ремонт помещения</v>
      </c>
      <c r="D184" s="1">
        <v>213</v>
      </c>
      <c r="E184" s="3">
        <f>INDEX(In[Аренда помещений],MATCH(Sheet[[#This Row],[Код-для-кол-ва]],In[Код-для-кол-во],))*Sheet[[#This Row],[Кол-во]]</f>
        <v>0</v>
      </c>
      <c r="F184" s="8">
        <f>IFERROR(INDEX(In[[1]:[12]],MATCH(Sheet[[#This Row],[Код-для-кол-ва]],In[Код-для-кол-во],),MONTH(Sheet[[#This Row],[Дата]])),)</f>
        <v>0</v>
      </c>
      <c r="G184" s="4"/>
      <c r="H184" s="17" t="str">
        <f>Sheet[[#This Row],[Фонд]]&amp;Sheet[[#This Row],[Название меропрития]]</f>
        <v>Фонд 4Ремонт помещения</v>
      </c>
      <c r="I184" s="1" t="str">
        <f>IFERROR(INDEX(Cat[Description],MATCH(Sheet[[#This Row],[Код]],Cat[Kod],0)),0)</f>
        <v>Еда</v>
      </c>
    </row>
    <row r="185" spans="1:9" ht="12.75" x14ac:dyDescent="0.2">
      <c r="A185" s="6">
        <v>42461</v>
      </c>
      <c r="B185" s="1" t="str">
        <f>In!$A$11</f>
        <v>Фонд 4</v>
      </c>
      <c r="C185" s="1" t="str">
        <f>In!$B$11</f>
        <v>Ремонт помещения</v>
      </c>
      <c r="D185" s="1">
        <v>213</v>
      </c>
      <c r="E185" s="3">
        <f>INDEX(In[Аренда помещений],MATCH(Sheet[[#This Row],[Код-для-кол-ва]],In[Код-для-кол-во],))*Sheet[[#This Row],[Кол-во]]</f>
        <v>0</v>
      </c>
      <c r="F185" s="8">
        <f>IFERROR(INDEX(In[[1]:[12]],MATCH(Sheet[[#This Row],[Код-для-кол-ва]],In[Код-для-кол-во],),MONTH(Sheet[[#This Row],[Дата]])),)</f>
        <v>0</v>
      </c>
      <c r="G185" s="4"/>
      <c r="H185" s="17" t="str">
        <f>Sheet[[#This Row],[Фонд]]&amp;Sheet[[#This Row],[Название меропрития]]</f>
        <v>Фонд 4Ремонт помещения</v>
      </c>
      <c r="I185" s="1" t="str">
        <f>IFERROR(INDEX(Cat[Description],MATCH(Sheet[[#This Row],[Код]],Cat[Kod],0)),0)</f>
        <v>Еда</v>
      </c>
    </row>
    <row r="186" spans="1:9" ht="12.75" x14ac:dyDescent="0.2">
      <c r="A186" s="6">
        <v>42491</v>
      </c>
      <c r="B186" s="1" t="str">
        <f>In!$A$11</f>
        <v>Фонд 4</v>
      </c>
      <c r="C186" s="1" t="str">
        <f>In!$B$11</f>
        <v>Ремонт помещения</v>
      </c>
      <c r="D186" s="1">
        <v>213</v>
      </c>
      <c r="E186" s="3">
        <f>INDEX(In[Аренда помещений],MATCH(Sheet[[#This Row],[Код-для-кол-ва]],In[Код-для-кол-во],))*Sheet[[#This Row],[Кол-во]]</f>
        <v>0</v>
      </c>
      <c r="F186" s="8">
        <f>IFERROR(INDEX(In[[1]:[12]],MATCH(Sheet[[#This Row],[Код-для-кол-ва]],In[Код-для-кол-во],),MONTH(Sheet[[#This Row],[Дата]])),)</f>
        <v>0</v>
      </c>
      <c r="G186" s="4"/>
      <c r="H186" s="17" t="str">
        <f>Sheet[[#This Row],[Фонд]]&amp;Sheet[[#This Row],[Название меропрития]]</f>
        <v>Фонд 4Ремонт помещения</v>
      </c>
      <c r="I186" s="1" t="str">
        <f>IFERROR(INDEX(Cat[Description],MATCH(Sheet[[#This Row],[Код]],Cat[Kod],0)),0)</f>
        <v>Еда</v>
      </c>
    </row>
    <row r="187" spans="1:9" ht="12.75" x14ac:dyDescent="0.2">
      <c r="A187" s="6">
        <v>42522</v>
      </c>
      <c r="B187" s="1" t="str">
        <f>In!$A$11</f>
        <v>Фонд 4</v>
      </c>
      <c r="C187" s="1" t="str">
        <f>In!$B$11</f>
        <v>Ремонт помещения</v>
      </c>
      <c r="D187" s="1">
        <v>213</v>
      </c>
      <c r="E187" s="3">
        <f>INDEX(In[Аренда помещений],MATCH(Sheet[[#This Row],[Код-для-кол-ва]],In[Код-для-кол-во],))*Sheet[[#This Row],[Кол-во]]</f>
        <v>0</v>
      </c>
      <c r="F187" s="8">
        <f>IFERROR(INDEX(In[[1]:[12]],MATCH(Sheet[[#This Row],[Код-для-кол-ва]],In[Код-для-кол-во],),MONTH(Sheet[[#This Row],[Дата]])),)</f>
        <v>0</v>
      </c>
      <c r="G187" s="4"/>
      <c r="H187" s="17" t="str">
        <f>Sheet[[#This Row],[Фонд]]&amp;Sheet[[#This Row],[Название меропрития]]</f>
        <v>Фонд 4Ремонт помещения</v>
      </c>
      <c r="I187" s="1" t="str">
        <f>IFERROR(INDEX(Cat[Description],MATCH(Sheet[[#This Row],[Код]],Cat[Kod],0)),0)</f>
        <v>Еда</v>
      </c>
    </row>
    <row r="188" spans="1:9" ht="12.75" x14ac:dyDescent="0.2">
      <c r="A188" s="6">
        <v>42552</v>
      </c>
      <c r="B188" s="1" t="str">
        <f>In!$A$11</f>
        <v>Фонд 4</v>
      </c>
      <c r="C188" s="1" t="str">
        <f>In!$B$11</f>
        <v>Ремонт помещения</v>
      </c>
      <c r="D188" s="1">
        <v>213</v>
      </c>
      <c r="E188" s="3">
        <f>INDEX(In[Аренда помещений],MATCH(Sheet[[#This Row],[Код-для-кол-ва]],In[Код-для-кол-во],))*Sheet[[#This Row],[Кол-во]]</f>
        <v>0</v>
      </c>
      <c r="F188" s="8">
        <f>IFERROR(INDEX(In[[1]:[12]],MATCH(Sheet[[#This Row],[Код-для-кол-ва]],In[Код-для-кол-во],),MONTH(Sheet[[#This Row],[Дата]])),)</f>
        <v>1</v>
      </c>
      <c r="G188" s="4"/>
      <c r="H188" s="17" t="str">
        <f>Sheet[[#This Row],[Фонд]]&amp;Sheet[[#This Row],[Название меропрития]]</f>
        <v>Фонд 4Ремонт помещения</v>
      </c>
      <c r="I188" s="1" t="str">
        <f>IFERROR(INDEX(Cat[Description],MATCH(Sheet[[#This Row],[Код]],Cat[Kod],0)),0)</f>
        <v>Еда</v>
      </c>
    </row>
    <row r="189" spans="1:9" ht="12.75" x14ac:dyDescent="0.2">
      <c r="A189" s="6">
        <v>42583</v>
      </c>
      <c r="B189" s="1" t="str">
        <f>In!$A$11</f>
        <v>Фонд 4</v>
      </c>
      <c r="C189" s="1" t="str">
        <f>In!$B$11</f>
        <v>Ремонт помещения</v>
      </c>
      <c r="D189" s="1">
        <v>213</v>
      </c>
      <c r="E189" s="3">
        <f>INDEX(In[Аренда помещений],MATCH(Sheet[[#This Row],[Код-для-кол-ва]],In[Код-для-кол-во],))*Sheet[[#This Row],[Кол-во]]</f>
        <v>0</v>
      </c>
      <c r="F189" s="8">
        <f>IFERROR(INDEX(In[[1]:[12]],MATCH(Sheet[[#This Row],[Код-для-кол-ва]],In[Код-для-кол-во],),MONTH(Sheet[[#This Row],[Дата]])),)</f>
        <v>0</v>
      </c>
      <c r="G189" s="4"/>
      <c r="H189" s="17" t="str">
        <f>Sheet[[#This Row],[Фонд]]&amp;Sheet[[#This Row],[Название меропрития]]</f>
        <v>Фонд 4Ремонт помещения</v>
      </c>
      <c r="I189" s="1" t="str">
        <f>IFERROR(INDEX(Cat[Description],MATCH(Sheet[[#This Row],[Код]],Cat[Kod],0)),0)</f>
        <v>Еда</v>
      </c>
    </row>
    <row r="190" spans="1:9" ht="12.75" x14ac:dyDescent="0.2">
      <c r="A190" s="6">
        <v>42614</v>
      </c>
      <c r="B190" s="1" t="str">
        <f>In!$A$11</f>
        <v>Фонд 4</v>
      </c>
      <c r="C190" s="1" t="str">
        <f>In!$B$11</f>
        <v>Ремонт помещения</v>
      </c>
      <c r="D190" s="1">
        <v>213</v>
      </c>
      <c r="E190" s="3">
        <f>INDEX(In[Аренда помещений],MATCH(Sheet[[#This Row],[Код-для-кол-ва]],In[Код-для-кол-во],))*Sheet[[#This Row],[Кол-во]]</f>
        <v>0</v>
      </c>
      <c r="F190" s="8">
        <f>IFERROR(INDEX(In[[1]:[12]],MATCH(Sheet[[#This Row],[Код-для-кол-ва]],In[Код-для-кол-во],),MONTH(Sheet[[#This Row],[Дата]])),)</f>
        <v>0</v>
      </c>
      <c r="G190" s="4"/>
      <c r="H190" s="17" t="str">
        <f>Sheet[[#This Row],[Фонд]]&amp;Sheet[[#This Row],[Название меропрития]]</f>
        <v>Фонд 4Ремонт помещения</v>
      </c>
      <c r="I190" s="1" t="str">
        <f>IFERROR(INDEX(Cat[Description],MATCH(Sheet[[#This Row],[Код]],Cat[Kod],0)),0)</f>
        <v>Еда</v>
      </c>
    </row>
    <row r="191" spans="1:9" ht="12.75" x14ac:dyDescent="0.2">
      <c r="A191" s="6">
        <v>42644</v>
      </c>
      <c r="B191" s="1" t="str">
        <f>In!$A$11</f>
        <v>Фонд 4</v>
      </c>
      <c r="C191" s="1" t="str">
        <f>In!$B$11</f>
        <v>Ремонт помещения</v>
      </c>
      <c r="D191" s="1">
        <v>213</v>
      </c>
      <c r="E191" s="3">
        <f>INDEX(In[Аренда помещений],MATCH(Sheet[[#This Row],[Код-для-кол-ва]],In[Код-для-кол-во],))*Sheet[[#This Row],[Кол-во]]</f>
        <v>0</v>
      </c>
      <c r="F191" s="8">
        <f>IFERROR(INDEX(In[[1]:[12]],MATCH(Sheet[[#This Row],[Код-для-кол-ва]],In[Код-для-кол-во],),MONTH(Sheet[[#This Row],[Дата]])),)</f>
        <v>0</v>
      </c>
      <c r="G191" s="4"/>
      <c r="H191" s="17" t="str">
        <f>Sheet[[#This Row],[Фонд]]&amp;Sheet[[#This Row],[Название меропрития]]</f>
        <v>Фонд 4Ремонт помещения</v>
      </c>
      <c r="I191" s="1" t="str">
        <f>IFERROR(INDEX(Cat[Description],MATCH(Sheet[[#This Row],[Код]],Cat[Kod],0)),0)</f>
        <v>Еда</v>
      </c>
    </row>
    <row r="192" spans="1:9" ht="12.75" x14ac:dyDescent="0.2">
      <c r="A192" s="6">
        <v>42675</v>
      </c>
      <c r="B192" s="1" t="str">
        <f>In!$A$11</f>
        <v>Фонд 4</v>
      </c>
      <c r="C192" s="1" t="str">
        <f>In!$B$11</f>
        <v>Ремонт помещения</v>
      </c>
      <c r="D192" s="1">
        <v>213</v>
      </c>
      <c r="E192" s="3">
        <f>INDEX(In[Аренда помещений],MATCH(Sheet[[#This Row],[Код-для-кол-ва]],In[Код-для-кол-во],))*Sheet[[#This Row],[Кол-во]]</f>
        <v>0</v>
      </c>
      <c r="F192" s="8">
        <f>IFERROR(INDEX(In[[1]:[12]],MATCH(Sheet[[#This Row],[Код-для-кол-ва]],In[Код-для-кол-во],),MONTH(Sheet[[#This Row],[Дата]])),)</f>
        <v>0</v>
      </c>
      <c r="G192" s="4"/>
      <c r="H192" s="17" t="str">
        <f>Sheet[[#This Row],[Фонд]]&amp;Sheet[[#This Row],[Название меропрития]]</f>
        <v>Фонд 4Ремонт помещения</v>
      </c>
      <c r="I192" s="1" t="str">
        <f>IFERROR(INDEX(Cat[Description],MATCH(Sheet[[#This Row],[Код]],Cat[Kod],0)),0)</f>
        <v>Еда</v>
      </c>
    </row>
    <row r="193" spans="1:9" ht="12.75" x14ac:dyDescent="0.2">
      <c r="A193" s="6">
        <v>42705</v>
      </c>
      <c r="B193" s="1" t="str">
        <f>In!$A$11</f>
        <v>Фонд 4</v>
      </c>
      <c r="C193" s="1" t="str">
        <f>In!$B$11</f>
        <v>Ремонт помещения</v>
      </c>
      <c r="D193" s="1">
        <v>213</v>
      </c>
      <c r="E193" s="3">
        <f>INDEX(In[Аренда помещений],MATCH(Sheet[[#This Row],[Код-для-кол-ва]],In[Код-для-кол-во],))*Sheet[[#This Row],[Кол-во]]</f>
        <v>0</v>
      </c>
      <c r="F193" s="8">
        <f>IFERROR(INDEX(In[[1]:[12]],MATCH(Sheet[[#This Row],[Код-для-кол-ва]],In[Код-для-кол-во],),MONTH(Sheet[[#This Row],[Дата]])),)</f>
        <v>0</v>
      </c>
      <c r="G193" s="4"/>
      <c r="H193" s="17" t="str">
        <f>Sheet[[#This Row],[Фонд]]&amp;Sheet[[#This Row],[Название меропрития]]</f>
        <v>Фонд 4Ремонт помещения</v>
      </c>
      <c r="I193" s="1" t="str">
        <f>IFERROR(INDEX(Cat[Description],MATCH(Sheet[[#This Row],[Код]],Cat[Kod],0)),0)</f>
        <v>Еда</v>
      </c>
    </row>
    <row r="194" spans="1:9" ht="12.75" x14ac:dyDescent="0.2">
      <c r="A194" s="6">
        <v>42370</v>
      </c>
      <c r="B194" s="1" t="str">
        <f>In!$A$4</f>
        <v>Киев</v>
      </c>
      <c r="C194" s="1" t="str">
        <f>In!$B$4</f>
        <v>Встреча</v>
      </c>
      <c r="D194" s="1">
        <v>221</v>
      </c>
      <c r="E194" s="3">
        <f>INDEX(In[Аренда помещений],MATCH(Sheet[[#This Row],[Код-для-кол-ва]],In[Код-для-кол-во],))*Sheet[[#This Row],[Кол-во]]</f>
        <v>26700</v>
      </c>
      <c r="F194" s="8">
        <f>IFERROR(INDEX(In[[1]:[12]],MATCH(Sheet[[#This Row],[Код-для-кол-ва]],In[Код-для-кол-во],),MONTH(Sheet[[#This Row],[Дата]])),)</f>
        <v>4</v>
      </c>
      <c r="G194" s="4"/>
      <c r="H194" s="17" t="str">
        <f>Sheet[[#This Row],[Фонд]]&amp;Sheet[[#This Row],[Название меропрития]]</f>
        <v>КиевВстреча</v>
      </c>
      <c r="I194" s="1" t="str">
        <f>IFERROR(INDEX(Cat[Description],MATCH(Sheet[[#This Row],[Код]],Cat[Kod],0)),0)</f>
        <v>Транспорт</v>
      </c>
    </row>
    <row r="195" spans="1:9" ht="12.75" x14ac:dyDescent="0.2">
      <c r="A195" s="6">
        <v>42401</v>
      </c>
      <c r="B195" s="1" t="str">
        <f>In!$A$4</f>
        <v>Киев</v>
      </c>
      <c r="C195" s="1" t="str">
        <f>In!$B$4</f>
        <v>Встреча</v>
      </c>
      <c r="D195" s="1">
        <v>221</v>
      </c>
      <c r="E195" s="3">
        <f>INDEX(In[Аренда помещений],MATCH(Sheet[[#This Row],[Код-для-кол-ва]],In[Код-для-кол-во],))*Sheet[[#This Row],[Кол-во]]</f>
        <v>26700</v>
      </c>
      <c r="F195" s="8">
        <f>IFERROR(INDEX(In[[1]:[12]],MATCH(Sheet[[#This Row],[Код-для-кол-ва]],In[Код-для-кол-во],),MONTH(Sheet[[#This Row],[Дата]])),)</f>
        <v>4</v>
      </c>
      <c r="G195" s="4"/>
      <c r="H195" s="17" t="str">
        <f>Sheet[[#This Row],[Фонд]]&amp;Sheet[[#This Row],[Название меропрития]]</f>
        <v>КиевВстреча</v>
      </c>
      <c r="I195" s="1" t="str">
        <f>IFERROR(INDEX(Cat[Description],MATCH(Sheet[[#This Row],[Код]],Cat[Kod],0)),0)</f>
        <v>Транспорт</v>
      </c>
    </row>
    <row r="196" spans="1:9" ht="12.75" x14ac:dyDescent="0.2">
      <c r="A196" s="6">
        <v>42430</v>
      </c>
      <c r="B196" s="1" t="str">
        <f>In!$A$4</f>
        <v>Киев</v>
      </c>
      <c r="C196" s="1" t="str">
        <f>In!$B$4</f>
        <v>Встреча</v>
      </c>
      <c r="D196" s="1">
        <v>221</v>
      </c>
      <c r="E196" s="3">
        <f>INDEX(In[Аренда помещений],MATCH(Sheet[[#This Row],[Код-для-кол-ва]],In[Код-для-кол-во],))*Sheet[[#This Row],[Кол-во]]</f>
        <v>26700</v>
      </c>
      <c r="F196" s="8">
        <f>IFERROR(INDEX(In[[1]:[12]],MATCH(Sheet[[#This Row],[Код-для-кол-ва]],In[Код-для-кол-во],),MONTH(Sheet[[#This Row],[Дата]])),)</f>
        <v>4</v>
      </c>
      <c r="G196" s="4"/>
      <c r="H196" s="17" t="str">
        <f>Sheet[[#This Row],[Фонд]]&amp;Sheet[[#This Row],[Название меропрития]]</f>
        <v>КиевВстреча</v>
      </c>
      <c r="I196" s="1" t="str">
        <f>IFERROR(INDEX(Cat[Description],MATCH(Sheet[[#This Row],[Код]],Cat[Kod],0)),0)</f>
        <v>Транспорт</v>
      </c>
    </row>
    <row r="197" spans="1:9" ht="12.75" x14ac:dyDescent="0.2">
      <c r="A197" s="6">
        <v>42461</v>
      </c>
      <c r="B197" s="1" t="str">
        <f>In!$A$4</f>
        <v>Киев</v>
      </c>
      <c r="C197" s="1" t="str">
        <f>In!$B$4</f>
        <v>Встреча</v>
      </c>
      <c r="D197" s="1">
        <v>221</v>
      </c>
      <c r="E197" s="3">
        <f>INDEX(In[Аренда помещений],MATCH(Sheet[[#This Row],[Код-для-кол-ва]],In[Код-для-кол-во],))*Sheet[[#This Row],[Кол-во]]</f>
        <v>26700</v>
      </c>
      <c r="F197" s="8">
        <f>IFERROR(INDEX(In[[1]:[12]],MATCH(Sheet[[#This Row],[Код-для-кол-ва]],In[Код-для-кол-во],),MONTH(Sheet[[#This Row],[Дата]])),)</f>
        <v>4</v>
      </c>
      <c r="G197" s="4"/>
      <c r="H197" s="17" t="str">
        <f>Sheet[[#This Row],[Фонд]]&amp;Sheet[[#This Row],[Название меропрития]]</f>
        <v>КиевВстреча</v>
      </c>
      <c r="I197" s="1" t="str">
        <f>IFERROR(INDEX(Cat[Description],MATCH(Sheet[[#This Row],[Код]],Cat[Kod],0)),0)</f>
        <v>Транспорт</v>
      </c>
    </row>
    <row r="198" spans="1:9" ht="12.75" x14ac:dyDescent="0.2">
      <c r="A198" s="6">
        <v>42491</v>
      </c>
      <c r="B198" s="1" t="str">
        <f>In!$A$4</f>
        <v>Киев</v>
      </c>
      <c r="C198" s="1" t="str">
        <f>In!$B$4</f>
        <v>Встреча</v>
      </c>
      <c r="D198" s="1">
        <v>221</v>
      </c>
      <c r="E198" s="3">
        <f>INDEX(In[Аренда помещений],MATCH(Sheet[[#This Row],[Код-для-кол-ва]],In[Код-для-кол-во],))*Sheet[[#This Row],[Кол-во]]</f>
        <v>26700</v>
      </c>
      <c r="F198" s="8">
        <f>IFERROR(INDEX(In[[1]:[12]],MATCH(Sheet[[#This Row],[Код-для-кол-ва]],In[Код-для-кол-во],),MONTH(Sheet[[#This Row],[Дата]])),)</f>
        <v>4</v>
      </c>
      <c r="G198" s="4"/>
      <c r="H198" s="17" t="str">
        <f>Sheet[[#This Row],[Фонд]]&amp;Sheet[[#This Row],[Название меропрития]]</f>
        <v>КиевВстреча</v>
      </c>
      <c r="I198" s="1" t="str">
        <f>IFERROR(INDEX(Cat[Description],MATCH(Sheet[[#This Row],[Код]],Cat[Kod],0)),0)</f>
        <v>Транспорт</v>
      </c>
    </row>
    <row r="199" spans="1:9" ht="12.75" x14ac:dyDescent="0.2">
      <c r="A199" s="6">
        <v>42522</v>
      </c>
      <c r="B199" s="1" t="str">
        <f>In!$A$4</f>
        <v>Киев</v>
      </c>
      <c r="C199" s="1" t="str">
        <f>In!$B$4</f>
        <v>Встреча</v>
      </c>
      <c r="D199" s="1">
        <v>221</v>
      </c>
      <c r="E199" s="3">
        <f>INDEX(In[Аренда помещений],MATCH(Sheet[[#This Row],[Код-для-кол-ва]],In[Код-для-кол-во],))*Sheet[[#This Row],[Кол-во]]</f>
        <v>26700</v>
      </c>
      <c r="F199" s="8">
        <f>IFERROR(INDEX(In[[1]:[12]],MATCH(Sheet[[#This Row],[Код-для-кол-ва]],In[Код-для-кол-во],),MONTH(Sheet[[#This Row],[Дата]])),)</f>
        <v>4</v>
      </c>
      <c r="G199" s="4"/>
      <c r="H199" s="17" t="str">
        <f>Sheet[[#This Row],[Фонд]]&amp;Sheet[[#This Row],[Название меропрития]]</f>
        <v>КиевВстреча</v>
      </c>
      <c r="I199" s="1" t="str">
        <f>IFERROR(INDEX(Cat[Description],MATCH(Sheet[[#This Row],[Код]],Cat[Kod],0)),0)</f>
        <v>Транспорт</v>
      </c>
    </row>
    <row r="200" spans="1:9" ht="12.75" x14ac:dyDescent="0.2">
      <c r="A200" s="6">
        <v>42552</v>
      </c>
      <c r="B200" s="1" t="str">
        <f>In!$A$4</f>
        <v>Киев</v>
      </c>
      <c r="C200" s="1" t="str">
        <f>In!$B$4</f>
        <v>Встреча</v>
      </c>
      <c r="D200" s="1">
        <v>221</v>
      </c>
      <c r="E200" s="3">
        <f>INDEX(In[Аренда помещений],MATCH(Sheet[[#This Row],[Код-для-кол-ва]],In[Код-для-кол-во],))*Sheet[[#This Row],[Кол-во]]</f>
        <v>33375</v>
      </c>
      <c r="F200" s="8">
        <f>IFERROR(INDEX(In[[1]:[12]],MATCH(Sheet[[#This Row],[Код-для-кол-ва]],In[Код-для-кол-во],),MONTH(Sheet[[#This Row],[Дата]])),)</f>
        <v>5</v>
      </c>
      <c r="G200" s="4"/>
      <c r="H200" s="17" t="str">
        <f>Sheet[[#This Row],[Фонд]]&amp;Sheet[[#This Row],[Название меропрития]]</f>
        <v>КиевВстреча</v>
      </c>
      <c r="I200" s="1" t="str">
        <f>IFERROR(INDEX(Cat[Description],MATCH(Sheet[[#This Row],[Код]],Cat[Kod],0)),0)</f>
        <v>Транспорт</v>
      </c>
    </row>
    <row r="201" spans="1:9" ht="12.75" x14ac:dyDescent="0.2">
      <c r="A201" s="6">
        <v>42583</v>
      </c>
      <c r="B201" s="1" t="str">
        <f>In!$A$4</f>
        <v>Киев</v>
      </c>
      <c r="C201" s="1" t="str">
        <f>In!$B$4</f>
        <v>Встреча</v>
      </c>
      <c r="D201" s="1">
        <v>221</v>
      </c>
      <c r="E201" s="3">
        <f>INDEX(In[Аренда помещений],MATCH(Sheet[[#This Row],[Код-для-кол-ва]],In[Код-для-кол-во],))*Sheet[[#This Row],[Кол-во]]</f>
        <v>26700</v>
      </c>
      <c r="F201" s="8">
        <f>IFERROR(INDEX(In[[1]:[12]],MATCH(Sheet[[#This Row],[Код-для-кол-ва]],In[Код-для-кол-во],),MONTH(Sheet[[#This Row],[Дата]])),)</f>
        <v>4</v>
      </c>
      <c r="G201" s="4"/>
      <c r="H201" s="17" t="str">
        <f>Sheet[[#This Row],[Фонд]]&amp;Sheet[[#This Row],[Название меропрития]]</f>
        <v>КиевВстреча</v>
      </c>
      <c r="I201" s="1" t="str">
        <f>IFERROR(INDEX(Cat[Description],MATCH(Sheet[[#This Row],[Код]],Cat[Kod],0)),0)</f>
        <v>Транспорт</v>
      </c>
    </row>
    <row r="202" spans="1:9" ht="12.75" x14ac:dyDescent="0.2">
      <c r="A202" s="6">
        <v>42614</v>
      </c>
      <c r="B202" s="1" t="str">
        <f>In!$A$4</f>
        <v>Киев</v>
      </c>
      <c r="C202" s="1" t="str">
        <f>In!$B$4</f>
        <v>Встреча</v>
      </c>
      <c r="D202" s="1">
        <v>221</v>
      </c>
      <c r="E202" s="3">
        <f>INDEX(In[Аренда помещений],MATCH(Sheet[[#This Row],[Код-для-кол-ва]],In[Код-для-кол-во],))*Sheet[[#This Row],[Кол-во]]</f>
        <v>26700</v>
      </c>
      <c r="F202" s="8">
        <f>IFERROR(INDEX(In[[1]:[12]],MATCH(Sheet[[#This Row],[Код-для-кол-ва]],In[Код-для-кол-во],),MONTH(Sheet[[#This Row],[Дата]])),)</f>
        <v>4</v>
      </c>
      <c r="G202" s="4"/>
      <c r="H202" s="17" t="str">
        <f>Sheet[[#This Row],[Фонд]]&amp;Sheet[[#This Row],[Название меропрития]]</f>
        <v>КиевВстреча</v>
      </c>
      <c r="I202" s="1" t="str">
        <f>IFERROR(INDEX(Cat[Description],MATCH(Sheet[[#This Row],[Код]],Cat[Kod],0)),0)</f>
        <v>Транспорт</v>
      </c>
    </row>
    <row r="203" spans="1:9" ht="12.75" x14ac:dyDescent="0.2">
      <c r="A203" s="6">
        <v>42644</v>
      </c>
      <c r="B203" s="1" t="str">
        <f>In!$A$4</f>
        <v>Киев</v>
      </c>
      <c r="C203" s="1" t="str">
        <f>In!$B$4</f>
        <v>Встреча</v>
      </c>
      <c r="D203" s="1">
        <v>221</v>
      </c>
      <c r="E203" s="3">
        <f>INDEX(In[Аренда помещений],MATCH(Sheet[[#This Row],[Код-для-кол-ва]],In[Код-для-кол-во],))*Sheet[[#This Row],[Кол-во]]</f>
        <v>33375</v>
      </c>
      <c r="F203" s="8">
        <f>IFERROR(INDEX(In[[1]:[12]],MATCH(Sheet[[#This Row],[Код-для-кол-ва]],In[Код-для-кол-во],),MONTH(Sheet[[#This Row],[Дата]])),)</f>
        <v>5</v>
      </c>
      <c r="G203" s="4"/>
      <c r="H203" s="17" t="str">
        <f>Sheet[[#This Row],[Фонд]]&amp;Sheet[[#This Row],[Название меропрития]]</f>
        <v>КиевВстреча</v>
      </c>
      <c r="I203" s="1" t="str">
        <f>IFERROR(INDEX(Cat[Description],MATCH(Sheet[[#This Row],[Код]],Cat[Kod],0)),0)</f>
        <v>Транспорт</v>
      </c>
    </row>
    <row r="204" spans="1:9" ht="12.75" x14ac:dyDescent="0.2">
      <c r="A204" s="6">
        <v>42675</v>
      </c>
      <c r="B204" s="1" t="str">
        <f>In!$A$4</f>
        <v>Киев</v>
      </c>
      <c r="C204" s="1" t="str">
        <f>In!$B$4</f>
        <v>Встреча</v>
      </c>
      <c r="D204" s="1">
        <v>221</v>
      </c>
      <c r="E204" s="3">
        <f>INDEX(In[Аренда помещений],MATCH(Sheet[[#This Row],[Код-для-кол-ва]],In[Код-для-кол-во],))*Sheet[[#This Row],[Кол-во]]</f>
        <v>26700</v>
      </c>
      <c r="F204" s="8">
        <f>IFERROR(INDEX(In[[1]:[12]],MATCH(Sheet[[#This Row],[Код-для-кол-ва]],In[Код-для-кол-во],),MONTH(Sheet[[#This Row],[Дата]])),)</f>
        <v>4</v>
      </c>
      <c r="G204" s="4"/>
      <c r="H204" s="17" t="str">
        <f>Sheet[[#This Row],[Фонд]]&amp;Sheet[[#This Row],[Название меропрития]]</f>
        <v>КиевВстреча</v>
      </c>
      <c r="I204" s="1" t="str">
        <f>IFERROR(INDEX(Cat[Description],MATCH(Sheet[[#This Row],[Код]],Cat[Kod],0)),0)</f>
        <v>Транспорт</v>
      </c>
    </row>
    <row r="205" spans="1:9" ht="12.75" x14ac:dyDescent="0.2">
      <c r="A205" s="6">
        <v>42705</v>
      </c>
      <c r="B205" s="1" t="str">
        <f>In!$A$4</f>
        <v>Киев</v>
      </c>
      <c r="C205" s="1" t="str">
        <f>In!$B$4</f>
        <v>Встреча</v>
      </c>
      <c r="D205" s="1">
        <v>221</v>
      </c>
      <c r="E205" s="3">
        <f>INDEX(In[Аренда помещений],MATCH(Sheet[[#This Row],[Код-для-кол-ва]],In[Код-для-кол-во],))*Sheet[[#This Row],[Кол-во]]</f>
        <v>26700</v>
      </c>
      <c r="F205" s="8">
        <f>IFERROR(INDEX(In[[1]:[12]],MATCH(Sheet[[#This Row],[Код-для-кол-ва]],In[Код-для-кол-во],),MONTH(Sheet[[#This Row],[Дата]])),)</f>
        <v>4</v>
      </c>
      <c r="G205" s="4"/>
      <c r="H205" s="17" t="str">
        <f>Sheet[[#This Row],[Фонд]]&amp;Sheet[[#This Row],[Название меропрития]]</f>
        <v>КиевВстреча</v>
      </c>
      <c r="I205" s="1" t="str">
        <f>IFERROR(INDEX(Cat[Description],MATCH(Sheet[[#This Row],[Код]],Cat[Kod],0)),0)</f>
        <v>Транспорт</v>
      </c>
    </row>
    <row r="206" spans="1:9" ht="12.75" x14ac:dyDescent="0.2">
      <c r="A206" s="6">
        <v>42370</v>
      </c>
      <c r="B206" s="1" t="str">
        <f>In!$A$5</f>
        <v>Киев</v>
      </c>
      <c r="C206" s="1" t="str">
        <f>In!$B$5</f>
        <v>Тренинг</v>
      </c>
      <c r="D206" s="1">
        <v>221</v>
      </c>
      <c r="E206" s="3">
        <f>INDEX(In[Аренда помещений],MATCH(Sheet[[#This Row],[Код-для-кол-ва]],In[Код-для-кол-во],))*Sheet[[#This Row],[Кол-во]]</f>
        <v>26700</v>
      </c>
      <c r="F206" s="8">
        <f>IFERROR(INDEX(In[[1]:[12]],MATCH(Sheet[[#This Row],[Код-для-кол-ва]],In[Код-для-кол-во],),MONTH(Sheet[[#This Row],[Дата]])),)</f>
        <v>4</v>
      </c>
      <c r="G206" s="4"/>
      <c r="H206" s="17" t="str">
        <f>Sheet[[#This Row],[Фонд]]&amp;Sheet[[#This Row],[Название меропрития]]</f>
        <v>КиевТренинг</v>
      </c>
      <c r="I206" s="1" t="str">
        <f>IFERROR(INDEX(Cat[Description],MATCH(Sheet[[#This Row],[Код]],Cat[Kod],0)),0)</f>
        <v>Транспорт</v>
      </c>
    </row>
    <row r="207" spans="1:9" ht="12.75" x14ac:dyDescent="0.2">
      <c r="A207" s="6">
        <v>42401</v>
      </c>
      <c r="B207" s="1" t="str">
        <f>In!$A$5</f>
        <v>Киев</v>
      </c>
      <c r="C207" s="1" t="str">
        <f>In!$B$5</f>
        <v>Тренинг</v>
      </c>
      <c r="D207" s="1">
        <v>221</v>
      </c>
      <c r="E207" s="3">
        <f>INDEX(In[Аренда помещений],MATCH(Sheet[[#This Row],[Код-для-кол-ва]],In[Код-для-кол-во],))*Sheet[[#This Row],[Кол-во]]</f>
        <v>26700</v>
      </c>
      <c r="F207" s="8">
        <f>IFERROR(INDEX(In[[1]:[12]],MATCH(Sheet[[#This Row],[Код-для-кол-ва]],In[Код-для-кол-во],),MONTH(Sheet[[#This Row],[Дата]])),)</f>
        <v>4</v>
      </c>
      <c r="G207" s="4"/>
      <c r="H207" s="17" t="str">
        <f>Sheet[[#This Row],[Фонд]]&amp;Sheet[[#This Row],[Название меропрития]]</f>
        <v>КиевТренинг</v>
      </c>
      <c r="I207" s="1" t="str">
        <f>IFERROR(INDEX(Cat[Description],MATCH(Sheet[[#This Row],[Код]],Cat[Kod],0)),0)</f>
        <v>Транспорт</v>
      </c>
    </row>
    <row r="208" spans="1:9" ht="12.75" x14ac:dyDescent="0.2">
      <c r="A208" s="6">
        <v>42430</v>
      </c>
      <c r="B208" s="1" t="str">
        <f>In!$A$5</f>
        <v>Киев</v>
      </c>
      <c r="C208" s="1" t="str">
        <f>In!$B$5</f>
        <v>Тренинг</v>
      </c>
      <c r="D208" s="1">
        <v>221</v>
      </c>
      <c r="E208" s="3">
        <f>INDEX(In[Аренда помещений],MATCH(Sheet[[#This Row],[Код-для-кол-ва]],In[Код-для-кол-во],))*Sheet[[#This Row],[Кол-во]]</f>
        <v>26700</v>
      </c>
      <c r="F208" s="8">
        <f>IFERROR(INDEX(In[[1]:[12]],MATCH(Sheet[[#This Row],[Код-для-кол-ва]],In[Код-для-кол-во],),MONTH(Sheet[[#This Row],[Дата]])),)</f>
        <v>4</v>
      </c>
      <c r="G208" s="4"/>
      <c r="H208" s="17" t="str">
        <f>Sheet[[#This Row],[Фонд]]&amp;Sheet[[#This Row],[Название меропрития]]</f>
        <v>КиевТренинг</v>
      </c>
      <c r="I208" s="1" t="str">
        <f>IFERROR(INDEX(Cat[Description],MATCH(Sheet[[#This Row],[Код]],Cat[Kod],0)),0)</f>
        <v>Транспорт</v>
      </c>
    </row>
    <row r="209" spans="1:9" ht="12.75" x14ac:dyDescent="0.2">
      <c r="A209" s="6">
        <v>42461</v>
      </c>
      <c r="B209" s="1" t="str">
        <f>In!$A$5</f>
        <v>Киев</v>
      </c>
      <c r="C209" s="1" t="str">
        <f>In!$B$5</f>
        <v>Тренинг</v>
      </c>
      <c r="D209" s="1">
        <v>221</v>
      </c>
      <c r="E209" s="3">
        <f>INDEX(In[Аренда помещений],MATCH(Sheet[[#This Row],[Код-для-кол-ва]],In[Код-для-кол-во],))*Sheet[[#This Row],[Кол-во]]</f>
        <v>26700</v>
      </c>
      <c r="F209" s="8">
        <f>IFERROR(INDEX(In[[1]:[12]],MATCH(Sheet[[#This Row],[Код-для-кол-ва]],In[Код-для-кол-во],),MONTH(Sheet[[#This Row],[Дата]])),)</f>
        <v>4</v>
      </c>
      <c r="G209" s="4"/>
      <c r="H209" s="17" t="str">
        <f>Sheet[[#This Row],[Фонд]]&amp;Sheet[[#This Row],[Название меропрития]]</f>
        <v>КиевТренинг</v>
      </c>
      <c r="I209" s="1" t="str">
        <f>IFERROR(INDEX(Cat[Description],MATCH(Sheet[[#This Row],[Код]],Cat[Kod],0)),0)</f>
        <v>Транспорт</v>
      </c>
    </row>
    <row r="210" spans="1:9" ht="12.75" x14ac:dyDescent="0.2">
      <c r="A210" s="6">
        <v>42491</v>
      </c>
      <c r="B210" s="1" t="str">
        <f>In!$A$5</f>
        <v>Киев</v>
      </c>
      <c r="C210" s="1" t="str">
        <f>In!$B$5</f>
        <v>Тренинг</v>
      </c>
      <c r="D210" s="1">
        <v>221</v>
      </c>
      <c r="E210" s="3">
        <f>INDEX(In[Аренда помещений],MATCH(Sheet[[#This Row],[Код-для-кол-ва]],In[Код-для-кол-во],))*Sheet[[#This Row],[Кол-во]]</f>
        <v>26700</v>
      </c>
      <c r="F210" s="8">
        <f>IFERROR(INDEX(In[[1]:[12]],MATCH(Sheet[[#This Row],[Код-для-кол-ва]],In[Код-для-кол-во],),MONTH(Sheet[[#This Row],[Дата]])),)</f>
        <v>4</v>
      </c>
      <c r="G210" s="4"/>
      <c r="H210" s="17" t="str">
        <f>Sheet[[#This Row],[Фонд]]&amp;Sheet[[#This Row],[Название меропрития]]</f>
        <v>КиевТренинг</v>
      </c>
      <c r="I210" s="1" t="str">
        <f>IFERROR(INDEX(Cat[Description],MATCH(Sheet[[#This Row],[Код]],Cat[Kod],0)),0)</f>
        <v>Транспорт</v>
      </c>
    </row>
    <row r="211" spans="1:9" ht="12.75" x14ac:dyDescent="0.2">
      <c r="A211" s="6">
        <v>42522</v>
      </c>
      <c r="B211" s="1" t="str">
        <f>In!$A$5</f>
        <v>Киев</v>
      </c>
      <c r="C211" s="1" t="str">
        <f>In!$B$5</f>
        <v>Тренинг</v>
      </c>
      <c r="D211" s="1">
        <v>221</v>
      </c>
      <c r="E211" s="3">
        <f>INDEX(In[Аренда помещений],MATCH(Sheet[[#This Row],[Код-для-кол-ва]],In[Код-для-кол-во],))*Sheet[[#This Row],[Кол-во]]</f>
        <v>26700</v>
      </c>
      <c r="F211" s="8">
        <f>IFERROR(INDEX(In[[1]:[12]],MATCH(Sheet[[#This Row],[Код-для-кол-ва]],In[Код-для-кол-во],),MONTH(Sheet[[#This Row],[Дата]])),)</f>
        <v>4</v>
      </c>
      <c r="G211" s="4"/>
      <c r="H211" s="17" t="str">
        <f>Sheet[[#This Row],[Фонд]]&amp;Sheet[[#This Row],[Название меропрития]]</f>
        <v>КиевТренинг</v>
      </c>
      <c r="I211" s="1" t="str">
        <f>IFERROR(INDEX(Cat[Description],MATCH(Sheet[[#This Row],[Код]],Cat[Kod],0)),0)</f>
        <v>Транспорт</v>
      </c>
    </row>
    <row r="212" spans="1:9" ht="12.75" x14ac:dyDescent="0.2">
      <c r="A212" s="6">
        <v>42552</v>
      </c>
      <c r="B212" s="1" t="str">
        <f>In!$A$5</f>
        <v>Киев</v>
      </c>
      <c r="C212" s="1" t="str">
        <f>In!$B$5</f>
        <v>Тренинг</v>
      </c>
      <c r="D212" s="1">
        <v>221</v>
      </c>
      <c r="E212" s="3">
        <f>INDEX(In[Аренда помещений],MATCH(Sheet[[#This Row],[Код-для-кол-ва]],In[Код-для-кол-во],))*Sheet[[#This Row],[Кол-во]]</f>
        <v>26700</v>
      </c>
      <c r="F212" s="8">
        <f>IFERROR(INDEX(In[[1]:[12]],MATCH(Sheet[[#This Row],[Код-для-кол-ва]],In[Код-для-кол-во],),MONTH(Sheet[[#This Row],[Дата]])),)</f>
        <v>4</v>
      </c>
      <c r="G212" s="4"/>
      <c r="H212" s="17" t="str">
        <f>Sheet[[#This Row],[Фонд]]&amp;Sheet[[#This Row],[Название меропрития]]</f>
        <v>КиевТренинг</v>
      </c>
      <c r="I212" s="1" t="str">
        <f>IFERROR(INDEX(Cat[Description],MATCH(Sheet[[#This Row],[Код]],Cat[Kod],0)),0)</f>
        <v>Транспорт</v>
      </c>
    </row>
    <row r="213" spans="1:9" ht="12.75" x14ac:dyDescent="0.2">
      <c r="A213" s="6">
        <v>42583</v>
      </c>
      <c r="B213" s="1" t="str">
        <f>In!$A$5</f>
        <v>Киев</v>
      </c>
      <c r="C213" s="1" t="str">
        <f>In!$B$5</f>
        <v>Тренинг</v>
      </c>
      <c r="D213" s="1">
        <v>221</v>
      </c>
      <c r="E213" s="3">
        <f>INDEX(In[Аренда помещений],MATCH(Sheet[[#This Row],[Код-для-кол-ва]],In[Код-для-кол-во],))*Sheet[[#This Row],[Кол-во]]</f>
        <v>26700</v>
      </c>
      <c r="F213" s="8">
        <f>IFERROR(INDEX(In[[1]:[12]],MATCH(Sheet[[#This Row],[Код-для-кол-ва]],In[Код-для-кол-во],),MONTH(Sheet[[#This Row],[Дата]])),)</f>
        <v>4</v>
      </c>
      <c r="G213" s="4"/>
      <c r="H213" s="17" t="str">
        <f>Sheet[[#This Row],[Фонд]]&amp;Sheet[[#This Row],[Название меропрития]]</f>
        <v>КиевТренинг</v>
      </c>
      <c r="I213" s="1" t="str">
        <f>IFERROR(INDEX(Cat[Description],MATCH(Sheet[[#This Row],[Код]],Cat[Kod],0)),0)</f>
        <v>Транспорт</v>
      </c>
    </row>
    <row r="214" spans="1:9" ht="12.75" x14ac:dyDescent="0.2">
      <c r="A214" s="6">
        <v>42614</v>
      </c>
      <c r="B214" s="1" t="str">
        <f>In!$A$5</f>
        <v>Киев</v>
      </c>
      <c r="C214" s="1" t="str">
        <f>In!$B$5</f>
        <v>Тренинг</v>
      </c>
      <c r="D214" s="1">
        <v>221</v>
      </c>
      <c r="E214" s="3">
        <f>INDEX(In[Аренда помещений],MATCH(Sheet[[#This Row],[Код-для-кол-ва]],In[Код-для-кол-во],))*Sheet[[#This Row],[Кол-во]]</f>
        <v>26700</v>
      </c>
      <c r="F214" s="8">
        <f>IFERROR(INDEX(In[[1]:[12]],MATCH(Sheet[[#This Row],[Код-для-кол-ва]],In[Код-для-кол-во],),MONTH(Sheet[[#This Row],[Дата]])),)</f>
        <v>4</v>
      </c>
      <c r="G214" s="4"/>
      <c r="H214" s="17" t="str">
        <f>Sheet[[#This Row],[Фонд]]&amp;Sheet[[#This Row],[Название меропрития]]</f>
        <v>КиевТренинг</v>
      </c>
      <c r="I214" s="1" t="str">
        <f>IFERROR(INDEX(Cat[Description],MATCH(Sheet[[#This Row],[Код]],Cat[Kod],0)),0)</f>
        <v>Транспорт</v>
      </c>
    </row>
    <row r="215" spans="1:9" ht="12.75" x14ac:dyDescent="0.2">
      <c r="A215" s="6">
        <v>42644</v>
      </c>
      <c r="B215" s="1" t="str">
        <f>In!$A$5</f>
        <v>Киев</v>
      </c>
      <c r="C215" s="1" t="str">
        <f>In!$B$5</f>
        <v>Тренинг</v>
      </c>
      <c r="D215" s="1">
        <v>221</v>
      </c>
      <c r="E215" s="3">
        <f>INDEX(In[Аренда помещений],MATCH(Sheet[[#This Row],[Код-для-кол-ва]],In[Код-для-кол-во],))*Sheet[[#This Row],[Кол-во]]</f>
        <v>26700</v>
      </c>
      <c r="F215" s="8">
        <f>IFERROR(INDEX(In[[1]:[12]],MATCH(Sheet[[#This Row],[Код-для-кол-ва]],In[Код-для-кол-во],),MONTH(Sheet[[#This Row],[Дата]])),)</f>
        <v>4</v>
      </c>
      <c r="G215" s="4"/>
      <c r="H215" s="17" t="str">
        <f>Sheet[[#This Row],[Фонд]]&amp;Sheet[[#This Row],[Название меропрития]]</f>
        <v>КиевТренинг</v>
      </c>
      <c r="I215" s="1" t="str">
        <f>IFERROR(INDEX(Cat[Description],MATCH(Sheet[[#This Row],[Код]],Cat[Kod],0)),0)</f>
        <v>Транспорт</v>
      </c>
    </row>
    <row r="216" spans="1:9" ht="12.75" x14ac:dyDescent="0.2">
      <c r="A216" s="6">
        <v>42675</v>
      </c>
      <c r="B216" s="1" t="str">
        <f>In!$A$5</f>
        <v>Киев</v>
      </c>
      <c r="C216" s="1" t="str">
        <f>In!$B$5</f>
        <v>Тренинг</v>
      </c>
      <c r="D216" s="1">
        <v>221</v>
      </c>
      <c r="E216" s="3">
        <f>INDEX(In[Аренда помещений],MATCH(Sheet[[#This Row],[Код-для-кол-ва]],In[Код-для-кол-во],))*Sheet[[#This Row],[Кол-во]]</f>
        <v>26700</v>
      </c>
      <c r="F216" s="8">
        <f>IFERROR(INDEX(In[[1]:[12]],MATCH(Sheet[[#This Row],[Код-для-кол-ва]],In[Код-для-кол-во],),MONTH(Sheet[[#This Row],[Дата]])),)</f>
        <v>4</v>
      </c>
      <c r="G216" s="4"/>
      <c r="H216" s="17" t="str">
        <f>Sheet[[#This Row],[Фонд]]&amp;Sheet[[#This Row],[Название меропрития]]</f>
        <v>КиевТренинг</v>
      </c>
      <c r="I216" s="1" t="str">
        <f>IFERROR(INDEX(Cat[Description],MATCH(Sheet[[#This Row],[Код]],Cat[Kod],0)),0)</f>
        <v>Транспорт</v>
      </c>
    </row>
    <row r="217" spans="1:9" ht="12.75" x14ac:dyDescent="0.2">
      <c r="A217" s="6">
        <v>42705</v>
      </c>
      <c r="B217" s="1" t="str">
        <f>In!$A$5</f>
        <v>Киев</v>
      </c>
      <c r="C217" s="1" t="str">
        <f>In!$B$5</f>
        <v>Тренинг</v>
      </c>
      <c r="D217" s="1">
        <v>221</v>
      </c>
      <c r="E217" s="3">
        <f>INDEX(In[Аренда помещений],MATCH(Sheet[[#This Row],[Код-для-кол-ва]],In[Код-для-кол-во],))*Sheet[[#This Row],[Кол-во]]</f>
        <v>26700</v>
      </c>
      <c r="F217" s="8">
        <f>IFERROR(INDEX(In[[1]:[12]],MATCH(Sheet[[#This Row],[Код-для-кол-ва]],In[Код-для-кол-во],),MONTH(Sheet[[#This Row],[Дата]])),)</f>
        <v>4</v>
      </c>
      <c r="G217" s="4"/>
      <c r="H217" s="17" t="str">
        <f>Sheet[[#This Row],[Фонд]]&amp;Sheet[[#This Row],[Название меропрития]]</f>
        <v>КиевТренинг</v>
      </c>
      <c r="I217" s="1" t="str">
        <f>IFERROR(INDEX(Cat[Description],MATCH(Sheet[[#This Row],[Код]],Cat[Kod],0)),0)</f>
        <v>Транспорт</v>
      </c>
    </row>
    <row r="218" spans="1:9" ht="12.75" x14ac:dyDescent="0.2">
      <c r="A218" s="6">
        <v>42370</v>
      </c>
      <c r="B218" s="1" t="str">
        <f>In!$A$6</f>
        <v>Фонд 1</v>
      </c>
      <c r="C218" s="1" t="str">
        <f>In!$B$6</f>
        <v>Аренда офиса</v>
      </c>
      <c r="D218" s="1">
        <v>221</v>
      </c>
      <c r="E218" s="3">
        <f>INDEX(In[Аренда помещений],MATCH(Sheet[[#This Row],[Код-для-кол-ва]],In[Код-для-кол-во],))*Sheet[[#This Row],[Кол-во]]</f>
        <v>9362.7999999999993</v>
      </c>
      <c r="F218" s="8">
        <f>IFERROR(INDEX(In[[1]:[12]],MATCH(Sheet[[#This Row],[Код-для-кол-ва]],In[Код-для-кол-во],),MONTH(Sheet[[#This Row],[Дата]])),)</f>
        <v>1</v>
      </c>
      <c r="G218" s="4"/>
      <c r="H218" s="17" t="str">
        <f>Sheet[[#This Row],[Фонд]]&amp;Sheet[[#This Row],[Название меропрития]]</f>
        <v>Фонд 1Аренда офиса</v>
      </c>
      <c r="I218" s="1" t="str">
        <f>IFERROR(INDEX(Cat[Description],MATCH(Sheet[[#This Row],[Код]],Cat[Kod],0)),0)</f>
        <v>Транспорт</v>
      </c>
    </row>
    <row r="219" spans="1:9" ht="12.75" x14ac:dyDescent="0.2">
      <c r="A219" s="6">
        <v>42401</v>
      </c>
      <c r="B219" s="1" t="str">
        <f>In!$A$6</f>
        <v>Фонд 1</v>
      </c>
      <c r="C219" s="1" t="str">
        <f>In!$B$6</f>
        <v>Аренда офиса</v>
      </c>
      <c r="D219" s="1">
        <v>221</v>
      </c>
      <c r="E219" s="3">
        <f>INDEX(In[Аренда помещений],MATCH(Sheet[[#This Row],[Код-для-кол-ва]],In[Код-для-кол-во],))*Sheet[[#This Row],[Кол-во]]</f>
        <v>9362.7999999999993</v>
      </c>
      <c r="F219" s="8">
        <f>IFERROR(INDEX(In[[1]:[12]],MATCH(Sheet[[#This Row],[Код-для-кол-ва]],In[Код-для-кол-во],),MONTH(Sheet[[#This Row],[Дата]])),)</f>
        <v>1</v>
      </c>
      <c r="G219" s="4"/>
      <c r="H219" s="17" t="str">
        <f>Sheet[[#This Row],[Фонд]]&amp;Sheet[[#This Row],[Название меропрития]]</f>
        <v>Фонд 1Аренда офиса</v>
      </c>
      <c r="I219" s="1" t="str">
        <f>IFERROR(INDEX(Cat[Description],MATCH(Sheet[[#This Row],[Код]],Cat[Kod],0)),0)</f>
        <v>Транспорт</v>
      </c>
    </row>
    <row r="220" spans="1:9" ht="12.75" x14ac:dyDescent="0.2">
      <c r="A220" s="6">
        <v>42430</v>
      </c>
      <c r="B220" s="1" t="str">
        <f>In!$A$6</f>
        <v>Фонд 1</v>
      </c>
      <c r="C220" s="1" t="str">
        <f>In!$B$6</f>
        <v>Аренда офиса</v>
      </c>
      <c r="D220" s="1">
        <v>221</v>
      </c>
      <c r="E220" s="3">
        <f>INDEX(In[Аренда помещений],MATCH(Sheet[[#This Row],[Код-для-кол-ва]],In[Код-для-кол-во],))*Sheet[[#This Row],[Кол-во]]</f>
        <v>9362.7999999999993</v>
      </c>
      <c r="F220" s="8">
        <f>IFERROR(INDEX(In[[1]:[12]],MATCH(Sheet[[#This Row],[Код-для-кол-ва]],In[Код-для-кол-во],),MONTH(Sheet[[#This Row],[Дата]])),)</f>
        <v>1</v>
      </c>
      <c r="G220" s="4"/>
      <c r="H220" s="17" t="str">
        <f>Sheet[[#This Row],[Фонд]]&amp;Sheet[[#This Row],[Название меропрития]]</f>
        <v>Фонд 1Аренда офиса</v>
      </c>
      <c r="I220" s="1" t="str">
        <f>IFERROR(INDEX(Cat[Description],MATCH(Sheet[[#This Row],[Код]],Cat[Kod],0)),0)</f>
        <v>Транспорт</v>
      </c>
    </row>
    <row r="221" spans="1:9" ht="12.75" x14ac:dyDescent="0.2">
      <c r="A221" s="6">
        <v>42461</v>
      </c>
      <c r="B221" s="1" t="str">
        <f>In!$A$6</f>
        <v>Фонд 1</v>
      </c>
      <c r="C221" s="1" t="str">
        <f>In!$B$6</f>
        <v>Аренда офиса</v>
      </c>
      <c r="D221" s="1">
        <v>221</v>
      </c>
      <c r="E221" s="3">
        <f>INDEX(In[Аренда помещений],MATCH(Sheet[[#This Row],[Код-для-кол-ва]],In[Код-для-кол-во],))*Sheet[[#This Row],[Кол-во]]</f>
        <v>9362.7999999999993</v>
      </c>
      <c r="F221" s="8">
        <f>IFERROR(INDEX(In[[1]:[12]],MATCH(Sheet[[#This Row],[Код-для-кол-ва]],In[Код-для-кол-во],),MONTH(Sheet[[#This Row],[Дата]])),)</f>
        <v>1</v>
      </c>
      <c r="G221" s="4"/>
      <c r="H221" s="17" t="str">
        <f>Sheet[[#This Row],[Фонд]]&amp;Sheet[[#This Row],[Название меропрития]]</f>
        <v>Фонд 1Аренда офиса</v>
      </c>
      <c r="I221" s="1" t="str">
        <f>IFERROR(INDEX(Cat[Description],MATCH(Sheet[[#This Row],[Код]],Cat[Kod],0)),0)</f>
        <v>Транспорт</v>
      </c>
    </row>
    <row r="222" spans="1:9" ht="12.75" x14ac:dyDescent="0.2">
      <c r="A222" s="6">
        <v>42491</v>
      </c>
      <c r="B222" s="1" t="str">
        <f>In!$A$6</f>
        <v>Фонд 1</v>
      </c>
      <c r="C222" s="1" t="str">
        <f>In!$B$6</f>
        <v>Аренда офиса</v>
      </c>
      <c r="D222" s="1">
        <v>221</v>
      </c>
      <c r="E222" s="3">
        <f>INDEX(In[Аренда помещений],MATCH(Sheet[[#This Row],[Код-для-кол-ва]],In[Код-для-кол-во],))*Sheet[[#This Row],[Кол-во]]</f>
        <v>9362.7999999999993</v>
      </c>
      <c r="F222" s="8">
        <f>IFERROR(INDEX(In[[1]:[12]],MATCH(Sheet[[#This Row],[Код-для-кол-ва]],In[Код-для-кол-во],),MONTH(Sheet[[#This Row],[Дата]])),)</f>
        <v>1</v>
      </c>
      <c r="G222" s="4"/>
      <c r="H222" s="17" t="str">
        <f>Sheet[[#This Row],[Фонд]]&amp;Sheet[[#This Row],[Название меропрития]]</f>
        <v>Фонд 1Аренда офиса</v>
      </c>
      <c r="I222" s="1" t="str">
        <f>IFERROR(INDEX(Cat[Description],MATCH(Sheet[[#This Row],[Код]],Cat[Kod],0)),0)</f>
        <v>Транспорт</v>
      </c>
    </row>
    <row r="223" spans="1:9" ht="12.75" x14ac:dyDescent="0.2">
      <c r="A223" s="6">
        <v>42522</v>
      </c>
      <c r="B223" s="1" t="str">
        <f>In!$A$6</f>
        <v>Фонд 1</v>
      </c>
      <c r="C223" s="1" t="str">
        <f>In!$B$6</f>
        <v>Аренда офиса</v>
      </c>
      <c r="D223" s="1">
        <v>221</v>
      </c>
      <c r="E223" s="3">
        <f>INDEX(In[Аренда помещений],MATCH(Sheet[[#This Row],[Код-для-кол-ва]],In[Код-для-кол-во],))*Sheet[[#This Row],[Кол-во]]</f>
        <v>9362.7999999999993</v>
      </c>
      <c r="F223" s="8">
        <f>IFERROR(INDEX(In[[1]:[12]],MATCH(Sheet[[#This Row],[Код-для-кол-ва]],In[Код-для-кол-во],),MONTH(Sheet[[#This Row],[Дата]])),)</f>
        <v>1</v>
      </c>
      <c r="G223" s="4"/>
      <c r="H223" s="17" t="str">
        <f>Sheet[[#This Row],[Фонд]]&amp;Sheet[[#This Row],[Название меропрития]]</f>
        <v>Фонд 1Аренда офиса</v>
      </c>
      <c r="I223" s="1" t="str">
        <f>IFERROR(INDEX(Cat[Description],MATCH(Sheet[[#This Row],[Код]],Cat[Kod],0)),0)</f>
        <v>Транспорт</v>
      </c>
    </row>
    <row r="224" spans="1:9" ht="12.75" x14ac:dyDescent="0.2">
      <c r="A224" s="6">
        <v>42552</v>
      </c>
      <c r="B224" s="1" t="str">
        <f>In!$A$6</f>
        <v>Фонд 1</v>
      </c>
      <c r="C224" s="1" t="str">
        <f>In!$B$6</f>
        <v>Аренда офиса</v>
      </c>
      <c r="D224" s="1">
        <v>221</v>
      </c>
      <c r="E224" s="3">
        <f>INDEX(In[Аренда помещений],MATCH(Sheet[[#This Row],[Код-для-кол-ва]],In[Код-для-кол-во],))*Sheet[[#This Row],[Кол-во]]</f>
        <v>9362.7999999999993</v>
      </c>
      <c r="F224" s="8">
        <f>IFERROR(INDEX(In[[1]:[12]],MATCH(Sheet[[#This Row],[Код-для-кол-ва]],In[Код-для-кол-во],),MONTH(Sheet[[#This Row],[Дата]])),)</f>
        <v>1</v>
      </c>
      <c r="G224" s="4"/>
      <c r="H224" s="17" t="str">
        <f>Sheet[[#This Row],[Фонд]]&amp;Sheet[[#This Row],[Название меропрития]]</f>
        <v>Фонд 1Аренда офиса</v>
      </c>
      <c r="I224" s="1" t="str">
        <f>IFERROR(INDEX(Cat[Description],MATCH(Sheet[[#This Row],[Код]],Cat[Kod],0)),0)</f>
        <v>Транспорт</v>
      </c>
    </row>
    <row r="225" spans="1:9" ht="12.75" x14ac:dyDescent="0.2">
      <c r="A225" s="6">
        <v>42583</v>
      </c>
      <c r="B225" s="1" t="str">
        <f>In!$A$6</f>
        <v>Фонд 1</v>
      </c>
      <c r="C225" s="1" t="str">
        <f>In!$B$6</f>
        <v>Аренда офиса</v>
      </c>
      <c r="D225" s="1">
        <v>221</v>
      </c>
      <c r="E225" s="3">
        <f>INDEX(In[Аренда помещений],MATCH(Sheet[[#This Row],[Код-для-кол-ва]],In[Код-для-кол-во],))*Sheet[[#This Row],[Кол-во]]</f>
        <v>9362.7999999999993</v>
      </c>
      <c r="F225" s="8">
        <f>IFERROR(INDEX(In[[1]:[12]],MATCH(Sheet[[#This Row],[Код-для-кол-ва]],In[Код-для-кол-во],),MONTH(Sheet[[#This Row],[Дата]])),)</f>
        <v>1</v>
      </c>
      <c r="G225" s="4"/>
      <c r="H225" s="17" t="str">
        <f>Sheet[[#This Row],[Фонд]]&amp;Sheet[[#This Row],[Название меропрития]]</f>
        <v>Фонд 1Аренда офиса</v>
      </c>
      <c r="I225" s="1" t="str">
        <f>IFERROR(INDEX(Cat[Description],MATCH(Sheet[[#This Row],[Код]],Cat[Kod],0)),0)</f>
        <v>Транспорт</v>
      </c>
    </row>
    <row r="226" spans="1:9" ht="12.75" x14ac:dyDescent="0.2">
      <c r="A226" s="6">
        <v>42614</v>
      </c>
      <c r="B226" s="1" t="str">
        <f>In!$A$6</f>
        <v>Фонд 1</v>
      </c>
      <c r="C226" s="1" t="str">
        <f>In!$B$6</f>
        <v>Аренда офиса</v>
      </c>
      <c r="D226" s="1">
        <v>221</v>
      </c>
      <c r="E226" s="3">
        <f>INDEX(In[Аренда помещений],MATCH(Sheet[[#This Row],[Код-для-кол-ва]],In[Код-для-кол-во],))*Sheet[[#This Row],[Кол-во]]</f>
        <v>9362.7999999999993</v>
      </c>
      <c r="F226" s="8">
        <f>IFERROR(INDEX(In[[1]:[12]],MATCH(Sheet[[#This Row],[Код-для-кол-ва]],In[Код-для-кол-во],),MONTH(Sheet[[#This Row],[Дата]])),)</f>
        <v>1</v>
      </c>
      <c r="G226" s="4"/>
      <c r="H226" s="17" t="str">
        <f>Sheet[[#This Row],[Фонд]]&amp;Sheet[[#This Row],[Название меропрития]]</f>
        <v>Фонд 1Аренда офиса</v>
      </c>
      <c r="I226" s="1" t="str">
        <f>IFERROR(INDEX(Cat[Description],MATCH(Sheet[[#This Row],[Код]],Cat[Kod],0)),0)</f>
        <v>Транспорт</v>
      </c>
    </row>
    <row r="227" spans="1:9" ht="12.75" x14ac:dyDescent="0.2">
      <c r="A227" s="6">
        <v>42644</v>
      </c>
      <c r="B227" s="1" t="str">
        <f>In!$A$6</f>
        <v>Фонд 1</v>
      </c>
      <c r="C227" s="1" t="str">
        <f>In!$B$6</f>
        <v>Аренда офиса</v>
      </c>
      <c r="D227" s="1">
        <v>221</v>
      </c>
      <c r="E227" s="3">
        <f>INDEX(In[Аренда помещений],MATCH(Sheet[[#This Row],[Код-для-кол-ва]],In[Код-для-кол-во],))*Sheet[[#This Row],[Кол-во]]</f>
        <v>9362.7999999999993</v>
      </c>
      <c r="F227" s="8">
        <f>IFERROR(INDEX(In[[1]:[12]],MATCH(Sheet[[#This Row],[Код-для-кол-ва]],In[Код-для-кол-во],),MONTH(Sheet[[#This Row],[Дата]])),)</f>
        <v>1</v>
      </c>
      <c r="G227" s="4"/>
      <c r="H227" s="17" t="str">
        <f>Sheet[[#This Row],[Фонд]]&amp;Sheet[[#This Row],[Название меропрития]]</f>
        <v>Фонд 1Аренда офиса</v>
      </c>
      <c r="I227" s="1" t="str">
        <f>IFERROR(INDEX(Cat[Description],MATCH(Sheet[[#This Row],[Код]],Cat[Kod],0)),0)</f>
        <v>Транспорт</v>
      </c>
    </row>
    <row r="228" spans="1:9" ht="12.75" x14ac:dyDescent="0.2">
      <c r="A228" s="6">
        <v>42675</v>
      </c>
      <c r="B228" s="1" t="str">
        <f>In!$A$6</f>
        <v>Фонд 1</v>
      </c>
      <c r="C228" s="1" t="str">
        <f>In!$B$6</f>
        <v>Аренда офиса</v>
      </c>
      <c r="D228" s="1">
        <v>221</v>
      </c>
      <c r="E228" s="3">
        <f>INDEX(In[Аренда помещений],MATCH(Sheet[[#This Row],[Код-для-кол-ва]],In[Код-для-кол-во],))*Sheet[[#This Row],[Кол-во]]</f>
        <v>9362.7999999999993</v>
      </c>
      <c r="F228" s="8">
        <f>IFERROR(INDEX(In[[1]:[12]],MATCH(Sheet[[#This Row],[Код-для-кол-ва]],In[Код-для-кол-во],),MONTH(Sheet[[#This Row],[Дата]])),)</f>
        <v>1</v>
      </c>
      <c r="G228" s="4"/>
      <c r="H228" s="17" t="str">
        <f>Sheet[[#This Row],[Фонд]]&amp;Sheet[[#This Row],[Название меропрития]]</f>
        <v>Фонд 1Аренда офиса</v>
      </c>
      <c r="I228" s="1" t="str">
        <f>IFERROR(INDEX(Cat[Description],MATCH(Sheet[[#This Row],[Код]],Cat[Kod],0)),0)</f>
        <v>Транспорт</v>
      </c>
    </row>
    <row r="229" spans="1:9" ht="12.75" x14ac:dyDescent="0.2">
      <c r="A229" s="6">
        <v>42705</v>
      </c>
      <c r="B229" s="1" t="str">
        <f>In!$A$6</f>
        <v>Фонд 1</v>
      </c>
      <c r="C229" s="1" t="str">
        <f>In!$B$6</f>
        <v>Аренда офиса</v>
      </c>
      <c r="D229" s="1">
        <v>221</v>
      </c>
      <c r="E229" s="3">
        <f>INDEX(In[Аренда помещений],MATCH(Sheet[[#This Row],[Код-для-кол-ва]],In[Код-для-кол-во],))*Sheet[[#This Row],[Кол-во]]</f>
        <v>9362.7999999999993</v>
      </c>
      <c r="F229" s="8">
        <f>IFERROR(INDEX(In[[1]:[12]],MATCH(Sheet[[#This Row],[Код-для-кол-ва]],In[Код-для-кол-во],),MONTH(Sheet[[#This Row],[Дата]])),)</f>
        <v>1</v>
      </c>
      <c r="G229" s="4"/>
      <c r="H229" s="17" t="str">
        <f>Sheet[[#This Row],[Фонд]]&amp;Sheet[[#This Row],[Название меропрития]]</f>
        <v>Фонд 1Аренда офиса</v>
      </c>
      <c r="I229" s="1" t="str">
        <f>IFERROR(INDEX(Cat[Description],MATCH(Sheet[[#This Row],[Код]],Cat[Kod],0)),0)</f>
        <v>Транспорт</v>
      </c>
    </row>
    <row r="230" spans="1:9" ht="12.75" x14ac:dyDescent="0.2">
      <c r="A230" s="6">
        <v>42370</v>
      </c>
      <c r="B230" s="1" t="str">
        <f>In!$A$7</f>
        <v>Фонд 1</v>
      </c>
      <c r="C230" s="1" t="str">
        <f>In!$B$7</f>
        <v>Внеплановые</v>
      </c>
      <c r="D230" s="1">
        <v>221</v>
      </c>
      <c r="E230" s="3">
        <f>INDEX(In[Аренда помещений],MATCH(Sheet[[#This Row],[Код-для-кол-ва]],In[Код-для-кол-во],))*Sheet[[#This Row],[Кол-во]]</f>
        <v>0</v>
      </c>
      <c r="F230" s="8">
        <f>IFERROR(INDEX(In[[1]:[12]],MATCH(Sheet[[#This Row],[Код-для-кол-ва]],In[Код-для-кол-во],),MONTH(Sheet[[#This Row],[Дата]])),)</f>
        <v>1</v>
      </c>
      <c r="G230" s="4"/>
      <c r="H230" s="17" t="str">
        <f>Sheet[[#This Row],[Фонд]]&amp;Sheet[[#This Row],[Название меропрития]]</f>
        <v>Фонд 1Внеплановые</v>
      </c>
      <c r="I230" s="1" t="str">
        <f>IFERROR(INDEX(Cat[Description],MATCH(Sheet[[#This Row],[Код]],Cat[Kod],0)),0)</f>
        <v>Транспорт</v>
      </c>
    </row>
    <row r="231" spans="1:9" ht="12.75" x14ac:dyDescent="0.2">
      <c r="A231" s="6">
        <v>42401</v>
      </c>
      <c r="B231" s="1" t="str">
        <f>In!$A$7</f>
        <v>Фонд 1</v>
      </c>
      <c r="C231" s="1" t="str">
        <f>In!$B$7</f>
        <v>Внеплановые</v>
      </c>
      <c r="D231" s="1">
        <v>221</v>
      </c>
      <c r="E231" s="3">
        <f>INDEX(In[Аренда помещений],MATCH(Sheet[[#This Row],[Код-для-кол-ва]],In[Код-для-кол-во],))*Sheet[[#This Row],[Кол-во]]</f>
        <v>0</v>
      </c>
      <c r="F231" s="8">
        <f>IFERROR(INDEX(In[[1]:[12]],MATCH(Sheet[[#This Row],[Код-для-кол-ва]],In[Код-для-кол-во],),MONTH(Sheet[[#This Row],[Дата]])),)</f>
        <v>1</v>
      </c>
      <c r="G231" s="4"/>
      <c r="H231" s="17" t="str">
        <f>Sheet[[#This Row],[Фонд]]&amp;Sheet[[#This Row],[Название меропрития]]</f>
        <v>Фонд 1Внеплановые</v>
      </c>
      <c r="I231" s="1" t="str">
        <f>IFERROR(INDEX(Cat[Description],MATCH(Sheet[[#This Row],[Код]],Cat[Kod],0)),0)</f>
        <v>Транспорт</v>
      </c>
    </row>
    <row r="232" spans="1:9" ht="12.75" x14ac:dyDescent="0.2">
      <c r="A232" s="6">
        <v>42430</v>
      </c>
      <c r="B232" s="1" t="str">
        <f>In!$A$7</f>
        <v>Фонд 1</v>
      </c>
      <c r="C232" s="1" t="str">
        <f>In!$B$7</f>
        <v>Внеплановые</v>
      </c>
      <c r="D232" s="1">
        <v>221</v>
      </c>
      <c r="E232" s="3">
        <f>INDEX(In[Аренда помещений],MATCH(Sheet[[#This Row],[Код-для-кол-ва]],In[Код-для-кол-во],))*Sheet[[#This Row],[Кол-во]]</f>
        <v>0</v>
      </c>
      <c r="F232" s="8">
        <f>IFERROR(INDEX(In[[1]:[12]],MATCH(Sheet[[#This Row],[Код-для-кол-ва]],In[Код-для-кол-во],),MONTH(Sheet[[#This Row],[Дата]])),)</f>
        <v>1</v>
      </c>
      <c r="G232" s="4"/>
      <c r="H232" s="17" t="str">
        <f>Sheet[[#This Row],[Фонд]]&amp;Sheet[[#This Row],[Название меропрития]]</f>
        <v>Фонд 1Внеплановые</v>
      </c>
      <c r="I232" s="1" t="str">
        <f>IFERROR(INDEX(Cat[Description],MATCH(Sheet[[#This Row],[Код]],Cat[Kod],0)),0)</f>
        <v>Транспорт</v>
      </c>
    </row>
    <row r="233" spans="1:9" ht="12.75" x14ac:dyDescent="0.2">
      <c r="A233" s="6">
        <v>42461</v>
      </c>
      <c r="B233" s="1" t="str">
        <f>In!$A$7</f>
        <v>Фонд 1</v>
      </c>
      <c r="C233" s="1" t="str">
        <f>In!$B$7</f>
        <v>Внеплановые</v>
      </c>
      <c r="D233" s="1">
        <v>221</v>
      </c>
      <c r="E233" s="3">
        <f>INDEX(In[Аренда помещений],MATCH(Sheet[[#This Row],[Код-для-кол-ва]],In[Код-для-кол-во],))*Sheet[[#This Row],[Кол-во]]</f>
        <v>0</v>
      </c>
      <c r="F233" s="8">
        <f>IFERROR(INDEX(In[[1]:[12]],MATCH(Sheet[[#This Row],[Код-для-кол-ва]],In[Код-для-кол-во],),MONTH(Sheet[[#This Row],[Дата]])),)</f>
        <v>1</v>
      </c>
      <c r="G233" s="4"/>
      <c r="H233" s="17" t="str">
        <f>Sheet[[#This Row],[Фонд]]&amp;Sheet[[#This Row],[Название меропрития]]</f>
        <v>Фонд 1Внеплановые</v>
      </c>
      <c r="I233" s="1" t="str">
        <f>IFERROR(INDEX(Cat[Description],MATCH(Sheet[[#This Row],[Код]],Cat[Kod],0)),0)</f>
        <v>Транспорт</v>
      </c>
    </row>
    <row r="234" spans="1:9" ht="12.75" x14ac:dyDescent="0.2">
      <c r="A234" s="6">
        <v>42491</v>
      </c>
      <c r="B234" s="1" t="str">
        <f>In!$A$7</f>
        <v>Фонд 1</v>
      </c>
      <c r="C234" s="1" t="str">
        <f>In!$B$7</f>
        <v>Внеплановые</v>
      </c>
      <c r="D234" s="1">
        <v>221</v>
      </c>
      <c r="E234" s="3">
        <f>INDEX(In[Аренда помещений],MATCH(Sheet[[#This Row],[Код-для-кол-ва]],In[Код-для-кол-во],))*Sheet[[#This Row],[Кол-во]]</f>
        <v>0</v>
      </c>
      <c r="F234" s="8">
        <f>IFERROR(INDEX(In[[1]:[12]],MATCH(Sheet[[#This Row],[Код-для-кол-ва]],In[Код-для-кол-во],),MONTH(Sheet[[#This Row],[Дата]])),)</f>
        <v>1</v>
      </c>
      <c r="G234" s="4"/>
      <c r="H234" s="17" t="str">
        <f>Sheet[[#This Row],[Фонд]]&amp;Sheet[[#This Row],[Название меропрития]]</f>
        <v>Фонд 1Внеплановые</v>
      </c>
      <c r="I234" s="1" t="str">
        <f>IFERROR(INDEX(Cat[Description],MATCH(Sheet[[#This Row],[Код]],Cat[Kod],0)),0)</f>
        <v>Транспорт</v>
      </c>
    </row>
    <row r="235" spans="1:9" ht="12.75" x14ac:dyDescent="0.2">
      <c r="A235" s="6">
        <v>42522</v>
      </c>
      <c r="B235" s="1" t="str">
        <f>In!$A$7</f>
        <v>Фонд 1</v>
      </c>
      <c r="C235" s="1" t="str">
        <f>In!$B$7</f>
        <v>Внеплановые</v>
      </c>
      <c r="D235" s="1">
        <v>221</v>
      </c>
      <c r="E235" s="3">
        <f>INDEX(In[Аренда помещений],MATCH(Sheet[[#This Row],[Код-для-кол-ва]],In[Код-для-кол-во],))*Sheet[[#This Row],[Кол-во]]</f>
        <v>0</v>
      </c>
      <c r="F235" s="8">
        <f>IFERROR(INDEX(In[[1]:[12]],MATCH(Sheet[[#This Row],[Код-для-кол-ва]],In[Код-для-кол-во],),MONTH(Sheet[[#This Row],[Дата]])),)</f>
        <v>1</v>
      </c>
      <c r="G235" s="4"/>
      <c r="H235" s="17" t="str">
        <f>Sheet[[#This Row],[Фонд]]&amp;Sheet[[#This Row],[Название меропрития]]</f>
        <v>Фонд 1Внеплановые</v>
      </c>
      <c r="I235" s="1" t="str">
        <f>IFERROR(INDEX(Cat[Description],MATCH(Sheet[[#This Row],[Код]],Cat[Kod],0)),0)</f>
        <v>Транспорт</v>
      </c>
    </row>
    <row r="236" spans="1:9" ht="12.75" x14ac:dyDescent="0.2">
      <c r="A236" s="6">
        <v>42552</v>
      </c>
      <c r="B236" s="1" t="str">
        <f>In!$A$7</f>
        <v>Фонд 1</v>
      </c>
      <c r="C236" s="1" t="str">
        <f>In!$B$7</f>
        <v>Внеплановые</v>
      </c>
      <c r="D236" s="1">
        <v>221</v>
      </c>
      <c r="E236" s="3">
        <f>INDEX(In[Аренда помещений],MATCH(Sheet[[#This Row],[Код-для-кол-ва]],In[Код-для-кол-во],))*Sheet[[#This Row],[Кол-во]]</f>
        <v>0</v>
      </c>
      <c r="F236" s="8">
        <f>IFERROR(INDEX(In[[1]:[12]],MATCH(Sheet[[#This Row],[Код-для-кол-ва]],In[Код-для-кол-во],),MONTH(Sheet[[#This Row],[Дата]])),)</f>
        <v>1</v>
      </c>
      <c r="G236" s="4"/>
      <c r="H236" s="17" t="str">
        <f>Sheet[[#This Row],[Фонд]]&amp;Sheet[[#This Row],[Название меропрития]]</f>
        <v>Фонд 1Внеплановые</v>
      </c>
      <c r="I236" s="1" t="str">
        <f>IFERROR(INDEX(Cat[Description],MATCH(Sheet[[#This Row],[Код]],Cat[Kod],0)),0)</f>
        <v>Транспорт</v>
      </c>
    </row>
    <row r="237" spans="1:9" ht="12.75" x14ac:dyDescent="0.2">
      <c r="A237" s="6">
        <v>42583</v>
      </c>
      <c r="B237" s="1" t="str">
        <f>In!$A$7</f>
        <v>Фонд 1</v>
      </c>
      <c r="C237" s="1" t="str">
        <f>In!$B$7</f>
        <v>Внеплановые</v>
      </c>
      <c r="D237" s="1">
        <v>221</v>
      </c>
      <c r="E237" s="3">
        <f>INDEX(In[Аренда помещений],MATCH(Sheet[[#This Row],[Код-для-кол-ва]],In[Код-для-кол-во],))*Sheet[[#This Row],[Кол-во]]</f>
        <v>0</v>
      </c>
      <c r="F237" s="8">
        <f>IFERROR(INDEX(In[[1]:[12]],MATCH(Sheet[[#This Row],[Код-для-кол-ва]],In[Код-для-кол-во],),MONTH(Sheet[[#This Row],[Дата]])),)</f>
        <v>1</v>
      </c>
      <c r="G237" s="4"/>
      <c r="H237" s="17" t="str">
        <f>Sheet[[#This Row],[Фонд]]&amp;Sheet[[#This Row],[Название меропрития]]</f>
        <v>Фонд 1Внеплановые</v>
      </c>
      <c r="I237" s="1" t="str">
        <f>IFERROR(INDEX(Cat[Description],MATCH(Sheet[[#This Row],[Код]],Cat[Kod],0)),0)</f>
        <v>Транспорт</v>
      </c>
    </row>
    <row r="238" spans="1:9" ht="12.75" x14ac:dyDescent="0.2">
      <c r="A238" s="6">
        <v>42614</v>
      </c>
      <c r="B238" s="1" t="str">
        <f>In!$A$7</f>
        <v>Фонд 1</v>
      </c>
      <c r="C238" s="1" t="str">
        <f>In!$B$7</f>
        <v>Внеплановые</v>
      </c>
      <c r="D238" s="1">
        <v>221</v>
      </c>
      <c r="E238" s="3">
        <f>INDEX(In[Аренда помещений],MATCH(Sheet[[#This Row],[Код-для-кол-ва]],In[Код-для-кол-во],))*Sheet[[#This Row],[Кол-во]]</f>
        <v>0</v>
      </c>
      <c r="F238" s="8">
        <f>IFERROR(INDEX(In[[1]:[12]],MATCH(Sheet[[#This Row],[Код-для-кол-ва]],In[Код-для-кол-во],),MONTH(Sheet[[#This Row],[Дата]])),)</f>
        <v>1</v>
      </c>
      <c r="G238" s="4"/>
      <c r="H238" s="17" t="str">
        <f>Sheet[[#This Row],[Фонд]]&amp;Sheet[[#This Row],[Название меропрития]]</f>
        <v>Фонд 1Внеплановые</v>
      </c>
      <c r="I238" s="1" t="str">
        <f>IFERROR(INDEX(Cat[Description],MATCH(Sheet[[#This Row],[Код]],Cat[Kod],0)),0)</f>
        <v>Транспорт</v>
      </c>
    </row>
    <row r="239" spans="1:9" ht="12.75" x14ac:dyDescent="0.2">
      <c r="A239" s="6">
        <v>42644</v>
      </c>
      <c r="B239" s="1" t="str">
        <f>In!$A$7</f>
        <v>Фонд 1</v>
      </c>
      <c r="C239" s="1" t="str">
        <f>In!$B$7</f>
        <v>Внеплановые</v>
      </c>
      <c r="D239" s="1">
        <v>221</v>
      </c>
      <c r="E239" s="3">
        <f>INDEX(In[Аренда помещений],MATCH(Sheet[[#This Row],[Код-для-кол-ва]],In[Код-для-кол-во],))*Sheet[[#This Row],[Кол-во]]</f>
        <v>0</v>
      </c>
      <c r="F239" s="8">
        <f>IFERROR(INDEX(In[[1]:[12]],MATCH(Sheet[[#This Row],[Код-для-кол-ва]],In[Код-для-кол-во],),MONTH(Sheet[[#This Row],[Дата]])),)</f>
        <v>1</v>
      </c>
      <c r="G239" s="4"/>
      <c r="H239" s="17" t="str">
        <f>Sheet[[#This Row],[Фонд]]&amp;Sheet[[#This Row],[Название меропрития]]</f>
        <v>Фонд 1Внеплановые</v>
      </c>
      <c r="I239" s="1" t="str">
        <f>IFERROR(INDEX(Cat[Description],MATCH(Sheet[[#This Row],[Код]],Cat[Kod],0)),0)</f>
        <v>Транспорт</v>
      </c>
    </row>
    <row r="240" spans="1:9" ht="12.75" x14ac:dyDescent="0.2">
      <c r="A240" s="6">
        <v>42675</v>
      </c>
      <c r="B240" s="1" t="str">
        <f>In!$A$7</f>
        <v>Фонд 1</v>
      </c>
      <c r="C240" s="1" t="str">
        <f>In!$B$7</f>
        <v>Внеплановые</v>
      </c>
      <c r="D240" s="1">
        <v>221</v>
      </c>
      <c r="E240" s="3">
        <f>INDEX(In[Аренда помещений],MATCH(Sheet[[#This Row],[Код-для-кол-ва]],In[Код-для-кол-во],))*Sheet[[#This Row],[Кол-во]]</f>
        <v>0</v>
      </c>
      <c r="F240" s="8">
        <f>IFERROR(INDEX(In[[1]:[12]],MATCH(Sheet[[#This Row],[Код-для-кол-ва]],In[Код-для-кол-во],),MONTH(Sheet[[#This Row],[Дата]])),)</f>
        <v>1</v>
      </c>
      <c r="G240" s="4"/>
      <c r="H240" s="17" t="str">
        <f>Sheet[[#This Row],[Фонд]]&amp;Sheet[[#This Row],[Название меропрития]]</f>
        <v>Фонд 1Внеплановые</v>
      </c>
      <c r="I240" s="1" t="str">
        <f>IFERROR(INDEX(Cat[Description],MATCH(Sheet[[#This Row],[Код]],Cat[Kod],0)),0)</f>
        <v>Транспорт</v>
      </c>
    </row>
    <row r="241" spans="1:9" ht="12.75" x14ac:dyDescent="0.2">
      <c r="A241" s="6">
        <v>42705</v>
      </c>
      <c r="B241" s="1" t="str">
        <f>In!$A$7</f>
        <v>Фонд 1</v>
      </c>
      <c r="C241" s="1" t="str">
        <f>In!$B$7</f>
        <v>Внеплановые</v>
      </c>
      <c r="D241" s="1">
        <v>221</v>
      </c>
      <c r="E241" s="3">
        <f>INDEX(In[Аренда помещений],MATCH(Sheet[[#This Row],[Код-для-кол-ва]],In[Код-для-кол-во],))*Sheet[[#This Row],[Кол-во]]</f>
        <v>0</v>
      </c>
      <c r="F241" s="8">
        <f>IFERROR(INDEX(In[[1]:[12]],MATCH(Sheet[[#This Row],[Код-для-кол-ва]],In[Код-для-кол-во],),MONTH(Sheet[[#This Row],[Дата]])),)</f>
        <v>1</v>
      </c>
      <c r="G241" s="4"/>
      <c r="H241" s="17" t="str">
        <f>Sheet[[#This Row],[Фонд]]&amp;Sheet[[#This Row],[Название меропрития]]</f>
        <v>Фонд 1Внеплановые</v>
      </c>
      <c r="I241" s="1" t="str">
        <f>IFERROR(INDEX(Cat[Description],MATCH(Sheet[[#This Row],[Код]],Cat[Kod],0)),0)</f>
        <v>Транспорт</v>
      </c>
    </row>
    <row r="242" spans="1:9" ht="12.75" x14ac:dyDescent="0.2">
      <c r="A242" s="6">
        <v>42370</v>
      </c>
      <c r="B242" s="1" t="str">
        <f>In!$A$8</f>
        <v>Фонд 3</v>
      </c>
      <c r="C242" s="1" t="str">
        <f>In!$B$8</f>
        <v>Собрание</v>
      </c>
      <c r="D242" s="1">
        <v>221</v>
      </c>
      <c r="E242" s="3">
        <f>INDEX(In[Аренда помещений],MATCH(Sheet[[#This Row],[Код-для-кол-ва]],In[Код-для-кол-во],))*Sheet[[#This Row],[Кол-во]]</f>
        <v>1424</v>
      </c>
      <c r="F242" s="8">
        <f>IFERROR(INDEX(In[[1]:[12]],MATCH(Sheet[[#This Row],[Код-для-кол-ва]],In[Код-для-кол-во],),MONTH(Sheet[[#This Row],[Дата]])),)</f>
        <v>4</v>
      </c>
      <c r="G242" s="4"/>
      <c r="H242" s="17" t="str">
        <f>Sheet[[#This Row],[Фонд]]&amp;Sheet[[#This Row],[Название меропрития]]</f>
        <v>Фонд 3Собрание</v>
      </c>
      <c r="I242" s="1" t="str">
        <f>IFERROR(INDEX(Cat[Description],MATCH(Sheet[[#This Row],[Код]],Cat[Kod],0)),0)</f>
        <v>Транспорт</v>
      </c>
    </row>
    <row r="243" spans="1:9" ht="12.75" x14ac:dyDescent="0.2">
      <c r="A243" s="6">
        <v>42401</v>
      </c>
      <c r="B243" s="1" t="str">
        <f>In!$A$8</f>
        <v>Фонд 3</v>
      </c>
      <c r="C243" s="1" t="str">
        <f>In!$B$8</f>
        <v>Собрание</v>
      </c>
      <c r="D243" s="1">
        <v>221</v>
      </c>
      <c r="E243" s="3">
        <f>INDEX(In[Аренда помещений],MATCH(Sheet[[#This Row],[Код-для-кол-ва]],In[Код-для-кол-во],))*Sheet[[#This Row],[Кол-во]]</f>
        <v>1424</v>
      </c>
      <c r="F243" s="8">
        <f>IFERROR(INDEX(In[[1]:[12]],MATCH(Sheet[[#This Row],[Код-для-кол-ва]],In[Код-для-кол-во],),MONTH(Sheet[[#This Row],[Дата]])),)</f>
        <v>4</v>
      </c>
      <c r="G243" s="4"/>
      <c r="H243" s="17" t="str">
        <f>Sheet[[#This Row],[Фонд]]&amp;Sheet[[#This Row],[Название меропрития]]</f>
        <v>Фонд 3Собрание</v>
      </c>
      <c r="I243" s="1" t="str">
        <f>IFERROR(INDEX(Cat[Description],MATCH(Sheet[[#This Row],[Код]],Cat[Kod],0)),0)</f>
        <v>Транспорт</v>
      </c>
    </row>
    <row r="244" spans="1:9" ht="12.75" x14ac:dyDescent="0.2">
      <c r="A244" s="6">
        <v>42430</v>
      </c>
      <c r="B244" s="1" t="str">
        <f>In!$A$8</f>
        <v>Фонд 3</v>
      </c>
      <c r="C244" s="1" t="str">
        <f>In!$B$8</f>
        <v>Собрание</v>
      </c>
      <c r="D244" s="1">
        <v>221</v>
      </c>
      <c r="E244" s="3">
        <f>INDEX(In[Аренда помещений],MATCH(Sheet[[#This Row],[Код-для-кол-ва]],In[Код-для-кол-во],))*Sheet[[#This Row],[Кол-во]]</f>
        <v>1424</v>
      </c>
      <c r="F244" s="8">
        <f>IFERROR(INDEX(In[[1]:[12]],MATCH(Sheet[[#This Row],[Код-для-кол-ва]],In[Код-для-кол-во],),MONTH(Sheet[[#This Row],[Дата]])),)</f>
        <v>4</v>
      </c>
      <c r="G244" s="4"/>
      <c r="H244" s="17" t="str">
        <f>Sheet[[#This Row],[Фонд]]&amp;Sheet[[#This Row],[Название меропрития]]</f>
        <v>Фонд 3Собрание</v>
      </c>
      <c r="I244" s="1" t="str">
        <f>IFERROR(INDEX(Cat[Description],MATCH(Sheet[[#This Row],[Код]],Cat[Kod],0)),0)</f>
        <v>Транспорт</v>
      </c>
    </row>
    <row r="245" spans="1:9" ht="12.75" x14ac:dyDescent="0.2">
      <c r="A245" s="6">
        <v>42461</v>
      </c>
      <c r="B245" s="1" t="str">
        <f>In!$A$8</f>
        <v>Фонд 3</v>
      </c>
      <c r="C245" s="1" t="str">
        <f>In!$B$8</f>
        <v>Собрание</v>
      </c>
      <c r="D245" s="1">
        <v>221</v>
      </c>
      <c r="E245" s="3">
        <f>INDEX(In[Аренда помещений],MATCH(Sheet[[#This Row],[Код-для-кол-ва]],In[Код-для-кол-во],))*Sheet[[#This Row],[Кол-во]]</f>
        <v>1424</v>
      </c>
      <c r="F245" s="8">
        <f>IFERROR(INDEX(In[[1]:[12]],MATCH(Sheet[[#This Row],[Код-для-кол-ва]],In[Код-для-кол-во],),MONTH(Sheet[[#This Row],[Дата]])),)</f>
        <v>4</v>
      </c>
      <c r="G245" s="4"/>
      <c r="H245" s="17" t="str">
        <f>Sheet[[#This Row],[Фонд]]&amp;Sheet[[#This Row],[Название меропрития]]</f>
        <v>Фонд 3Собрание</v>
      </c>
      <c r="I245" s="1" t="str">
        <f>IFERROR(INDEX(Cat[Description],MATCH(Sheet[[#This Row],[Код]],Cat[Kod],0)),0)</f>
        <v>Транспорт</v>
      </c>
    </row>
    <row r="246" spans="1:9" ht="12.75" x14ac:dyDescent="0.2">
      <c r="A246" s="6">
        <v>42491</v>
      </c>
      <c r="B246" s="1" t="str">
        <f>In!$A$8</f>
        <v>Фонд 3</v>
      </c>
      <c r="C246" s="1" t="str">
        <f>In!$B$8</f>
        <v>Собрание</v>
      </c>
      <c r="D246" s="1">
        <v>221</v>
      </c>
      <c r="E246" s="3">
        <f>INDEX(In[Аренда помещений],MATCH(Sheet[[#This Row],[Код-для-кол-ва]],In[Код-для-кол-во],))*Sheet[[#This Row],[Кол-во]]</f>
        <v>1424</v>
      </c>
      <c r="F246" s="8">
        <f>IFERROR(INDEX(In[[1]:[12]],MATCH(Sheet[[#This Row],[Код-для-кол-ва]],In[Код-для-кол-во],),MONTH(Sheet[[#This Row],[Дата]])),)</f>
        <v>4</v>
      </c>
      <c r="G246" s="4"/>
      <c r="H246" s="17" t="str">
        <f>Sheet[[#This Row],[Фонд]]&amp;Sheet[[#This Row],[Название меропрития]]</f>
        <v>Фонд 3Собрание</v>
      </c>
      <c r="I246" s="1" t="str">
        <f>IFERROR(INDEX(Cat[Description],MATCH(Sheet[[#This Row],[Код]],Cat[Kod],0)),0)</f>
        <v>Транспорт</v>
      </c>
    </row>
    <row r="247" spans="1:9" ht="12.75" x14ac:dyDescent="0.2">
      <c r="A247" s="6">
        <v>42522</v>
      </c>
      <c r="B247" s="1" t="str">
        <f>In!$A$8</f>
        <v>Фонд 3</v>
      </c>
      <c r="C247" s="1" t="str">
        <f>In!$B$8</f>
        <v>Собрание</v>
      </c>
      <c r="D247" s="1">
        <v>221</v>
      </c>
      <c r="E247" s="3">
        <f>INDEX(In[Аренда помещений],MATCH(Sheet[[#This Row],[Код-для-кол-ва]],In[Код-для-кол-во],))*Sheet[[#This Row],[Кол-во]]</f>
        <v>1424</v>
      </c>
      <c r="F247" s="8">
        <f>IFERROR(INDEX(In[[1]:[12]],MATCH(Sheet[[#This Row],[Код-для-кол-ва]],In[Код-для-кол-во],),MONTH(Sheet[[#This Row],[Дата]])),)</f>
        <v>4</v>
      </c>
      <c r="G247" s="4"/>
      <c r="H247" s="17" t="str">
        <f>Sheet[[#This Row],[Фонд]]&amp;Sheet[[#This Row],[Название меропрития]]</f>
        <v>Фонд 3Собрание</v>
      </c>
      <c r="I247" s="1" t="str">
        <f>IFERROR(INDEX(Cat[Description],MATCH(Sheet[[#This Row],[Код]],Cat[Kod],0)),0)</f>
        <v>Транспорт</v>
      </c>
    </row>
    <row r="248" spans="1:9" ht="12.75" x14ac:dyDescent="0.2">
      <c r="A248" s="6">
        <v>42552</v>
      </c>
      <c r="B248" s="1" t="str">
        <f>In!$A$8</f>
        <v>Фонд 3</v>
      </c>
      <c r="C248" s="1" t="str">
        <f>In!$B$8</f>
        <v>Собрание</v>
      </c>
      <c r="D248" s="1">
        <v>221</v>
      </c>
      <c r="E248" s="3">
        <f>INDEX(In[Аренда помещений],MATCH(Sheet[[#This Row],[Код-для-кол-ва]],In[Код-для-кол-во],))*Sheet[[#This Row],[Кол-во]]</f>
        <v>1780</v>
      </c>
      <c r="F248" s="8">
        <f>IFERROR(INDEX(In[[1]:[12]],MATCH(Sheet[[#This Row],[Код-для-кол-ва]],In[Код-для-кол-во],),MONTH(Sheet[[#This Row],[Дата]])),)</f>
        <v>5</v>
      </c>
      <c r="G248" s="4"/>
      <c r="H248" s="17" t="str">
        <f>Sheet[[#This Row],[Фонд]]&amp;Sheet[[#This Row],[Название меропрития]]</f>
        <v>Фонд 3Собрание</v>
      </c>
      <c r="I248" s="1" t="str">
        <f>IFERROR(INDEX(Cat[Description],MATCH(Sheet[[#This Row],[Код]],Cat[Kod],0)),0)</f>
        <v>Транспорт</v>
      </c>
    </row>
    <row r="249" spans="1:9" ht="12.75" x14ac:dyDescent="0.2">
      <c r="A249" s="6">
        <v>42583</v>
      </c>
      <c r="B249" s="1" t="str">
        <f>In!$A$8</f>
        <v>Фонд 3</v>
      </c>
      <c r="C249" s="1" t="str">
        <f>In!$B$8</f>
        <v>Собрание</v>
      </c>
      <c r="D249" s="1">
        <v>221</v>
      </c>
      <c r="E249" s="3">
        <f>INDEX(In[Аренда помещений],MATCH(Sheet[[#This Row],[Код-для-кол-ва]],In[Код-для-кол-во],))*Sheet[[#This Row],[Кол-во]]</f>
        <v>1424</v>
      </c>
      <c r="F249" s="8">
        <f>IFERROR(INDEX(In[[1]:[12]],MATCH(Sheet[[#This Row],[Код-для-кол-ва]],In[Код-для-кол-во],),MONTH(Sheet[[#This Row],[Дата]])),)</f>
        <v>4</v>
      </c>
      <c r="G249" s="4"/>
      <c r="H249" s="17" t="str">
        <f>Sheet[[#This Row],[Фонд]]&amp;Sheet[[#This Row],[Название меропрития]]</f>
        <v>Фонд 3Собрание</v>
      </c>
      <c r="I249" s="1" t="str">
        <f>IFERROR(INDEX(Cat[Description],MATCH(Sheet[[#This Row],[Код]],Cat[Kod],0)),0)</f>
        <v>Транспорт</v>
      </c>
    </row>
    <row r="250" spans="1:9" ht="12.75" x14ac:dyDescent="0.2">
      <c r="A250" s="6">
        <v>42614</v>
      </c>
      <c r="B250" s="1" t="str">
        <f>In!$A$8</f>
        <v>Фонд 3</v>
      </c>
      <c r="C250" s="1" t="str">
        <f>In!$B$8</f>
        <v>Собрание</v>
      </c>
      <c r="D250" s="1">
        <v>221</v>
      </c>
      <c r="E250" s="3">
        <f>INDEX(In[Аренда помещений],MATCH(Sheet[[#This Row],[Код-для-кол-ва]],In[Код-для-кол-во],))*Sheet[[#This Row],[Кол-во]]</f>
        <v>1424</v>
      </c>
      <c r="F250" s="8">
        <f>IFERROR(INDEX(In[[1]:[12]],MATCH(Sheet[[#This Row],[Код-для-кол-ва]],In[Код-для-кол-во],),MONTH(Sheet[[#This Row],[Дата]])),)</f>
        <v>4</v>
      </c>
      <c r="G250" s="4"/>
      <c r="H250" s="17" t="str">
        <f>Sheet[[#This Row],[Фонд]]&amp;Sheet[[#This Row],[Название меропрития]]</f>
        <v>Фонд 3Собрание</v>
      </c>
      <c r="I250" s="1" t="str">
        <f>IFERROR(INDEX(Cat[Description],MATCH(Sheet[[#This Row],[Код]],Cat[Kod],0)),0)</f>
        <v>Транспорт</v>
      </c>
    </row>
    <row r="251" spans="1:9" ht="12.75" x14ac:dyDescent="0.2">
      <c r="A251" s="6">
        <v>42644</v>
      </c>
      <c r="B251" s="1" t="str">
        <f>In!$A$8</f>
        <v>Фонд 3</v>
      </c>
      <c r="C251" s="1" t="str">
        <f>In!$B$8</f>
        <v>Собрание</v>
      </c>
      <c r="D251" s="1">
        <v>221</v>
      </c>
      <c r="E251" s="3">
        <f>INDEX(In[Аренда помещений],MATCH(Sheet[[#This Row],[Код-для-кол-ва]],In[Код-для-кол-во],))*Sheet[[#This Row],[Кол-во]]</f>
        <v>1780</v>
      </c>
      <c r="F251" s="8">
        <f>IFERROR(INDEX(In[[1]:[12]],MATCH(Sheet[[#This Row],[Код-для-кол-ва]],In[Код-для-кол-во],),MONTH(Sheet[[#This Row],[Дата]])),)</f>
        <v>5</v>
      </c>
      <c r="G251" s="4"/>
      <c r="H251" s="17" t="str">
        <f>Sheet[[#This Row],[Фонд]]&amp;Sheet[[#This Row],[Название меропрития]]</f>
        <v>Фонд 3Собрание</v>
      </c>
      <c r="I251" s="1" t="str">
        <f>IFERROR(INDEX(Cat[Description],MATCH(Sheet[[#This Row],[Код]],Cat[Kod],0)),0)</f>
        <v>Транспорт</v>
      </c>
    </row>
    <row r="252" spans="1:9" ht="12.75" x14ac:dyDescent="0.2">
      <c r="A252" s="6">
        <v>42675</v>
      </c>
      <c r="B252" s="1" t="str">
        <f>In!$A$8</f>
        <v>Фонд 3</v>
      </c>
      <c r="C252" s="1" t="str">
        <f>In!$B$8</f>
        <v>Собрание</v>
      </c>
      <c r="D252" s="1">
        <v>221</v>
      </c>
      <c r="E252" s="3">
        <f>INDEX(In[Аренда помещений],MATCH(Sheet[[#This Row],[Код-для-кол-ва]],In[Код-для-кол-во],))*Sheet[[#This Row],[Кол-во]]</f>
        <v>1424</v>
      </c>
      <c r="F252" s="8">
        <f>IFERROR(INDEX(In[[1]:[12]],MATCH(Sheet[[#This Row],[Код-для-кол-ва]],In[Код-для-кол-во],),MONTH(Sheet[[#This Row],[Дата]])),)</f>
        <v>4</v>
      </c>
      <c r="G252" s="4"/>
      <c r="H252" s="17" t="str">
        <f>Sheet[[#This Row],[Фонд]]&amp;Sheet[[#This Row],[Название меропрития]]</f>
        <v>Фонд 3Собрание</v>
      </c>
      <c r="I252" s="1" t="str">
        <f>IFERROR(INDEX(Cat[Description],MATCH(Sheet[[#This Row],[Код]],Cat[Kod],0)),0)</f>
        <v>Транспорт</v>
      </c>
    </row>
    <row r="253" spans="1:9" ht="12.75" x14ac:dyDescent="0.2">
      <c r="A253" s="6">
        <v>42705</v>
      </c>
      <c r="B253" s="1" t="str">
        <f>In!$A$8</f>
        <v>Фонд 3</v>
      </c>
      <c r="C253" s="1" t="str">
        <f>In!$B$8</f>
        <v>Собрание</v>
      </c>
      <c r="D253" s="1">
        <v>221</v>
      </c>
      <c r="E253" s="3">
        <f>INDEX(In[Аренда помещений],MATCH(Sheet[[#This Row],[Код-для-кол-ва]],In[Код-для-кол-во],))*Sheet[[#This Row],[Кол-во]]</f>
        <v>1424</v>
      </c>
      <c r="F253" s="8">
        <f>IFERROR(INDEX(In[[1]:[12]],MATCH(Sheet[[#This Row],[Код-для-кол-ва]],In[Код-для-кол-во],),MONTH(Sheet[[#This Row],[Дата]])),)</f>
        <v>4</v>
      </c>
      <c r="G253" s="4"/>
      <c r="H253" s="17" t="str">
        <f>Sheet[[#This Row],[Фонд]]&amp;Sheet[[#This Row],[Название меропрития]]</f>
        <v>Фонд 3Собрание</v>
      </c>
      <c r="I253" s="1" t="str">
        <f>IFERROR(INDEX(Cat[Description],MATCH(Sheet[[#This Row],[Код]],Cat[Kod],0)),0)</f>
        <v>Транспорт</v>
      </c>
    </row>
    <row r="254" spans="1:9" ht="12.75" x14ac:dyDescent="0.2">
      <c r="A254" s="6">
        <v>42370</v>
      </c>
      <c r="B254" s="1" t="str">
        <f>In!$A$9</f>
        <v>Фонд 3</v>
      </c>
      <c r="C254" s="1" t="str">
        <f>In!$B$9</f>
        <v>Встреча</v>
      </c>
      <c r="D254" s="1">
        <v>221</v>
      </c>
      <c r="E254" s="3">
        <f>INDEX(In[Аренда помещений],MATCH(Sheet[[#This Row],[Код-для-кол-ва]],In[Код-для-кол-во],))*Sheet[[#This Row],[Кол-во]]</f>
        <v>1068</v>
      </c>
      <c r="F254" s="8">
        <f>IFERROR(INDEX(In[[1]:[12]],MATCH(Sheet[[#This Row],[Код-для-кол-ва]],In[Код-для-кол-во],),MONTH(Sheet[[#This Row],[Дата]])),)</f>
        <v>4</v>
      </c>
      <c r="G254" s="4"/>
      <c r="H254" s="17" t="str">
        <f>Sheet[[#This Row],[Фонд]]&amp;Sheet[[#This Row],[Название меропрития]]</f>
        <v>Фонд 3Встреча</v>
      </c>
      <c r="I254" s="1" t="str">
        <f>IFERROR(INDEX(Cat[Description],MATCH(Sheet[[#This Row],[Код]],Cat[Kod],0)),0)</f>
        <v>Транспорт</v>
      </c>
    </row>
    <row r="255" spans="1:9" ht="12.75" x14ac:dyDescent="0.2">
      <c r="A255" s="6">
        <v>42401</v>
      </c>
      <c r="B255" s="1" t="str">
        <f>In!$A$9</f>
        <v>Фонд 3</v>
      </c>
      <c r="C255" s="1" t="str">
        <f>In!$B$9</f>
        <v>Встреча</v>
      </c>
      <c r="D255" s="1">
        <v>221</v>
      </c>
      <c r="E255" s="3">
        <f>INDEX(In[Аренда помещений],MATCH(Sheet[[#This Row],[Код-для-кол-ва]],In[Код-для-кол-во],))*Sheet[[#This Row],[Кол-во]]</f>
        <v>1068</v>
      </c>
      <c r="F255" s="8">
        <f>IFERROR(INDEX(In[[1]:[12]],MATCH(Sheet[[#This Row],[Код-для-кол-ва]],In[Код-для-кол-во],),MONTH(Sheet[[#This Row],[Дата]])),)</f>
        <v>4</v>
      </c>
      <c r="G255" s="4"/>
      <c r="H255" s="17" t="str">
        <f>Sheet[[#This Row],[Фонд]]&amp;Sheet[[#This Row],[Название меропрития]]</f>
        <v>Фонд 3Встреча</v>
      </c>
      <c r="I255" s="1" t="str">
        <f>IFERROR(INDEX(Cat[Description],MATCH(Sheet[[#This Row],[Код]],Cat[Kod],0)),0)</f>
        <v>Транспорт</v>
      </c>
    </row>
    <row r="256" spans="1:9" ht="12.75" x14ac:dyDescent="0.2">
      <c r="A256" s="6">
        <v>42430</v>
      </c>
      <c r="B256" s="1" t="str">
        <f>In!$A$9</f>
        <v>Фонд 3</v>
      </c>
      <c r="C256" s="1" t="str">
        <f>In!$B$9</f>
        <v>Встреча</v>
      </c>
      <c r="D256" s="1">
        <v>221</v>
      </c>
      <c r="E256" s="3">
        <f>INDEX(In[Аренда помещений],MATCH(Sheet[[#This Row],[Код-для-кол-ва]],In[Код-для-кол-во],))*Sheet[[#This Row],[Кол-во]]</f>
        <v>1068</v>
      </c>
      <c r="F256" s="8">
        <f>IFERROR(INDEX(In[[1]:[12]],MATCH(Sheet[[#This Row],[Код-для-кол-ва]],In[Код-для-кол-во],),MONTH(Sheet[[#This Row],[Дата]])),)</f>
        <v>4</v>
      </c>
      <c r="G256" s="4"/>
      <c r="H256" s="17" t="str">
        <f>Sheet[[#This Row],[Фонд]]&amp;Sheet[[#This Row],[Название меропрития]]</f>
        <v>Фонд 3Встреча</v>
      </c>
      <c r="I256" s="1" t="str">
        <f>IFERROR(INDEX(Cat[Description],MATCH(Sheet[[#This Row],[Код]],Cat[Kod],0)),0)</f>
        <v>Транспорт</v>
      </c>
    </row>
    <row r="257" spans="1:9" ht="12.75" x14ac:dyDescent="0.2">
      <c r="A257" s="6">
        <v>42461</v>
      </c>
      <c r="B257" s="1" t="str">
        <f>In!$A$9</f>
        <v>Фонд 3</v>
      </c>
      <c r="C257" s="1" t="str">
        <f>In!$B$9</f>
        <v>Встреча</v>
      </c>
      <c r="D257" s="1">
        <v>221</v>
      </c>
      <c r="E257" s="3">
        <f>INDEX(In[Аренда помещений],MATCH(Sheet[[#This Row],[Код-для-кол-ва]],In[Код-для-кол-во],))*Sheet[[#This Row],[Кол-во]]</f>
        <v>1068</v>
      </c>
      <c r="F257" s="8">
        <f>IFERROR(INDEX(In[[1]:[12]],MATCH(Sheet[[#This Row],[Код-для-кол-ва]],In[Код-для-кол-во],),MONTH(Sheet[[#This Row],[Дата]])),)</f>
        <v>4</v>
      </c>
      <c r="G257" s="4"/>
      <c r="H257" s="17" t="str">
        <f>Sheet[[#This Row],[Фонд]]&amp;Sheet[[#This Row],[Название меропрития]]</f>
        <v>Фонд 3Встреча</v>
      </c>
      <c r="I257" s="1" t="str">
        <f>IFERROR(INDEX(Cat[Description],MATCH(Sheet[[#This Row],[Код]],Cat[Kod],0)),0)</f>
        <v>Транспорт</v>
      </c>
    </row>
    <row r="258" spans="1:9" ht="12.75" x14ac:dyDescent="0.2">
      <c r="A258" s="6">
        <v>42491</v>
      </c>
      <c r="B258" s="1" t="str">
        <f>In!$A$9</f>
        <v>Фонд 3</v>
      </c>
      <c r="C258" s="1" t="str">
        <f>In!$B$9</f>
        <v>Встреча</v>
      </c>
      <c r="D258" s="1">
        <v>221</v>
      </c>
      <c r="E258" s="3">
        <f>INDEX(In[Аренда помещений],MATCH(Sheet[[#This Row],[Код-для-кол-ва]],In[Код-для-кол-во],))*Sheet[[#This Row],[Кол-во]]</f>
        <v>1068</v>
      </c>
      <c r="F258" s="8">
        <f>IFERROR(INDEX(In[[1]:[12]],MATCH(Sheet[[#This Row],[Код-для-кол-ва]],In[Код-для-кол-во],),MONTH(Sheet[[#This Row],[Дата]])),)</f>
        <v>4</v>
      </c>
      <c r="G258" s="4"/>
      <c r="H258" s="17" t="str">
        <f>Sheet[[#This Row],[Фонд]]&amp;Sheet[[#This Row],[Название меропрития]]</f>
        <v>Фонд 3Встреча</v>
      </c>
      <c r="I258" s="1" t="str">
        <f>IFERROR(INDEX(Cat[Description],MATCH(Sheet[[#This Row],[Код]],Cat[Kod],0)),0)</f>
        <v>Транспорт</v>
      </c>
    </row>
    <row r="259" spans="1:9" ht="12.75" x14ac:dyDescent="0.2">
      <c r="A259" s="6">
        <v>42522</v>
      </c>
      <c r="B259" s="1" t="str">
        <f>In!$A$9</f>
        <v>Фонд 3</v>
      </c>
      <c r="C259" s="1" t="str">
        <f>In!$B$9</f>
        <v>Встреча</v>
      </c>
      <c r="D259" s="1">
        <v>221</v>
      </c>
      <c r="E259" s="3">
        <f>INDEX(In[Аренда помещений],MATCH(Sheet[[#This Row],[Код-для-кол-ва]],In[Код-для-кол-во],))*Sheet[[#This Row],[Кол-во]]</f>
        <v>1068</v>
      </c>
      <c r="F259" s="8">
        <f>IFERROR(INDEX(In[[1]:[12]],MATCH(Sheet[[#This Row],[Код-для-кол-ва]],In[Код-для-кол-во],),MONTH(Sheet[[#This Row],[Дата]])),)</f>
        <v>4</v>
      </c>
      <c r="G259" s="4"/>
      <c r="H259" s="17" t="str">
        <f>Sheet[[#This Row],[Фонд]]&amp;Sheet[[#This Row],[Название меропрития]]</f>
        <v>Фонд 3Встреча</v>
      </c>
      <c r="I259" s="1" t="str">
        <f>IFERROR(INDEX(Cat[Description],MATCH(Sheet[[#This Row],[Код]],Cat[Kod],0)),0)</f>
        <v>Транспорт</v>
      </c>
    </row>
    <row r="260" spans="1:9" ht="12.75" x14ac:dyDescent="0.2">
      <c r="A260" s="6">
        <v>42552</v>
      </c>
      <c r="B260" s="1" t="str">
        <f>In!$A$9</f>
        <v>Фонд 3</v>
      </c>
      <c r="C260" s="1" t="str">
        <f>In!$B$9</f>
        <v>Встреча</v>
      </c>
      <c r="D260" s="1">
        <v>221</v>
      </c>
      <c r="E260" s="3">
        <f>INDEX(In[Аренда помещений],MATCH(Sheet[[#This Row],[Код-для-кол-ва]],In[Код-для-кол-во],))*Sheet[[#This Row],[Кол-во]]</f>
        <v>1335</v>
      </c>
      <c r="F260" s="8">
        <f>IFERROR(INDEX(In[[1]:[12]],MATCH(Sheet[[#This Row],[Код-для-кол-ва]],In[Код-для-кол-во],),MONTH(Sheet[[#This Row],[Дата]])),)</f>
        <v>5</v>
      </c>
      <c r="G260" s="4"/>
      <c r="H260" s="17" t="str">
        <f>Sheet[[#This Row],[Фонд]]&amp;Sheet[[#This Row],[Название меропрития]]</f>
        <v>Фонд 3Встреча</v>
      </c>
      <c r="I260" s="1" t="str">
        <f>IFERROR(INDEX(Cat[Description],MATCH(Sheet[[#This Row],[Код]],Cat[Kod],0)),0)</f>
        <v>Транспорт</v>
      </c>
    </row>
    <row r="261" spans="1:9" ht="12.75" x14ac:dyDescent="0.2">
      <c r="A261" s="6">
        <v>42583</v>
      </c>
      <c r="B261" s="1" t="str">
        <f>In!$A$9</f>
        <v>Фонд 3</v>
      </c>
      <c r="C261" s="1" t="str">
        <f>In!$B$9</f>
        <v>Встреча</v>
      </c>
      <c r="D261" s="1">
        <v>221</v>
      </c>
      <c r="E261" s="3">
        <f>INDEX(In[Аренда помещений],MATCH(Sheet[[#This Row],[Код-для-кол-ва]],In[Код-для-кол-во],))*Sheet[[#This Row],[Кол-во]]</f>
        <v>1068</v>
      </c>
      <c r="F261" s="8">
        <f>IFERROR(INDEX(In[[1]:[12]],MATCH(Sheet[[#This Row],[Код-для-кол-ва]],In[Код-для-кол-во],),MONTH(Sheet[[#This Row],[Дата]])),)</f>
        <v>4</v>
      </c>
      <c r="G261" s="4"/>
      <c r="H261" s="17" t="str">
        <f>Sheet[[#This Row],[Фонд]]&amp;Sheet[[#This Row],[Название меропрития]]</f>
        <v>Фонд 3Встреча</v>
      </c>
      <c r="I261" s="1" t="str">
        <f>IFERROR(INDEX(Cat[Description],MATCH(Sheet[[#This Row],[Код]],Cat[Kod],0)),0)</f>
        <v>Транспорт</v>
      </c>
    </row>
    <row r="262" spans="1:9" ht="12.75" x14ac:dyDescent="0.2">
      <c r="A262" s="6">
        <v>42614</v>
      </c>
      <c r="B262" s="1" t="str">
        <f>In!$A$9</f>
        <v>Фонд 3</v>
      </c>
      <c r="C262" s="1" t="str">
        <f>In!$B$9</f>
        <v>Встреча</v>
      </c>
      <c r="D262" s="1">
        <v>221</v>
      </c>
      <c r="E262" s="3">
        <f>INDEX(In[Аренда помещений],MATCH(Sheet[[#This Row],[Код-для-кол-ва]],In[Код-для-кол-во],))*Sheet[[#This Row],[Кол-во]]</f>
        <v>1068</v>
      </c>
      <c r="F262" s="8">
        <f>IFERROR(INDEX(In[[1]:[12]],MATCH(Sheet[[#This Row],[Код-для-кол-ва]],In[Код-для-кол-во],),MONTH(Sheet[[#This Row],[Дата]])),)</f>
        <v>4</v>
      </c>
      <c r="G262" s="4"/>
      <c r="H262" s="17" t="str">
        <f>Sheet[[#This Row],[Фонд]]&amp;Sheet[[#This Row],[Название меропрития]]</f>
        <v>Фонд 3Встреча</v>
      </c>
      <c r="I262" s="1" t="str">
        <f>IFERROR(INDEX(Cat[Description],MATCH(Sheet[[#This Row],[Код]],Cat[Kod],0)),0)</f>
        <v>Транспорт</v>
      </c>
    </row>
    <row r="263" spans="1:9" ht="12.75" x14ac:dyDescent="0.2">
      <c r="A263" s="6">
        <v>42644</v>
      </c>
      <c r="B263" s="1" t="str">
        <f>In!$A$9</f>
        <v>Фонд 3</v>
      </c>
      <c r="C263" s="1" t="str">
        <f>In!$B$9</f>
        <v>Встреча</v>
      </c>
      <c r="D263" s="1">
        <v>221</v>
      </c>
      <c r="E263" s="3">
        <f>INDEX(In[Аренда помещений],MATCH(Sheet[[#This Row],[Код-для-кол-ва]],In[Код-для-кол-во],))*Sheet[[#This Row],[Кол-во]]</f>
        <v>1335</v>
      </c>
      <c r="F263" s="8">
        <f>IFERROR(INDEX(In[[1]:[12]],MATCH(Sheet[[#This Row],[Код-для-кол-ва]],In[Код-для-кол-во],),MONTH(Sheet[[#This Row],[Дата]])),)</f>
        <v>5</v>
      </c>
      <c r="G263" s="4"/>
      <c r="H263" s="17" t="str">
        <f>Sheet[[#This Row],[Фонд]]&amp;Sheet[[#This Row],[Название меропрития]]</f>
        <v>Фонд 3Встреча</v>
      </c>
      <c r="I263" s="1" t="str">
        <f>IFERROR(INDEX(Cat[Description],MATCH(Sheet[[#This Row],[Код]],Cat[Kod],0)),0)</f>
        <v>Транспорт</v>
      </c>
    </row>
    <row r="264" spans="1:9" ht="12.75" x14ac:dyDescent="0.2">
      <c r="A264" s="6">
        <v>42675</v>
      </c>
      <c r="B264" s="1" t="str">
        <f>In!$A$9</f>
        <v>Фонд 3</v>
      </c>
      <c r="C264" s="1" t="str">
        <f>In!$B$9</f>
        <v>Встреча</v>
      </c>
      <c r="D264" s="1">
        <v>221</v>
      </c>
      <c r="E264" s="3">
        <f>INDEX(In[Аренда помещений],MATCH(Sheet[[#This Row],[Код-для-кол-ва]],In[Код-для-кол-во],))*Sheet[[#This Row],[Кол-во]]</f>
        <v>1068</v>
      </c>
      <c r="F264" s="8">
        <f>IFERROR(INDEX(In[[1]:[12]],MATCH(Sheet[[#This Row],[Код-для-кол-ва]],In[Код-для-кол-во],),MONTH(Sheet[[#This Row],[Дата]])),)</f>
        <v>4</v>
      </c>
      <c r="G264" s="4"/>
      <c r="H264" s="17" t="str">
        <f>Sheet[[#This Row],[Фонд]]&amp;Sheet[[#This Row],[Название меропрития]]</f>
        <v>Фонд 3Встреча</v>
      </c>
      <c r="I264" s="1" t="str">
        <f>IFERROR(INDEX(Cat[Description],MATCH(Sheet[[#This Row],[Код]],Cat[Kod],0)),0)</f>
        <v>Транспорт</v>
      </c>
    </row>
    <row r="265" spans="1:9" ht="12.75" x14ac:dyDescent="0.2">
      <c r="A265" s="6">
        <v>42705</v>
      </c>
      <c r="B265" s="1" t="str">
        <f>In!$A$9</f>
        <v>Фонд 3</v>
      </c>
      <c r="C265" s="1" t="str">
        <f>In!$B$9</f>
        <v>Встреча</v>
      </c>
      <c r="D265" s="1">
        <v>221</v>
      </c>
      <c r="E265" s="3">
        <f>INDEX(In[Аренда помещений],MATCH(Sheet[[#This Row],[Код-для-кол-ва]],In[Код-для-кол-во],))*Sheet[[#This Row],[Кол-во]]</f>
        <v>1068</v>
      </c>
      <c r="F265" s="8">
        <f>IFERROR(INDEX(In[[1]:[12]],MATCH(Sheet[[#This Row],[Код-для-кол-ва]],In[Код-для-кол-во],),MONTH(Sheet[[#This Row],[Дата]])),)</f>
        <v>4</v>
      </c>
      <c r="G265" s="4"/>
      <c r="H265" s="17" t="str">
        <f>Sheet[[#This Row],[Фонд]]&amp;Sheet[[#This Row],[Название меропрития]]</f>
        <v>Фонд 3Встреча</v>
      </c>
      <c r="I265" s="1" t="str">
        <f>IFERROR(INDEX(Cat[Description],MATCH(Sheet[[#This Row],[Код]],Cat[Kod],0)),0)</f>
        <v>Транспорт</v>
      </c>
    </row>
    <row r="266" spans="1:9" ht="12.75" x14ac:dyDescent="0.2">
      <c r="A266" s="6">
        <v>42370</v>
      </c>
      <c r="B266" s="1" t="str">
        <f>In!$A$10</f>
        <v>Фонд 4</v>
      </c>
      <c r="C266" s="1" t="str">
        <f>In!$B$10</f>
        <v>Корпоратив</v>
      </c>
      <c r="D266" s="1">
        <v>221</v>
      </c>
      <c r="E266" s="3">
        <f>INDEX(In[Аренда помещений],MATCH(Sheet[[#This Row],[Код-для-кол-ва]],In[Код-для-кол-во],))*Sheet[[#This Row],[Кол-во]]</f>
        <v>0</v>
      </c>
      <c r="F266" s="8">
        <f>IFERROR(INDEX(In[[1]:[12]],MATCH(Sheet[[#This Row],[Код-для-кол-ва]],In[Код-для-кол-во],),MONTH(Sheet[[#This Row],[Дата]])),)</f>
        <v>0</v>
      </c>
      <c r="G266" s="4"/>
      <c r="H266" s="17" t="str">
        <f>Sheet[[#This Row],[Фонд]]&amp;Sheet[[#This Row],[Название меропрития]]</f>
        <v>Фонд 4Корпоратив</v>
      </c>
      <c r="I266" s="1" t="str">
        <f>IFERROR(INDEX(Cat[Description],MATCH(Sheet[[#This Row],[Код]],Cat[Kod],0)),0)</f>
        <v>Транспорт</v>
      </c>
    </row>
    <row r="267" spans="1:9" ht="12.75" x14ac:dyDescent="0.2">
      <c r="A267" s="6">
        <v>42401</v>
      </c>
      <c r="B267" s="1" t="str">
        <f>In!$A$10</f>
        <v>Фонд 4</v>
      </c>
      <c r="C267" s="1" t="str">
        <f>In!$B$10</f>
        <v>Корпоратив</v>
      </c>
      <c r="D267" s="1">
        <v>221</v>
      </c>
      <c r="E267" s="3">
        <f>INDEX(In[Аренда помещений],MATCH(Sheet[[#This Row],[Код-для-кол-ва]],In[Код-для-кол-во],))*Sheet[[#This Row],[Кол-во]]</f>
        <v>0</v>
      </c>
      <c r="F267" s="8">
        <f>IFERROR(INDEX(In[[1]:[12]],MATCH(Sheet[[#This Row],[Код-для-кол-ва]],In[Код-для-кол-во],),MONTH(Sheet[[#This Row],[Дата]])),)</f>
        <v>0</v>
      </c>
      <c r="G267" s="4"/>
      <c r="H267" s="17" t="str">
        <f>Sheet[[#This Row],[Фонд]]&amp;Sheet[[#This Row],[Название меропрития]]</f>
        <v>Фонд 4Корпоратив</v>
      </c>
      <c r="I267" s="1" t="str">
        <f>IFERROR(INDEX(Cat[Description],MATCH(Sheet[[#This Row],[Код]],Cat[Kod],0)),0)</f>
        <v>Транспорт</v>
      </c>
    </row>
    <row r="268" spans="1:9" ht="12.75" x14ac:dyDescent="0.2">
      <c r="A268" s="6">
        <v>42430</v>
      </c>
      <c r="B268" s="1" t="str">
        <f>In!$A$10</f>
        <v>Фонд 4</v>
      </c>
      <c r="C268" s="1" t="str">
        <f>In!$B$10</f>
        <v>Корпоратив</v>
      </c>
      <c r="D268" s="1">
        <v>221</v>
      </c>
      <c r="E268" s="3">
        <f>INDEX(In[Аренда помещений],MATCH(Sheet[[#This Row],[Код-для-кол-ва]],In[Код-для-кол-во],))*Sheet[[#This Row],[Кол-во]]</f>
        <v>0</v>
      </c>
      <c r="F268" s="8">
        <f>IFERROR(INDEX(In[[1]:[12]],MATCH(Sheet[[#This Row],[Код-для-кол-ва]],In[Код-для-кол-во],),MONTH(Sheet[[#This Row],[Дата]])),)</f>
        <v>0</v>
      </c>
      <c r="G268" s="4"/>
      <c r="H268" s="17" t="str">
        <f>Sheet[[#This Row],[Фонд]]&amp;Sheet[[#This Row],[Название меропрития]]</f>
        <v>Фонд 4Корпоратив</v>
      </c>
      <c r="I268" s="1" t="str">
        <f>IFERROR(INDEX(Cat[Description],MATCH(Sheet[[#This Row],[Код]],Cat[Kod],0)),0)</f>
        <v>Транспорт</v>
      </c>
    </row>
    <row r="269" spans="1:9" ht="12.75" x14ac:dyDescent="0.2">
      <c r="A269" s="6">
        <v>42461</v>
      </c>
      <c r="B269" s="1" t="str">
        <f>In!$A$10</f>
        <v>Фонд 4</v>
      </c>
      <c r="C269" s="1" t="str">
        <f>In!$B$10</f>
        <v>Корпоратив</v>
      </c>
      <c r="D269" s="1">
        <v>221</v>
      </c>
      <c r="E269" s="3">
        <f>INDEX(In[Аренда помещений],MATCH(Sheet[[#This Row],[Код-для-кол-ва]],In[Код-для-кол-во],))*Sheet[[#This Row],[Кол-во]]</f>
        <v>0</v>
      </c>
      <c r="F269" s="8">
        <f>IFERROR(INDEX(In[[1]:[12]],MATCH(Sheet[[#This Row],[Код-для-кол-ва]],In[Код-для-кол-во],),MONTH(Sheet[[#This Row],[Дата]])),)</f>
        <v>0</v>
      </c>
      <c r="G269" s="4"/>
      <c r="H269" s="17" t="str">
        <f>Sheet[[#This Row],[Фонд]]&amp;Sheet[[#This Row],[Название меропрития]]</f>
        <v>Фонд 4Корпоратив</v>
      </c>
      <c r="I269" s="1" t="str">
        <f>IFERROR(INDEX(Cat[Description],MATCH(Sheet[[#This Row],[Код]],Cat[Kod],0)),0)</f>
        <v>Транспорт</v>
      </c>
    </row>
    <row r="270" spans="1:9" ht="12.75" x14ac:dyDescent="0.2">
      <c r="A270" s="6">
        <v>42491</v>
      </c>
      <c r="B270" s="1" t="str">
        <f>In!$A$10</f>
        <v>Фонд 4</v>
      </c>
      <c r="C270" s="1" t="str">
        <f>In!$B$10</f>
        <v>Корпоратив</v>
      </c>
      <c r="D270" s="1">
        <v>221</v>
      </c>
      <c r="E270" s="3">
        <f>INDEX(In[Аренда помещений],MATCH(Sheet[[#This Row],[Код-для-кол-ва]],In[Код-для-кол-во],))*Sheet[[#This Row],[Кол-во]]</f>
        <v>0</v>
      </c>
      <c r="F270" s="8">
        <f>IFERROR(INDEX(In[[1]:[12]],MATCH(Sheet[[#This Row],[Код-для-кол-ва]],In[Код-для-кол-во],),MONTH(Sheet[[#This Row],[Дата]])),)</f>
        <v>0</v>
      </c>
      <c r="G270" s="4"/>
      <c r="H270" s="17" t="str">
        <f>Sheet[[#This Row],[Фонд]]&amp;Sheet[[#This Row],[Название меропрития]]</f>
        <v>Фонд 4Корпоратив</v>
      </c>
      <c r="I270" s="1" t="str">
        <f>IFERROR(INDEX(Cat[Description],MATCH(Sheet[[#This Row],[Код]],Cat[Kod],0)),0)</f>
        <v>Транспорт</v>
      </c>
    </row>
    <row r="271" spans="1:9" ht="12.75" x14ac:dyDescent="0.2">
      <c r="A271" s="6">
        <v>42522</v>
      </c>
      <c r="B271" s="1" t="str">
        <f>In!$A$10</f>
        <v>Фонд 4</v>
      </c>
      <c r="C271" s="1" t="str">
        <f>In!$B$10</f>
        <v>Корпоратив</v>
      </c>
      <c r="D271" s="1">
        <v>221</v>
      </c>
      <c r="E271" s="3">
        <f>INDEX(In[Аренда помещений],MATCH(Sheet[[#This Row],[Код-для-кол-ва]],In[Код-для-кол-во],))*Sheet[[#This Row],[Кол-во]]</f>
        <v>0</v>
      </c>
      <c r="F271" s="8">
        <f>IFERROR(INDEX(In[[1]:[12]],MATCH(Sheet[[#This Row],[Код-для-кол-ва]],In[Код-для-кол-во],),MONTH(Sheet[[#This Row],[Дата]])),)</f>
        <v>0</v>
      </c>
      <c r="G271" s="4"/>
      <c r="H271" s="17" t="str">
        <f>Sheet[[#This Row],[Фонд]]&amp;Sheet[[#This Row],[Название меропрития]]</f>
        <v>Фонд 4Корпоратив</v>
      </c>
      <c r="I271" s="1" t="str">
        <f>IFERROR(INDEX(Cat[Description],MATCH(Sheet[[#This Row],[Код]],Cat[Kod],0)),0)</f>
        <v>Транспорт</v>
      </c>
    </row>
    <row r="272" spans="1:9" ht="12.75" x14ac:dyDescent="0.2">
      <c r="A272" s="6">
        <v>42552</v>
      </c>
      <c r="B272" s="1" t="str">
        <f>In!$A$10</f>
        <v>Фонд 4</v>
      </c>
      <c r="C272" s="1" t="str">
        <f>In!$B$10</f>
        <v>Корпоратив</v>
      </c>
      <c r="D272" s="1">
        <v>221</v>
      </c>
      <c r="E272" s="3">
        <f>INDEX(In[Аренда помещений],MATCH(Sheet[[#This Row],[Код-для-кол-ва]],In[Код-для-кол-во],))*Sheet[[#This Row],[Кол-во]]</f>
        <v>0</v>
      </c>
      <c r="F272" s="8">
        <f>IFERROR(INDEX(In[[1]:[12]],MATCH(Sheet[[#This Row],[Код-для-кол-ва]],In[Код-для-кол-во],),MONTH(Sheet[[#This Row],[Дата]])),)</f>
        <v>0</v>
      </c>
      <c r="G272" s="4"/>
      <c r="H272" s="17" t="str">
        <f>Sheet[[#This Row],[Фонд]]&amp;Sheet[[#This Row],[Название меропрития]]</f>
        <v>Фонд 4Корпоратив</v>
      </c>
      <c r="I272" s="1" t="str">
        <f>IFERROR(INDEX(Cat[Description],MATCH(Sheet[[#This Row],[Код]],Cat[Kod],0)),0)</f>
        <v>Транспорт</v>
      </c>
    </row>
    <row r="273" spans="1:9" ht="12.75" x14ac:dyDescent="0.2">
      <c r="A273" s="6">
        <v>42583</v>
      </c>
      <c r="B273" s="1" t="str">
        <f>In!$A$10</f>
        <v>Фонд 4</v>
      </c>
      <c r="C273" s="1" t="str">
        <f>In!$B$10</f>
        <v>Корпоратив</v>
      </c>
      <c r="D273" s="1">
        <v>221</v>
      </c>
      <c r="E273" s="3">
        <f>INDEX(In[Аренда помещений],MATCH(Sheet[[#This Row],[Код-для-кол-ва]],In[Код-для-кол-во],))*Sheet[[#This Row],[Кол-во]]</f>
        <v>0</v>
      </c>
      <c r="F273" s="8">
        <f>IFERROR(INDEX(In[[1]:[12]],MATCH(Sheet[[#This Row],[Код-для-кол-ва]],In[Код-для-кол-во],),MONTH(Sheet[[#This Row],[Дата]])),)</f>
        <v>0</v>
      </c>
      <c r="G273" s="4"/>
      <c r="H273" s="17" t="str">
        <f>Sheet[[#This Row],[Фонд]]&amp;Sheet[[#This Row],[Название меропрития]]</f>
        <v>Фонд 4Корпоратив</v>
      </c>
      <c r="I273" s="1" t="str">
        <f>IFERROR(INDEX(Cat[Description],MATCH(Sheet[[#This Row],[Код]],Cat[Kod],0)),0)</f>
        <v>Транспорт</v>
      </c>
    </row>
    <row r="274" spans="1:9" ht="12.75" x14ac:dyDescent="0.2">
      <c r="A274" s="6">
        <v>42614</v>
      </c>
      <c r="B274" s="1" t="str">
        <f>In!$A$10</f>
        <v>Фонд 4</v>
      </c>
      <c r="C274" s="1" t="str">
        <f>In!$B$10</f>
        <v>Корпоратив</v>
      </c>
      <c r="D274" s="1">
        <v>221</v>
      </c>
      <c r="E274" s="3">
        <f>INDEX(In[Аренда помещений],MATCH(Sheet[[#This Row],[Код-для-кол-ва]],In[Код-для-кол-во],))*Sheet[[#This Row],[Кол-во]]</f>
        <v>0</v>
      </c>
      <c r="F274" s="8">
        <f>IFERROR(INDEX(In[[1]:[12]],MATCH(Sheet[[#This Row],[Код-для-кол-ва]],In[Код-для-кол-во],),MONTH(Sheet[[#This Row],[Дата]])),)</f>
        <v>0</v>
      </c>
      <c r="G274" s="4"/>
      <c r="H274" s="17" t="str">
        <f>Sheet[[#This Row],[Фонд]]&amp;Sheet[[#This Row],[Название меропрития]]</f>
        <v>Фонд 4Корпоратив</v>
      </c>
      <c r="I274" s="1" t="str">
        <f>IFERROR(INDEX(Cat[Description],MATCH(Sheet[[#This Row],[Код]],Cat[Kod],0)),0)</f>
        <v>Транспорт</v>
      </c>
    </row>
    <row r="275" spans="1:9" ht="12.75" x14ac:dyDescent="0.2">
      <c r="A275" s="6">
        <v>42644</v>
      </c>
      <c r="B275" s="1" t="str">
        <f>In!$A$10</f>
        <v>Фонд 4</v>
      </c>
      <c r="C275" s="1" t="str">
        <f>In!$B$10</f>
        <v>Корпоратив</v>
      </c>
      <c r="D275" s="1">
        <v>221</v>
      </c>
      <c r="E275" s="3">
        <f>INDEX(In[Аренда помещений],MATCH(Sheet[[#This Row],[Код-для-кол-ва]],In[Код-для-кол-во],))*Sheet[[#This Row],[Кол-во]]</f>
        <v>0</v>
      </c>
      <c r="F275" s="8">
        <f>IFERROR(INDEX(In[[1]:[12]],MATCH(Sheet[[#This Row],[Код-для-кол-ва]],In[Код-для-кол-во],),MONTH(Sheet[[#This Row],[Дата]])),)</f>
        <v>0</v>
      </c>
      <c r="G275" s="4"/>
      <c r="H275" s="17" t="str">
        <f>Sheet[[#This Row],[Фонд]]&amp;Sheet[[#This Row],[Название меропрития]]</f>
        <v>Фонд 4Корпоратив</v>
      </c>
      <c r="I275" s="1" t="str">
        <f>IFERROR(INDEX(Cat[Description],MATCH(Sheet[[#This Row],[Код]],Cat[Kod],0)),0)</f>
        <v>Транспорт</v>
      </c>
    </row>
    <row r="276" spans="1:9" ht="12.75" x14ac:dyDescent="0.2">
      <c r="A276" s="6">
        <v>42675</v>
      </c>
      <c r="B276" s="1" t="str">
        <f>In!$A$10</f>
        <v>Фонд 4</v>
      </c>
      <c r="C276" s="1" t="str">
        <f>In!$B$10</f>
        <v>Корпоратив</v>
      </c>
      <c r="D276" s="1">
        <v>221</v>
      </c>
      <c r="E276" s="3">
        <f>INDEX(In[Аренда помещений],MATCH(Sheet[[#This Row],[Код-для-кол-ва]],In[Код-для-кол-во],))*Sheet[[#This Row],[Кол-во]]</f>
        <v>0</v>
      </c>
      <c r="F276" s="8">
        <f>IFERROR(INDEX(In[[1]:[12]],MATCH(Sheet[[#This Row],[Код-для-кол-ва]],In[Код-для-кол-во],),MONTH(Sheet[[#This Row],[Дата]])),)</f>
        <v>0</v>
      </c>
      <c r="G276" s="4"/>
      <c r="H276" s="17" t="str">
        <f>Sheet[[#This Row],[Фонд]]&amp;Sheet[[#This Row],[Название меропрития]]</f>
        <v>Фонд 4Корпоратив</v>
      </c>
      <c r="I276" s="1" t="str">
        <f>IFERROR(INDEX(Cat[Description],MATCH(Sheet[[#This Row],[Код]],Cat[Kod],0)),0)</f>
        <v>Транспорт</v>
      </c>
    </row>
    <row r="277" spans="1:9" ht="12.75" x14ac:dyDescent="0.2">
      <c r="A277" s="6">
        <v>42705</v>
      </c>
      <c r="B277" s="1" t="str">
        <f>In!$A$10</f>
        <v>Фонд 4</v>
      </c>
      <c r="C277" s="1" t="str">
        <f>In!$B$10</f>
        <v>Корпоратив</v>
      </c>
      <c r="D277" s="1">
        <v>221</v>
      </c>
      <c r="E277" s="3">
        <f>INDEX(In[Аренда помещений],MATCH(Sheet[[#This Row],[Код-для-кол-ва]],In[Код-для-кол-во],))*Sheet[[#This Row],[Кол-во]]</f>
        <v>0</v>
      </c>
      <c r="F277" s="8">
        <f>IFERROR(INDEX(In[[1]:[12]],MATCH(Sheet[[#This Row],[Код-для-кол-ва]],In[Код-для-кол-во],),MONTH(Sheet[[#This Row],[Дата]])),)</f>
        <v>1</v>
      </c>
      <c r="G277" s="4"/>
      <c r="H277" s="17" t="str">
        <f>Sheet[[#This Row],[Фонд]]&amp;Sheet[[#This Row],[Название меропрития]]</f>
        <v>Фонд 4Корпоратив</v>
      </c>
      <c r="I277" s="1" t="str">
        <f>IFERROR(INDEX(Cat[Description],MATCH(Sheet[[#This Row],[Код]],Cat[Kod],0)),0)</f>
        <v>Транспорт</v>
      </c>
    </row>
    <row r="278" spans="1:9" ht="12.75" x14ac:dyDescent="0.2">
      <c r="A278" s="6">
        <v>42370</v>
      </c>
      <c r="B278" s="1" t="str">
        <f>In!$A$11</f>
        <v>Фонд 4</v>
      </c>
      <c r="C278" s="1" t="str">
        <f>In!$B$11</f>
        <v>Ремонт помещения</v>
      </c>
      <c r="D278" s="1">
        <v>221</v>
      </c>
      <c r="E278" s="3">
        <f>INDEX(In[Аренда помещений],MATCH(Sheet[[#This Row],[Код-для-кол-ва]],In[Код-для-кол-во],))*Sheet[[#This Row],[Кол-во]]</f>
        <v>0</v>
      </c>
      <c r="F278" s="8">
        <f>IFERROR(INDEX(In[[1]:[12]],MATCH(Sheet[[#This Row],[Код-для-кол-ва]],In[Код-для-кол-во],),MONTH(Sheet[[#This Row],[Дата]])),)</f>
        <v>0</v>
      </c>
      <c r="G278" s="4"/>
      <c r="H278" s="17" t="str">
        <f>Sheet[[#This Row],[Фонд]]&amp;Sheet[[#This Row],[Название меропрития]]</f>
        <v>Фонд 4Ремонт помещения</v>
      </c>
      <c r="I278" s="1" t="str">
        <f>IFERROR(INDEX(Cat[Description],MATCH(Sheet[[#This Row],[Код]],Cat[Kod],0)),0)</f>
        <v>Транспорт</v>
      </c>
    </row>
    <row r="279" spans="1:9" ht="12.75" x14ac:dyDescent="0.2">
      <c r="A279" s="6">
        <v>42401</v>
      </c>
      <c r="B279" s="1" t="str">
        <f>In!$A$11</f>
        <v>Фонд 4</v>
      </c>
      <c r="C279" s="1" t="str">
        <f>In!$B$11</f>
        <v>Ремонт помещения</v>
      </c>
      <c r="D279" s="1">
        <v>221</v>
      </c>
      <c r="E279" s="3">
        <f>INDEX(In[Аренда помещений],MATCH(Sheet[[#This Row],[Код-для-кол-ва]],In[Код-для-кол-во],))*Sheet[[#This Row],[Кол-во]]</f>
        <v>0</v>
      </c>
      <c r="F279" s="8">
        <f>IFERROR(INDEX(In[[1]:[12]],MATCH(Sheet[[#This Row],[Код-для-кол-ва]],In[Код-для-кол-во],),MONTH(Sheet[[#This Row],[Дата]])),)</f>
        <v>0</v>
      </c>
      <c r="G279" s="4"/>
      <c r="H279" s="17" t="str">
        <f>Sheet[[#This Row],[Фонд]]&amp;Sheet[[#This Row],[Название меропрития]]</f>
        <v>Фонд 4Ремонт помещения</v>
      </c>
      <c r="I279" s="1" t="str">
        <f>IFERROR(INDEX(Cat[Description],MATCH(Sheet[[#This Row],[Код]],Cat[Kod],0)),0)</f>
        <v>Транспорт</v>
      </c>
    </row>
    <row r="280" spans="1:9" ht="12.75" x14ac:dyDescent="0.2">
      <c r="A280" s="6">
        <v>42430</v>
      </c>
      <c r="B280" s="1" t="str">
        <f>In!$A$11</f>
        <v>Фонд 4</v>
      </c>
      <c r="C280" s="1" t="str">
        <f>In!$B$11</f>
        <v>Ремонт помещения</v>
      </c>
      <c r="D280" s="1">
        <v>221</v>
      </c>
      <c r="E280" s="3">
        <f>INDEX(In[Аренда помещений],MATCH(Sheet[[#This Row],[Код-для-кол-ва]],In[Код-для-кол-во],))*Sheet[[#This Row],[Кол-во]]</f>
        <v>0</v>
      </c>
      <c r="F280" s="8">
        <f>IFERROR(INDEX(In[[1]:[12]],MATCH(Sheet[[#This Row],[Код-для-кол-ва]],In[Код-для-кол-во],),MONTH(Sheet[[#This Row],[Дата]])),)</f>
        <v>0</v>
      </c>
      <c r="G280" s="4"/>
      <c r="H280" s="17" t="str">
        <f>Sheet[[#This Row],[Фонд]]&amp;Sheet[[#This Row],[Название меропрития]]</f>
        <v>Фонд 4Ремонт помещения</v>
      </c>
      <c r="I280" s="1" t="str">
        <f>IFERROR(INDEX(Cat[Description],MATCH(Sheet[[#This Row],[Код]],Cat[Kod],0)),0)</f>
        <v>Транспорт</v>
      </c>
    </row>
    <row r="281" spans="1:9" ht="12.75" x14ac:dyDescent="0.2">
      <c r="A281" s="6">
        <v>42461</v>
      </c>
      <c r="B281" s="1" t="str">
        <f>In!$A$11</f>
        <v>Фонд 4</v>
      </c>
      <c r="C281" s="1" t="str">
        <f>In!$B$11</f>
        <v>Ремонт помещения</v>
      </c>
      <c r="D281" s="1">
        <v>221</v>
      </c>
      <c r="E281" s="3">
        <f>INDEX(In[Аренда помещений],MATCH(Sheet[[#This Row],[Код-для-кол-ва]],In[Код-для-кол-во],))*Sheet[[#This Row],[Кол-во]]</f>
        <v>0</v>
      </c>
      <c r="F281" s="8">
        <f>IFERROR(INDEX(In[[1]:[12]],MATCH(Sheet[[#This Row],[Код-для-кол-ва]],In[Код-для-кол-во],),MONTH(Sheet[[#This Row],[Дата]])),)</f>
        <v>0</v>
      </c>
      <c r="G281" s="4"/>
      <c r="H281" s="17" t="str">
        <f>Sheet[[#This Row],[Фонд]]&amp;Sheet[[#This Row],[Название меропрития]]</f>
        <v>Фонд 4Ремонт помещения</v>
      </c>
      <c r="I281" s="1" t="str">
        <f>IFERROR(INDEX(Cat[Description],MATCH(Sheet[[#This Row],[Код]],Cat[Kod],0)),0)</f>
        <v>Транспорт</v>
      </c>
    </row>
    <row r="282" spans="1:9" ht="12.75" x14ac:dyDescent="0.2">
      <c r="A282" s="6">
        <v>42491</v>
      </c>
      <c r="B282" s="1" t="str">
        <f>In!$A$11</f>
        <v>Фонд 4</v>
      </c>
      <c r="C282" s="1" t="str">
        <f>In!$B$11</f>
        <v>Ремонт помещения</v>
      </c>
      <c r="D282" s="1">
        <v>221</v>
      </c>
      <c r="E282" s="3">
        <f>INDEX(In[Аренда помещений],MATCH(Sheet[[#This Row],[Код-для-кол-ва]],In[Код-для-кол-во],))*Sheet[[#This Row],[Кол-во]]</f>
        <v>0</v>
      </c>
      <c r="F282" s="8">
        <f>IFERROR(INDEX(In[[1]:[12]],MATCH(Sheet[[#This Row],[Код-для-кол-ва]],In[Код-для-кол-во],),MONTH(Sheet[[#This Row],[Дата]])),)</f>
        <v>0</v>
      </c>
      <c r="G282" s="4"/>
      <c r="H282" s="17" t="str">
        <f>Sheet[[#This Row],[Фонд]]&amp;Sheet[[#This Row],[Название меропрития]]</f>
        <v>Фонд 4Ремонт помещения</v>
      </c>
      <c r="I282" s="1" t="str">
        <f>IFERROR(INDEX(Cat[Description],MATCH(Sheet[[#This Row],[Код]],Cat[Kod],0)),0)</f>
        <v>Транспорт</v>
      </c>
    </row>
    <row r="283" spans="1:9" ht="12.75" x14ac:dyDescent="0.2">
      <c r="A283" s="6">
        <v>42522</v>
      </c>
      <c r="B283" s="1" t="str">
        <f>In!$A$11</f>
        <v>Фонд 4</v>
      </c>
      <c r="C283" s="1" t="str">
        <f>In!$B$11</f>
        <v>Ремонт помещения</v>
      </c>
      <c r="D283" s="1">
        <v>221</v>
      </c>
      <c r="E283" s="3">
        <f>INDEX(In[Аренда помещений],MATCH(Sheet[[#This Row],[Код-для-кол-ва]],In[Код-для-кол-во],))*Sheet[[#This Row],[Кол-во]]</f>
        <v>0</v>
      </c>
      <c r="F283" s="8">
        <f>IFERROR(INDEX(In[[1]:[12]],MATCH(Sheet[[#This Row],[Код-для-кол-ва]],In[Код-для-кол-во],),MONTH(Sheet[[#This Row],[Дата]])),)</f>
        <v>0</v>
      </c>
      <c r="G283" s="4"/>
      <c r="H283" s="17" t="str">
        <f>Sheet[[#This Row],[Фонд]]&amp;Sheet[[#This Row],[Название меропрития]]</f>
        <v>Фонд 4Ремонт помещения</v>
      </c>
      <c r="I283" s="1" t="str">
        <f>IFERROR(INDEX(Cat[Description],MATCH(Sheet[[#This Row],[Код]],Cat[Kod],0)),0)</f>
        <v>Транспорт</v>
      </c>
    </row>
    <row r="284" spans="1:9" ht="12.75" x14ac:dyDescent="0.2">
      <c r="A284" s="6">
        <v>42552</v>
      </c>
      <c r="B284" s="1" t="str">
        <f>In!$A$11</f>
        <v>Фонд 4</v>
      </c>
      <c r="C284" s="1" t="str">
        <f>In!$B$11</f>
        <v>Ремонт помещения</v>
      </c>
      <c r="D284" s="1">
        <v>221</v>
      </c>
      <c r="E284" s="3">
        <f>INDEX(In[Аренда помещений],MATCH(Sheet[[#This Row],[Код-для-кол-ва]],In[Код-для-кол-во],))*Sheet[[#This Row],[Кол-во]]</f>
        <v>0</v>
      </c>
      <c r="F284" s="8">
        <f>IFERROR(INDEX(In[[1]:[12]],MATCH(Sheet[[#This Row],[Код-для-кол-ва]],In[Код-для-кол-во],),MONTH(Sheet[[#This Row],[Дата]])),)</f>
        <v>1</v>
      </c>
      <c r="G284" s="4"/>
      <c r="H284" s="17" t="str">
        <f>Sheet[[#This Row],[Фонд]]&amp;Sheet[[#This Row],[Название меропрития]]</f>
        <v>Фонд 4Ремонт помещения</v>
      </c>
      <c r="I284" s="1" t="str">
        <f>IFERROR(INDEX(Cat[Description],MATCH(Sheet[[#This Row],[Код]],Cat[Kod],0)),0)</f>
        <v>Транспорт</v>
      </c>
    </row>
    <row r="285" spans="1:9" ht="12.75" x14ac:dyDescent="0.2">
      <c r="A285" s="6">
        <v>42583</v>
      </c>
      <c r="B285" s="1" t="str">
        <f>In!$A$11</f>
        <v>Фонд 4</v>
      </c>
      <c r="C285" s="1" t="str">
        <f>In!$B$11</f>
        <v>Ремонт помещения</v>
      </c>
      <c r="D285" s="1">
        <v>221</v>
      </c>
      <c r="E285" s="3">
        <f>INDEX(In[Аренда помещений],MATCH(Sheet[[#This Row],[Код-для-кол-ва]],In[Код-для-кол-во],))*Sheet[[#This Row],[Кол-во]]</f>
        <v>0</v>
      </c>
      <c r="F285" s="8">
        <f>IFERROR(INDEX(In[[1]:[12]],MATCH(Sheet[[#This Row],[Код-для-кол-ва]],In[Код-для-кол-во],),MONTH(Sheet[[#This Row],[Дата]])),)</f>
        <v>0</v>
      </c>
      <c r="G285" s="4"/>
      <c r="H285" s="17" t="str">
        <f>Sheet[[#This Row],[Фонд]]&amp;Sheet[[#This Row],[Название меропрития]]</f>
        <v>Фонд 4Ремонт помещения</v>
      </c>
      <c r="I285" s="1" t="str">
        <f>IFERROR(INDEX(Cat[Description],MATCH(Sheet[[#This Row],[Код]],Cat[Kod],0)),0)</f>
        <v>Транспорт</v>
      </c>
    </row>
    <row r="286" spans="1:9" ht="12.75" x14ac:dyDescent="0.2">
      <c r="A286" s="6">
        <v>42614</v>
      </c>
      <c r="B286" s="1" t="str">
        <f>In!$A$11</f>
        <v>Фонд 4</v>
      </c>
      <c r="C286" s="1" t="str">
        <f>In!$B$11</f>
        <v>Ремонт помещения</v>
      </c>
      <c r="D286" s="1">
        <v>221</v>
      </c>
      <c r="E286" s="3">
        <f>INDEX(In[Аренда помещений],MATCH(Sheet[[#This Row],[Код-для-кол-ва]],In[Код-для-кол-во],))*Sheet[[#This Row],[Кол-во]]</f>
        <v>0</v>
      </c>
      <c r="F286" s="8">
        <f>IFERROR(INDEX(In[[1]:[12]],MATCH(Sheet[[#This Row],[Код-для-кол-ва]],In[Код-для-кол-во],),MONTH(Sheet[[#This Row],[Дата]])),)</f>
        <v>0</v>
      </c>
      <c r="G286" s="4"/>
      <c r="H286" s="17" t="str">
        <f>Sheet[[#This Row],[Фонд]]&amp;Sheet[[#This Row],[Название меропрития]]</f>
        <v>Фонд 4Ремонт помещения</v>
      </c>
      <c r="I286" s="1" t="str">
        <f>IFERROR(INDEX(Cat[Description],MATCH(Sheet[[#This Row],[Код]],Cat[Kod],0)),0)</f>
        <v>Транспорт</v>
      </c>
    </row>
    <row r="287" spans="1:9" ht="12.75" x14ac:dyDescent="0.2">
      <c r="A287" s="6">
        <v>42644</v>
      </c>
      <c r="B287" s="1" t="str">
        <f>In!$A$11</f>
        <v>Фонд 4</v>
      </c>
      <c r="C287" s="1" t="str">
        <f>In!$B$11</f>
        <v>Ремонт помещения</v>
      </c>
      <c r="D287" s="1">
        <v>221</v>
      </c>
      <c r="E287" s="3">
        <f>INDEX(In[Аренда помещений],MATCH(Sheet[[#This Row],[Код-для-кол-ва]],In[Код-для-кол-во],))*Sheet[[#This Row],[Кол-во]]</f>
        <v>0</v>
      </c>
      <c r="F287" s="8">
        <f>IFERROR(INDEX(In[[1]:[12]],MATCH(Sheet[[#This Row],[Код-для-кол-ва]],In[Код-для-кол-во],),MONTH(Sheet[[#This Row],[Дата]])),)</f>
        <v>0</v>
      </c>
      <c r="G287" s="4"/>
      <c r="H287" s="17" t="str">
        <f>Sheet[[#This Row],[Фонд]]&amp;Sheet[[#This Row],[Название меропрития]]</f>
        <v>Фонд 4Ремонт помещения</v>
      </c>
      <c r="I287" s="1" t="str">
        <f>IFERROR(INDEX(Cat[Description],MATCH(Sheet[[#This Row],[Код]],Cat[Kod],0)),0)</f>
        <v>Транспорт</v>
      </c>
    </row>
    <row r="288" spans="1:9" ht="12.75" x14ac:dyDescent="0.2">
      <c r="A288" s="6">
        <v>42675</v>
      </c>
      <c r="B288" s="1" t="str">
        <f>In!$A$11</f>
        <v>Фонд 4</v>
      </c>
      <c r="C288" s="1" t="str">
        <f>In!$B$11</f>
        <v>Ремонт помещения</v>
      </c>
      <c r="D288" s="1">
        <v>221</v>
      </c>
      <c r="E288" s="3">
        <f>INDEX(In[Аренда помещений],MATCH(Sheet[[#This Row],[Код-для-кол-ва]],In[Код-для-кол-во],))*Sheet[[#This Row],[Кол-во]]</f>
        <v>0</v>
      </c>
      <c r="F288" s="8">
        <f>IFERROR(INDEX(In[[1]:[12]],MATCH(Sheet[[#This Row],[Код-для-кол-ва]],In[Код-для-кол-во],),MONTH(Sheet[[#This Row],[Дата]])),)</f>
        <v>0</v>
      </c>
      <c r="G288" s="4"/>
      <c r="H288" s="17" t="str">
        <f>Sheet[[#This Row],[Фонд]]&amp;Sheet[[#This Row],[Название меропрития]]</f>
        <v>Фонд 4Ремонт помещения</v>
      </c>
      <c r="I288" s="1" t="str">
        <f>IFERROR(INDEX(Cat[Description],MATCH(Sheet[[#This Row],[Код]],Cat[Kod],0)),0)</f>
        <v>Транспорт</v>
      </c>
    </row>
    <row r="289" spans="1:9" ht="12.75" x14ac:dyDescent="0.2">
      <c r="A289" s="6">
        <v>42705</v>
      </c>
      <c r="B289" s="1" t="str">
        <f>In!$A$11</f>
        <v>Фонд 4</v>
      </c>
      <c r="C289" s="1" t="str">
        <f>In!$B$11</f>
        <v>Ремонт помещения</v>
      </c>
      <c r="D289" s="1">
        <v>221</v>
      </c>
      <c r="E289" s="3">
        <f>INDEX(In[Аренда помещений],MATCH(Sheet[[#This Row],[Код-для-кол-ва]],In[Код-для-кол-во],))*Sheet[[#This Row],[Кол-во]]</f>
        <v>0</v>
      </c>
      <c r="F289" s="8">
        <f>IFERROR(INDEX(In[[1]:[12]],MATCH(Sheet[[#This Row],[Код-для-кол-ва]],In[Код-для-кол-во],),MONTH(Sheet[[#This Row],[Дата]])),)</f>
        <v>0</v>
      </c>
      <c r="G289" s="4"/>
      <c r="H289" s="17" t="str">
        <f>Sheet[[#This Row],[Фонд]]&amp;Sheet[[#This Row],[Название меропрития]]</f>
        <v>Фонд 4Ремонт помещения</v>
      </c>
      <c r="I289" s="1" t="str">
        <f>IFERROR(INDEX(Cat[Description],MATCH(Sheet[[#This Row],[Код]],Cat[Kod],0)),0)</f>
        <v>Транспорт</v>
      </c>
    </row>
    <row r="290" spans="1:9" ht="12.75" x14ac:dyDescent="0.2">
      <c r="A290" s="6">
        <v>42370</v>
      </c>
      <c r="B290" s="1" t="str">
        <f>In!$A$4</f>
        <v>Киев</v>
      </c>
      <c r="C290" s="1" t="str">
        <f>In!$B$4</f>
        <v>Встреча</v>
      </c>
      <c r="D290" s="5">
        <v>234</v>
      </c>
      <c r="E290" s="3">
        <f>INDEX(In[Аренда помещений],MATCH(Sheet[[#This Row],[Код-для-кол-ва]],In[Код-для-кол-во],))*Sheet[[#This Row],[Кол-во]]</f>
        <v>26700</v>
      </c>
      <c r="F290" s="8">
        <f>IFERROR(INDEX(In[[1]:[12]],MATCH(Sheet[[#This Row],[Код-для-кол-ва]],In[Код-для-кол-во],),MONTH(Sheet[[#This Row],[Дата]])),)</f>
        <v>4</v>
      </c>
      <c r="G290" s="4"/>
      <c r="H290" s="17" t="str">
        <f>Sheet[[#This Row],[Фонд]]&amp;Sheet[[#This Row],[Название меропрития]]</f>
        <v>КиевВстреча</v>
      </c>
      <c r="I290" s="1" t="str">
        <f>IFERROR(INDEX(Cat[Description],MATCH(Sheet[[#This Row],[Код]],Cat[Kod],0)),0)</f>
        <v>Печать</v>
      </c>
    </row>
    <row r="291" spans="1:9" ht="12.75" x14ac:dyDescent="0.2">
      <c r="A291" s="6">
        <v>42401</v>
      </c>
      <c r="B291" s="1" t="str">
        <f>In!$A$4</f>
        <v>Киев</v>
      </c>
      <c r="C291" s="1" t="str">
        <f>In!$B$4</f>
        <v>Встреча</v>
      </c>
      <c r="D291" s="5">
        <v>234</v>
      </c>
      <c r="E291" s="3">
        <f>INDEX(In[Аренда помещений],MATCH(Sheet[[#This Row],[Код-для-кол-ва]],In[Код-для-кол-во],))*Sheet[[#This Row],[Кол-во]]</f>
        <v>26700</v>
      </c>
      <c r="F291" s="8">
        <f>IFERROR(INDEX(In[[1]:[12]],MATCH(Sheet[[#This Row],[Код-для-кол-ва]],In[Код-для-кол-во],),MONTH(Sheet[[#This Row],[Дата]])),)</f>
        <v>4</v>
      </c>
      <c r="G291" s="4"/>
      <c r="H291" s="17" t="str">
        <f>Sheet[[#This Row],[Фонд]]&amp;Sheet[[#This Row],[Название меропрития]]</f>
        <v>КиевВстреча</v>
      </c>
      <c r="I291" s="1" t="str">
        <f>IFERROR(INDEX(Cat[Description],MATCH(Sheet[[#This Row],[Код]],Cat[Kod],0)),0)</f>
        <v>Печать</v>
      </c>
    </row>
    <row r="292" spans="1:9" ht="12.75" x14ac:dyDescent="0.2">
      <c r="A292" s="6">
        <v>42430</v>
      </c>
      <c r="B292" s="1" t="str">
        <f>In!$A$4</f>
        <v>Киев</v>
      </c>
      <c r="C292" s="1" t="str">
        <f>In!$B$4</f>
        <v>Встреча</v>
      </c>
      <c r="D292" s="5">
        <v>234</v>
      </c>
      <c r="E292" s="3">
        <f>INDEX(In[Аренда помещений],MATCH(Sheet[[#This Row],[Код-для-кол-ва]],In[Код-для-кол-во],))*Sheet[[#This Row],[Кол-во]]</f>
        <v>26700</v>
      </c>
      <c r="F292" s="8">
        <f>IFERROR(INDEX(In[[1]:[12]],MATCH(Sheet[[#This Row],[Код-для-кол-ва]],In[Код-для-кол-во],),MONTH(Sheet[[#This Row],[Дата]])),)</f>
        <v>4</v>
      </c>
      <c r="G292" s="4"/>
      <c r="H292" s="17" t="str">
        <f>Sheet[[#This Row],[Фонд]]&amp;Sheet[[#This Row],[Название меропрития]]</f>
        <v>КиевВстреча</v>
      </c>
      <c r="I292" s="1" t="str">
        <f>IFERROR(INDEX(Cat[Description],MATCH(Sheet[[#This Row],[Код]],Cat[Kod],0)),0)</f>
        <v>Печать</v>
      </c>
    </row>
    <row r="293" spans="1:9" ht="12.75" x14ac:dyDescent="0.2">
      <c r="A293" s="6">
        <v>42461</v>
      </c>
      <c r="B293" s="1" t="str">
        <f>In!$A$4</f>
        <v>Киев</v>
      </c>
      <c r="C293" s="1" t="str">
        <f>In!$B$4</f>
        <v>Встреча</v>
      </c>
      <c r="D293" s="5">
        <v>234</v>
      </c>
      <c r="E293" s="3">
        <f>INDEX(In[Аренда помещений],MATCH(Sheet[[#This Row],[Код-для-кол-ва]],In[Код-для-кол-во],))*Sheet[[#This Row],[Кол-во]]</f>
        <v>26700</v>
      </c>
      <c r="F293" s="8">
        <f>IFERROR(INDEX(In[[1]:[12]],MATCH(Sheet[[#This Row],[Код-для-кол-ва]],In[Код-для-кол-во],),MONTH(Sheet[[#This Row],[Дата]])),)</f>
        <v>4</v>
      </c>
      <c r="G293" s="4"/>
      <c r="H293" s="17" t="str">
        <f>Sheet[[#This Row],[Фонд]]&amp;Sheet[[#This Row],[Название меропрития]]</f>
        <v>КиевВстреча</v>
      </c>
      <c r="I293" s="1" t="str">
        <f>IFERROR(INDEX(Cat[Description],MATCH(Sheet[[#This Row],[Код]],Cat[Kod],0)),0)</f>
        <v>Печать</v>
      </c>
    </row>
    <row r="294" spans="1:9" ht="12.75" x14ac:dyDescent="0.2">
      <c r="A294" s="6">
        <v>42491</v>
      </c>
      <c r="B294" s="1" t="str">
        <f>In!$A$4</f>
        <v>Киев</v>
      </c>
      <c r="C294" s="1" t="str">
        <f>In!$B$4</f>
        <v>Встреча</v>
      </c>
      <c r="D294" s="5">
        <v>234</v>
      </c>
      <c r="E294" s="3">
        <f>INDEX(In[Аренда помещений],MATCH(Sheet[[#This Row],[Код-для-кол-ва]],In[Код-для-кол-во],))*Sheet[[#This Row],[Кол-во]]</f>
        <v>26700</v>
      </c>
      <c r="F294" s="8">
        <f>IFERROR(INDEX(In[[1]:[12]],MATCH(Sheet[[#This Row],[Код-для-кол-ва]],In[Код-для-кол-во],),MONTH(Sheet[[#This Row],[Дата]])),)</f>
        <v>4</v>
      </c>
      <c r="G294" s="4"/>
      <c r="H294" s="17" t="str">
        <f>Sheet[[#This Row],[Фонд]]&amp;Sheet[[#This Row],[Название меропрития]]</f>
        <v>КиевВстреча</v>
      </c>
      <c r="I294" s="1" t="str">
        <f>IFERROR(INDEX(Cat[Description],MATCH(Sheet[[#This Row],[Код]],Cat[Kod],0)),0)</f>
        <v>Печать</v>
      </c>
    </row>
    <row r="295" spans="1:9" ht="12.75" x14ac:dyDescent="0.2">
      <c r="A295" s="6">
        <v>42522</v>
      </c>
      <c r="B295" s="1" t="str">
        <f>In!$A$4</f>
        <v>Киев</v>
      </c>
      <c r="C295" s="1" t="str">
        <f>In!$B$4</f>
        <v>Встреча</v>
      </c>
      <c r="D295" s="5">
        <v>234</v>
      </c>
      <c r="E295" s="3">
        <f>INDEX(In[Аренда помещений],MATCH(Sheet[[#This Row],[Код-для-кол-ва]],In[Код-для-кол-во],))*Sheet[[#This Row],[Кол-во]]</f>
        <v>26700</v>
      </c>
      <c r="F295" s="8">
        <f>IFERROR(INDEX(In[[1]:[12]],MATCH(Sheet[[#This Row],[Код-для-кол-ва]],In[Код-для-кол-во],),MONTH(Sheet[[#This Row],[Дата]])),)</f>
        <v>4</v>
      </c>
      <c r="G295" s="4"/>
      <c r="H295" s="17" t="str">
        <f>Sheet[[#This Row],[Фонд]]&amp;Sheet[[#This Row],[Название меропрития]]</f>
        <v>КиевВстреча</v>
      </c>
      <c r="I295" s="1" t="str">
        <f>IFERROR(INDEX(Cat[Description],MATCH(Sheet[[#This Row],[Код]],Cat[Kod],0)),0)</f>
        <v>Печать</v>
      </c>
    </row>
    <row r="296" spans="1:9" ht="12.75" x14ac:dyDescent="0.2">
      <c r="A296" s="6">
        <v>42552</v>
      </c>
      <c r="B296" s="1" t="str">
        <f>In!$A$4</f>
        <v>Киев</v>
      </c>
      <c r="C296" s="1" t="str">
        <f>In!$B$4</f>
        <v>Встреча</v>
      </c>
      <c r="D296" s="5">
        <v>234</v>
      </c>
      <c r="E296" s="3">
        <f>INDEX(In[Аренда помещений],MATCH(Sheet[[#This Row],[Код-для-кол-ва]],In[Код-для-кол-во],))*Sheet[[#This Row],[Кол-во]]</f>
        <v>33375</v>
      </c>
      <c r="F296" s="8">
        <f>IFERROR(INDEX(In[[1]:[12]],MATCH(Sheet[[#This Row],[Код-для-кол-ва]],In[Код-для-кол-во],),MONTH(Sheet[[#This Row],[Дата]])),)</f>
        <v>5</v>
      </c>
      <c r="G296" s="4"/>
      <c r="H296" s="17" t="str">
        <f>Sheet[[#This Row],[Фонд]]&amp;Sheet[[#This Row],[Название меропрития]]</f>
        <v>КиевВстреча</v>
      </c>
      <c r="I296" s="1" t="str">
        <f>IFERROR(INDEX(Cat[Description],MATCH(Sheet[[#This Row],[Код]],Cat[Kod],0)),0)</f>
        <v>Печать</v>
      </c>
    </row>
    <row r="297" spans="1:9" ht="12.75" x14ac:dyDescent="0.2">
      <c r="A297" s="6">
        <v>42583</v>
      </c>
      <c r="B297" s="1" t="str">
        <f>In!$A$4</f>
        <v>Киев</v>
      </c>
      <c r="C297" s="1" t="str">
        <f>In!$B$4</f>
        <v>Встреча</v>
      </c>
      <c r="D297" s="5">
        <v>234</v>
      </c>
      <c r="E297" s="3">
        <f>INDEX(In[Аренда помещений],MATCH(Sheet[[#This Row],[Код-для-кол-ва]],In[Код-для-кол-во],))*Sheet[[#This Row],[Кол-во]]</f>
        <v>26700</v>
      </c>
      <c r="F297" s="8">
        <f>IFERROR(INDEX(In[[1]:[12]],MATCH(Sheet[[#This Row],[Код-для-кол-ва]],In[Код-для-кол-во],),MONTH(Sheet[[#This Row],[Дата]])),)</f>
        <v>4</v>
      </c>
      <c r="G297" s="4"/>
      <c r="H297" s="17" t="str">
        <f>Sheet[[#This Row],[Фонд]]&amp;Sheet[[#This Row],[Название меропрития]]</f>
        <v>КиевВстреча</v>
      </c>
      <c r="I297" s="1" t="str">
        <f>IFERROR(INDEX(Cat[Description],MATCH(Sheet[[#This Row],[Код]],Cat[Kod],0)),0)</f>
        <v>Печать</v>
      </c>
    </row>
    <row r="298" spans="1:9" ht="12.75" x14ac:dyDescent="0.2">
      <c r="A298" s="6">
        <v>42614</v>
      </c>
      <c r="B298" s="1" t="str">
        <f>In!$A$4</f>
        <v>Киев</v>
      </c>
      <c r="C298" s="1" t="str">
        <f>In!$B$4</f>
        <v>Встреча</v>
      </c>
      <c r="D298" s="5">
        <v>234</v>
      </c>
      <c r="E298" s="3">
        <f>INDEX(In[Аренда помещений],MATCH(Sheet[[#This Row],[Код-для-кол-ва]],In[Код-для-кол-во],))*Sheet[[#This Row],[Кол-во]]</f>
        <v>26700</v>
      </c>
      <c r="F298" s="8">
        <f>IFERROR(INDEX(In[[1]:[12]],MATCH(Sheet[[#This Row],[Код-для-кол-ва]],In[Код-для-кол-во],),MONTH(Sheet[[#This Row],[Дата]])),)</f>
        <v>4</v>
      </c>
      <c r="G298" s="4"/>
      <c r="H298" s="17" t="str">
        <f>Sheet[[#This Row],[Фонд]]&amp;Sheet[[#This Row],[Название меропрития]]</f>
        <v>КиевВстреча</v>
      </c>
      <c r="I298" s="1" t="str">
        <f>IFERROR(INDEX(Cat[Description],MATCH(Sheet[[#This Row],[Код]],Cat[Kod],0)),0)</f>
        <v>Печать</v>
      </c>
    </row>
    <row r="299" spans="1:9" ht="12.75" x14ac:dyDescent="0.2">
      <c r="A299" s="6">
        <v>42644</v>
      </c>
      <c r="B299" s="1" t="str">
        <f>In!$A$4</f>
        <v>Киев</v>
      </c>
      <c r="C299" s="1" t="str">
        <f>In!$B$4</f>
        <v>Встреча</v>
      </c>
      <c r="D299" s="5">
        <v>234</v>
      </c>
      <c r="E299" s="3">
        <f>INDEX(In[Аренда помещений],MATCH(Sheet[[#This Row],[Код-для-кол-ва]],In[Код-для-кол-во],))*Sheet[[#This Row],[Кол-во]]</f>
        <v>33375</v>
      </c>
      <c r="F299" s="8">
        <f>IFERROR(INDEX(In[[1]:[12]],MATCH(Sheet[[#This Row],[Код-для-кол-ва]],In[Код-для-кол-во],),MONTH(Sheet[[#This Row],[Дата]])),)</f>
        <v>5</v>
      </c>
      <c r="G299" s="4"/>
      <c r="H299" s="17" t="str">
        <f>Sheet[[#This Row],[Фонд]]&amp;Sheet[[#This Row],[Название меропрития]]</f>
        <v>КиевВстреча</v>
      </c>
      <c r="I299" s="1" t="str">
        <f>IFERROR(INDEX(Cat[Description],MATCH(Sheet[[#This Row],[Код]],Cat[Kod],0)),0)</f>
        <v>Печать</v>
      </c>
    </row>
    <row r="300" spans="1:9" ht="12.75" x14ac:dyDescent="0.2">
      <c r="A300" s="6">
        <v>42675</v>
      </c>
      <c r="B300" s="1" t="str">
        <f>In!$A$4</f>
        <v>Киев</v>
      </c>
      <c r="C300" s="1" t="str">
        <f>In!$B$4</f>
        <v>Встреча</v>
      </c>
      <c r="D300" s="5">
        <v>234</v>
      </c>
      <c r="E300" s="3">
        <f>INDEX(In[Аренда помещений],MATCH(Sheet[[#This Row],[Код-для-кол-ва]],In[Код-для-кол-во],))*Sheet[[#This Row],[Кол-во]]</f>
        <v>26700</v>
      </c>
      <c r="F300" s="8">
        <f>IFERROR(INDEX(In[[1]:[12]],MATCH(Sheet[[#This Row],[Код-для-кол-ва]],In[Код-для-кол-во],),MONTH(Sheet[[#This Row],[Дата]])),)</f>
        <v>4</v>
      </c>
      <c r="G300" s="4"/>
      <c r="H300" s="17" t="str">
        <f>Sheet[[#This Row],[Фонд]]&amp;Sheet[[#This Row],[Название меропрития]]</f>
        <v>КиевВстреча</v>
      </c>
      <c r="I300" s="1" t="str">
        <f>IFERROR(INDEX(Cat[Description],MATCH(Sheet[[#This Row],[Код]],Cat[Kod],0)),0)</f>
        <v>Печать</v>
      </c>
    </row>
    <row r="301" spans="1:9" ht="12.75" x14ac:dyDescent="0.2">
      <c r="A301" s="6">
        <v>42705</v>
      </c>
      <c r="B301" s="1" t="str">
        <f>In!$A$4</f>
        <v>Киев</v>
      </c>
      <c r="C301" s="1" t="str">
        <f>In!$B$4</f>
        <v>Встреча</v>
      </c>
      <c r="D301" s="5">
        <v>234</v>
      </c>
      <c r="E301" s="3">
        <f>INDEX(In[Аренда помещений],MATCH(Sheet[[#This Row],[Код-для-кол-ва]],In[Код-для-кол-во],))*Sheet[[#This Row],[Кол-во]]</f>
        <v>26700</v>
      </c>
      <c r="F301" s="8">
        <f>IFERROR(INDEX(In[[1]:[12]],MATCH(Sheet[[#This Row],[Код-для-кол-ва]],In[Код-для-кол-во],),MONTH(Sheet[[#This Row],[Дата]])),)</f>
        <v>4</v>
      </c>
      <c r="G301" s="4"/>
      <c r="H301" s="17" t="str">
        <f>Sheet[[#This Row],[Фонд]]&amp;Sheet[[#This Row],[Название меропрития]]</f>
        <v>КиевВстреча</v>
      </c>
      <c r="I301" s="1" t="str">
        <f>IFERROR(INDEX(Cat[Description],MATCH(Sheet[[#This Row],[Код]],Cat[Kod],0)),0)</f>
        <v>Печать</v>
      </c>
    </row>
    <row r="302" spans="1:9" ht="12.75" x14ac:dyDescent="0.2">
      <c r="A302" s="6">
        <v>42370</v>
      </c>
      <c r="B302" s="1" t="str">
        <f>In!$A$5</f>
        <v>Киев</v>
      </c>
      <c r="C302" s="1" t="str">
        <f>In!$B$5</f>
        <v>Тренинг</v>
      </c>
      <c r="D302" s="5">
        <v>234</v>
      </c>
      <c r="E302" s="3">
        <f>INDEX(In[Аренда помещений],MATCH(Sheet[[#This Row],[Код-для-кол-ва]],In[Код-для-кол-во],))*Sheet[[#This Row],[Кол-во]]</f>
        <v>26700</v>
      </c>
      <c r="F302" s="8">
        <f>IFERROR(INDEX(In[[1]:[12]],MATCH(Sheet[[#This Row],[Код-для-кол-ва]],In[Код-для-кол-во],),MONTH(Sheet[[#This Row],[Дата]])),)</f>
        <v>4</v>
      </c>
      <c r="G302" s="4"/>
      <c r="H302" s="17" t="str">
        <f>Sheet[[#This Row],[Фонд]]&amp;Sheet[[#This Row],[Название меропрития]]</f>
        <v>КиевТренинг</v>
      </c>
      <c r="I302" s="1" t="str">
        <f>IFERROR(INDEX(Cat[Description],MATCH(Sheet[[#This Row],[Код]],Cat[Kod],0)),0)</f>
        <v>Печать</v>
      </c>
    </row>
    <row r="303" spans="1:9" ht="12.75" x14ac:dyDescent="0.2">
      <c r="A303" s="6">
        <v>42401</v>
      </c>
      <c r="B303" s="1" t="str">
        <f>In!$A$5</f>
        <v>Киев</v>
      </c>
      <c r="C303" s="1" t="str">
        <f>In!$B$5</f>
        <v>Тренинг</v>
      </c>
      <c r="D303" s="5">
        <v>234</v>
      </c>
      <c r="E303" s="3">
        <f>INDEX(In[Аренда помещений],MATCH(Sheet[[#This Row],[Код-для-кол-ва]],In[Код-для-кол-во],))*Sheet[[#This Row],[Кол-во]]</f>
        <v>26700</v>
      </c>
      <c r="F303" s="8">
        <f>IFERROR(INDEX(In[[1]:[12]],MATCH(Sheet[[#This Row],[Код-для-кол-ва]],In[Код-для-кол-во],),MONTH(Sheet[[#This Row],[Дата]])),)</f>
        <v>4</v>
      </c>
      <c r="G303" s="4"/>
      <c r="H303" s="17" t="str">
        <f>Sheet[[#This Row],[Фонд]]&amp;Sheet[[#This Row],[Название меропрития]]</f>
        <v>КиевТренинг</v>
      </c>
      <c r="I303" s="1" t="str">
        <f>IFERROR(INDEX(Cat[Description],MATCH(Sheet[[#This Row],[Код]],Cat[Kod],0)),0)</f>
        <v>Печать</v>
      </c>
    </row>
    <row r="304" spans="1:9" ht="12.75" x14ac:dyDescent="0.2">
      <c r="A304" s="6">
        <v>42430</v>
      </c>
      <c r="B304" s="1" t="str">
        <f>In!$A$5</f>
        <v>Киев</v>
      </c>
      <c r="C304" s="1" t="str">
        <f>In!$B$5</f>
        <v>Тренинг</v>
      </c>
      <c r="D304" s="5">
        <v>234</v>
      </c>
      <c r="E304" s="3">
        <f>INDEX(In[Аренда помещений],MATCH(Sheet[[#This Row],[Код-для-кол-ва]],In[Код-для-кол-во],))*Sheet[[#This Row],[Кол-во]]</f>
        <v>26700</v>
      </c>
      <c r="F304" s="8">
        <f>IFERROR(INDEX(In[[1]:[12]],MATCH(Sheet[[#This Row],[Код-для-кол-ва]],In[Код-для-кол-во],),MONTH(Sheet[[#This Row],[Дата]])),)</f>
        <v>4</v>
      </c>
      <c r="G304" s="4"/>
      <c r="H304" s="17" t="str">
        <f>Sheet[[#This Row],[Фонд]]&amp;Sheet[[#This Row],[Название меропрития]]</f>
        <v>КиевТренинг</v>
      </c>
      <c r="I304" s="1" t="str">
        <f>IFERROR(INDEX(Cat[Description],MATCH(Sheet[[#This Row],[Код]],Cat[Kod],0)),0)</f>
        <v>Печать</v>
      </c>
    </row>
    <row r="305" spans="1:9" ht="12.75" x14ac:dyDescent="0.2">
      <c r="A305" s="6">
        <v>42461</v>
      </c>
      <c r="B305" s="1" t="str">
        <f>In!$A$5</f>
        <v>Киев</v>
      </c>
      <c r="C305" s="1" t="str">
        <f>In!$B$5</f>
        <v>Тренинг</v>
      </c>
      <c r="D305" s="5">
        <v>234</v>
      </c>
      <c r="E305" s="3">
        <f>INDEX(In[Аренда помещений],MATCH(Sheet[[#This Row],[Код-для-кол-ва]],In[Код-для-кол-во],))*Sheet[[#This Row],[Кол-во]]</f>
        <v>26700</v>
      </c>
      <c r="F305" s="8">
        <f>IFERROR(INDEX(In[[1]:[12]],MATCH(Sheet[[#This Row],[Код-для-кол-ва]],In[Код-для-кол-во],),MONTH(Sheet[[#This Row],[Дата]])),)</f>
        <v>4</v>
      </c>
      <c r="G305" s="4"/>
      <c r="H305" s="17" t="str">
        <f>Sheet[[#This Row],[Фонд]]&amp;Sheet[[#This Row],[Название меропрития]]</f>
        <v>КиевТренинг</v>
      </c>
      <c r="I305" s="1" t="str">
        <f>IFERROR(INDEX(Cat[Description],MATCH(Sheet[[#This Row],[Код]],Cat[Kod],0)),0)</f>
        <v>Печать</v>
      </c>
    </row>
    <row r="306" spans="1:9" ht="12.75" x14ac:dyDescent="0.2">
      <c r="A306" s="6">
        <v>42491</v>
      </c>
      <c r="B306" s="1" t="str">
        <f>In!$A$5</f>
        <v>Киев</v>
      </c>
      <c r="C306" s="1" t="str">
        <f>In!$B$5</f>
        <v>Тренинг</v>
      </c>
      <c r="D306" s="5">
        <v>234</v>
      </c>
      <c r="E306" s="3">
        <f>INDEX(In[Аренда помещений],MATCH(Sheet[[#This Row],[Код-для-кол-ва]],In[Код-для-кол-во],))*Sheet[[#This Row],[Кол-во]]</f>
        <v>26700</v>
      </c>
      <c r="F306" s="8">
        <f>IFERROR(INDEX(In[[1]:[12]],MATCH(Sheet[[#This Row],[Код-для-кол-ва]],In[Код-для-кол-во],),MONTH(Sheet[[#This Row],[Дата]])),)</f>
        <v>4</v>
      </c>
      <c r="G306" s="4"/>
      <c r="H306" s="17" t="str">
        <f>Sheet[[#This Row],[Фонд]]&amp;Sheet[[#This Row],[Название меропрития]]</f>
        <v>КиевТренинг</v>
      </c>
      <c r="I306" s="1" t="str">
        <f>IFERROR(INDEX(Cat[Description],MATCH(Sheet[[#This Row],[Код]],Cat[Kod],0)),0)</f>
        <v>Печать</v>
      </c>
    </row>
    <row r="307" spans="1:9" ht="12.75" x14ac:dyDescent="0.2">
      <c r="A307" s="6">
        <v>42522</v>
      </c>
      <c r="B307" s="1" t="str">
        <f>In!$A$5</f>
        <v>Киев</v>
      </c>
      <c r="C307" s="1" t="str">
        <f>In!$B$5</f>
        <v>Тренинг</v>
      </c>
      <c r="D307" s="5">
        <v>234</v>
      </c>
      <c r="E307" s="3">
        <f>INDEX(In[Аренда помещений],MATCH(Sheet[[#This Row],[Код-для-кол-ва]],In[Код-для-кол-во],))*Sheet[[#This Row],[Кол-во]]</f>
        <v>26700</v>
      </c>
      <c r="F307" s="8">
        <f>IFERROR(INDEX(In[[1]:[12]],MATCH(Sheet[[#This Row],[Код-для-кол-ва]],In[Код-для-кол-во],),MONTH(Sheet[[#This Row],[Дата]])),)</f>
        <v>4</v>
      </c>
      <c r="G307" s="4"/>
      <c r="H307" s="17" t="str">
        <f>Sheet[[#This Row],[Фонд]]&amp;Sheet[[#This Row],[Название меропрития]]</f>
        <v>КиевТренинг</v>
      </c>
      <c r="I307" s="1" t="str">
        <f>IFERROR(INDEX(Cat[Description],MATCH(Sheet[[#This Row],[Код]],Cat[Kod],0)),0)</f>
        <v>Печать</v>
      </c>
    </row>
    <row r="308" spans="1:9" ht="12.75" x14ac:dyDescent="0.2">
      <c r="A308" s="6">
        <v>42552</v>
      </c>
      <c r="B308" s="1" t="str">
        <f>In!$A$5</f>
        <v>Киев</v>
      </c>
      <c r="C308" s="1" t="str">
        <f>In!$B$5</f>
        <v>Тренинг</v>
      </c>
      <c r="D308" s="5">
        <v>234</v>
      </c>
      <c r="E308" s="3">
        <f>INDEX(In[Аренда помещений],MATCH(Sheet[[#This Row],[Код-для-кол-ва]],In[Код-для-кол-во],))*Sheet[[#This Row],[Кол-во]]</f>
        <v>26700</v>
      </c>
      <c r="F308" s="8">
        <f>IFERROR(INDEX(In[[1]:[12]],MATCH(Sheet[[#This Row],[Код-для-кол-ва]],In[Код-для-кол-во],),MONTH(Sheet[[#This Row],[Дата]])),)</f>
        <v>4</v>
      </c>
      <c r="G308" s="4"/>
      <c r="H308" s="17" t="str">
        <f>Sheet[[#This Row],[Фонд]]&amp;Sheet[[#This Row],[Название меропрития]]</f>
        <v>КиевТренинг</v>
      </c>
      <c r="I308" s="1" t="str">
        <f>IFERROR(INDEX(Cat[Description],MATCH(Sheet[[#This Row],[Код]],Cat[Kod],0)),0)</f>
        <v>Печать</v>
      </c>
    </row>
    <row r="309" spans="1:9" ht="12.75" x14ac:dyDescent="0.2">
      <c r="A309" s="6">
        <v>42583</v>
      </c>
      <c r="B309" s="1" t="str">
        <f>In!$A$5</f>
        <v>Киев</v>
      </c>
      <c r="C309" s="1" t="str">
        <f>In!$B$5</f>
        <v>Тренинг</v>
      </c>
      <c r="D309" s="5">
        <v>234</v>
      </c>
      <c r="E309" s="3">
        <f>INDEX(In[Аренда помещений],MATCH(Sheet[[#This Row],[Код-для-кол-ва]],In[Код-для-кол-во],))*Sheet[[#This Row],[Кол-во]]</f>
        <v>26700</v>
      </c>
      <c r="F309" s="8">
        <f>IFERROR(INDEX(In[[1]:[12]],MATCH(Sheet[[#This Row],[Код-для-кол-ва]],In[Код-для-кол-во],),MONTH(Sheet[[#This Row],[Дата]])),)</f>
        <v>4</v>
      </c>
      <c r="G309" s="4"/>
      <c r="H309" s="17" t="str">
        <f>Sheet[[#This Row],[Фонд]]&amp;Sheet[[#This Row],[Название меропрития]]</f>
        <v>КиевТренинг</v>
      </c>
      <c r="I309" s="1" t="str">
        <f>IFERROR(INDEX(Cat[Description],MATCH(Sheet[[#This Row],[Код]],Cat[Kod],0)),0)</f>
        <v>Печать</v>
      </c>
    </row>
    <row r="310" spans="1:9" ht="12.75" x14ac:dyDescent="0.2">
      <c r="A310" s="6">
        <v>42614</v>
      </c>
      <c r="B310" s="1" t="str">
        <f>In!$A$5</f>
        <v>Киев</v>
      </c>
      <c r="C310" s="1" t="str">
        <f>In!$B$5</f>
        <v>Тренинг</v>
      </c>
      <c r="D310" s="5">
        <v>234</v>
      </c>
      <c r="E310" s="3">
        <f>INDEX(In[Аренда помещений],MATCH(Sheet[[#This Row],[Код-для-кол-ва]],In[Код-для-кол-во],))*Sheet[[#This Row],[Кол-во]]</f>
        <v>26700</v>
      </c>
      <c r="F310" s="8">
        <f>IFERROR(INDEX(In[[1]:[12]],MATCH(Sheet[[#This Row],[Код-для-кол-ва]],In[Код-для-кол-во],),MONTH(Sheet[[#This Row],[Дата]])),)</f>
        <v>4</v>
      </c>
      <c r="G310" s="4"/>
      <c r="H310" s="17" t="str">
        <f>Sheet[[#This Row],[Фонд]]&amp;Sheet[[#This Row],[Название меропрития]]</f>
        <v>КиевТренинг</v>
      </c>
      <c r="I310" s="1" t="str">
        <f>IFERROR(INDEX(Cat[Description],MATCH(Sheet[[#This Row],[Код]],Cat[Kod],0)),0)</f>
        <v>Печать</v>
      </c>
    </row>
    <row r="311" spans="1:9" ht="12.75" x14ac:dyDescent="0.2">
      <c r="A311" s="6">
        <v>42644</v>
      </c>
      <c r="B311" s="1" t="str">
        <f>In!$A$5</f>
        <v>Киев</v>
      </c>
      <c r="C311" s="1" t="str">
        <f>In!$B$5</f>
        <v>Тренинг</v>
      </c>
      <c r="D311" s="5">
        <v>234</v>
      </c>
      <c r="E311" s="3">
        <f>INDEX(In[Аренда помещений],MATCH(Sheet[[#This Row],[Код-для-кол-ва]],In[Код-для-кол-во],))*Sheet[[#This Row],[Кол-во]]</f>
        <v>26700</v>
      </c>
      <c r="F311" s="8">
        <f>IFERROR(INDEX(In[[1]:[12]],MATCH(Sheet[[#This Row],[Код-для-кол-ва]],In[Код-для-кол-во],),MONTH(Sheet[[#This Row],[Дата]])),)</f>
        <v>4</v>
      </c>
      <c r="G311" s="4"/>
      <c r="H311" s="17" t="str">
        <f>Sheet[[#This Row],[Фонд]]&amp;Sheet[[#This Row],[Название меропрития]]</f>
        <v>КиевТренинг</v>
      </c>
      <c r="I311" s="1" t="str">
        <f>IFERROR(INDEX(Cat[Description],MATCH(Sheet[[#This Row],[Код]],Cat[Kod],0)),0)</f>
        <v>Печать</v>
      </c>
    </row>
    <row r="312" spans="1:9" ht="12.75" x14ac:dyDescent="0.2">
      <c r="A312" s="6">
        <v>42675</v>
      </c>
      <c r="B312" s="1" t="str">
        <f>In!$A$5</f>
        <v>Киев</v>
      </c>
      <c r="C312" s="1" t="str">
        <f>In!$B$5</f>
        <v>Тренинг</v>
      </c>
      <c r="D312" s="5">
        <v>234</v>
      </c>
      <c r="E312" s="3">
        <f>INDEX(In[Аренда помещений],MATCH(Sheet[[#This Row],[Код-для-кол-ва]],In[Код-для-кол-во],))*Sheet[[#This Row],[Кол-во]]</f>
        <v>26700</v>
      </c>
      <c r="F312" s="8">
        <f>IFERROR(INDEX(In[[1]:[12]],MATCH(Sheet[[#This Row],[Код-для-кол-ва]],In[Код-для-кол-во],),MONTH(Sheet[[#This Row],[Дата]])),)</f>
        <v>4</v>
      </c>
      <c r="G312" s="4"/>
      <c r="H312" s="17" t="str">
        <f>Sheet[[#This Row],[Фонд]]&amp;Sheet[[#This Row],[Название меропрития]]</f>
        <v>КиевТренинг</v>
      </c>
      <c r="I312" s="1" t="str">
        <f>IFERROR(INDEX(Cat[Description],MATCH(Sheet[[#This Row],[Код]],Cat[Kod],0)),0)</f>
        <v>Печать</v>
      </c>
    </row>
    <row r="313" spans="1:9" ht="12.75" x14ac:dyDescent="0.2">
      <c r="A313" s="6">
        <v>42705</v>
      </c>
      <c r="B313" s="1" t="str">
        <f>In!$A$5</f>
        <v>Киев</v>
      </c>
      <c r="C313" s="1" t="str">
        <f>In!$B$5</f>
        <v>Тренинг</v>
      </c>
      <c r="D313" s="5">
        <v>234</v>
      </c>
      <c r="E313" s="3">
        <f>INDEX(In[Аренда помещений],MATCH(Sheet[[#This Row],[Код-для-кол-ва]],In[Код-для-кол-во],))*Sheet[[#This Row],[Кол-во]]</f>
        <v>26700</v>
      </c>
      <c r="F313" s="8">
        <f>IFERROR(INDEX(In[[1]:[12]],MATCH(Sheet[[#This Row],[Код-для-кол-ва]],In[Код-для-кол-во],),MONTH(Sheet[[#This Row],[Дата]])),)</f>
        <v>4</v>
      </c>
      <c r="G313" s="4"/>
      <c r="H313" s="17" t="str">
        <f>Sheet[[#This Row],[Фонд]]&amp;Sheet[[#This Row],[Название меропрития]]</f>
        <v>КиевТренинг</v>
      </c>
      <c r="I313" s="1" t="str">
        <f>IFERROR(INDEX(Cat[Description],MATCH(Sheet[[#This Row],[Код]],Cat[Kod],0)),0)</f>
        <v>Печать</v>
      </c>
    </row>
    <row r="314" spans="1:9" ht="12.75" x14ac:dyDescent="0.2">
      <c r="A314" s="6">
        <v>42370</v>
      </c>
      <c r="B314" s="1" t="str">
        <f>In!$A$6</f>
        <v>Фонд 1</v>
      </c>
      <c r="C314" s="1" t="str">
        <f>In!$B$6</f>
        <v>Аренда офиса</v>
      </c>
      <c r="D314" s="5">
        <v>234</v>
      </c>
      <c r="E314" s="3">
        <f>INDEX(In[Аренда помещений],MATCH(Sheet[[#This Row],[Код-для-кол-ва]],In[Код-для-кол-во],))*Sheet[[#This Row],[Кол-во]]</f>
        <v>9362.7999999999993</v>
      </c>
      <c r="F314" s="8">
        <f>IFERROR(INDEX(In[[1]:[12]],MATCH(Sheet[[#This Row],[Код-для-кол-ва]],In[Код-для-кол-во],),MONTH(Sheet[[#This Row],[Дата]])),)</f>
        <v>1</v>
      </c>
      <c r="G314" s="4"/>
      <c r="H314" s="17" t="str">
        <f>Sheet[[#This Row],[Фонд]]&amp;Sheet[[#This Row],[Название меропрития]]</f>
        <v>Фонд 1Аренда офиса</v>
      </c>
      <c r="I314" s="1" t="str">
        <f>IFERROR(INDEX(Cat[Description],MATCH(Sheet[[#This Row],[Код]],Cat[Kod],0)),0)</f>
        <v>Печать</v>
      </c>
    </row>
    <row r="315" spans="1:9" ht="12.75" x14ac:dyDescent="0.2">
      <c r="A315" s="6">
        <v>42401</v>
      </c>
      <c r="B315" s="1" t="str">
        <f>In!$A$6</f>
        <v>Фонд 1</v>
      </c>
      <c r="C315" s="1" t="str">
        <f>In!$B$6</f>
        <v>Аренда офиса</v>
      </c>
      <c r="D315" s="5">
        <v>234</v>
      </c>
      <c r="E315" s="3">
        <f>INDEX(In[Аренда помещений],MATCH(Sheet[[#This Row],[Код-для-кол-ва]],In[Код-для-кол-во],))*Sheet[[#This Row],[Кол-во]]</f>
        <v>9362.7999999999993</v>
      </c>
      <c r="F315" s="8">
        <f>IFERROR(INDEX(In[[1]:[12]],MATCH(Sheet[[#This Row],[Код-для-кол-ва]],In[Код-для-кол-во],),MONTH(Sheet[[#This Row],[Дата]])),)</f>
        <v>1</v>
      </c>
      <c r="G315" s="4"/>
      <c r="H315" s="17" t="str">
        <f>Sheet[[#This Row],[Фонд]]&amp;Sheet[[#This Row],[Название меропрития]]</f>
        <v>Фонд 1Аренда офиса</v>
      </c>
      <c r="I315" s="1" t="str">
        <f>IFERROR(INDEX(Cat[Description],MATCH(Sheet[[#This Row],[Код]],Cat[Kod],0)),0)</f>
        <v>Печать</v>
      </c>
    </row>
    <row r="316" spans="1:9" ht="12.75" x14ac:dyDescent="0.2">
      <c r="A316" s="6">
        <v>42430</v>
      </c>
      <c r="B316" s="1" t="str">
        <f>In!$A$6</f>
        <v>Фонд 1</v>
      </c>
      <c r="C316" s="1" t="str">
        <f>In!$B$6</f>
        <v>Аренда офиса</v>
      </c>
      <c r="D316" s="5">
        <v>234</v>
      </c>
      <c r="E316" s="3">
        <f>INDEX(In[Аренда помещений],MATCH(Sheet[[#This Row],[Код-для-кол-ва]],In[Код-для-кол-во],))*Sheet[[#This Row],[Кол-во]]</f>
        <v>9362.7999999999993</v>
      </c>
      <c r="F316" s="8">
        <f>IFERROR(INDEX(In[[1]:[12]],MATCH(Sheet[[#This Row],[Код-для-кол-ва]],In[Код-для-кол-во],),MONTH(Sheet[[#This Row],[Дата]])),)</f>
        <v>1</v>
      </c>
      <c r="G316" s="4"/>
      <c r="H316" s="17" t="str">
        <f>Sheet[[#This Row],[Фонд]]&amp;Sheet[[#This Row],[Название меропрития]]</f>
        <v>Фонд 1Аренда офиса</v>
      </c>
      <c r="I316" s="1" t="str">
        <f>IFERROR(INDEX(Cat[Description],MATCH(Sheet[[#This Row],[Код]],Cat[Kod],0)),0)</f>
        <v>Печать</v>
      </c>
    </row>
    <row r="317" spans="1:9" ht="12.75" x14ac:dyDescent="0.2">
      <c r="A317" s="6">
        <v>42461</v>
      </c>
      <c r="B317" s="1" t="str">
        <f>In!$A$6</f>
        <v>Фонд 1</v>
      </c>
      <c r="C317" s="1" t="str">
        <f>In!$B$6</f>
        <v>Аренда офиса</v>
      </c>
      <c r="D317" s="5">
        <v>234</v>
      </c>
      <c r="E317" s="3">
        <f>INDEX(In[Аренда помещений],MATCH(Sheet[[#This Row],[Код-для-кол-ва]],In[Код-для-кол-во],))*Sheet[[#This Row],[Кол-во]]</f>
        <v>9362.7999999999993</v>
      </c>
      <c r="F317" s="8">
        <f>IFERROR(INDEX(In[[1]:[12]],MATCH(Sheet[[#This Row],[Код-для-кол-ва]],In[Код-для-кол-во],),MONTH(Sheet[[#This Row],[Дата]])),)</f>
        <v>1</v>
      </c>
      <c r="G317" s="4"/>
      <c r="H317" s="17" t="str">
        <f>Sheet[[#This Row],[Фонд]]&amp;Sheet[[#This Row],[Название меропрития]]</f>
        <v>Фонд 1Аренда офиса</v>
      </c>
      <c r="I317" s="1" t="str">
        <f>IFERROR(INDEX(Cat[Description],MATCH(Sheet[[#This Row],[Код]],Cat[Kod],0)),0)</f>
        <v>Печать</v>
      </c>
    </row>
    <row r="318" spans="1:9" ht="12.75" x14ac:dyDescent="0.2">
      <c r="A318" s="6">
        <v>42491</v>
      </c>
      <c r="B318" s="1" t="str">
        <f>In!$A$6</f>
        <v>Фонд 1</v>
      </c>
      <c r="C318" s="1" t="str">
        <f>In!$B$6</f>
        <v>Аренда офиса</v>
      </c>
      <c r="D318" s="5">
        <v>234</v>
      </c>
      <c r="E318" s="3">
        <f>INDEX(In[Аренда помещений],MATCH(Sheet[[#This Row],[Код-для-кол-ва]],In[Код-для-кол-во],))*Sheet[[#This Row],[Кол-во]]</f>
        <v>9362.7999999999993</v>
      </c>
      <c r="F318" s="8">
        <f>IFERROR(INDEX(In[[1]:[12]],MATCH(Sheet[[#This Row],[Код-для-кол-ва]],In[Код-для-кол-во],),MONTH(Sheet[[#This Row],[Дата]])),)</f>
        <v>1</v>
      </c>
      <c r="G318" s="4"/>
      <c r="H318" s="17" t="str">
        <f>Sheet[[#This Row],[Фонд]]&amp;Sheet[[#This Row],[Название меропрития]]</f>
        <v>Фонд 1Аренда офиса</v>
      </c>
      <c r="I318" s="1" t="str">
        <f>IFERROR(INDEX(Cat[Description],MATCH(Sheet[[#This Row],[Код]],Cat[Kod],0)),0)</f>
        <v>Печать</v>
      </c>
    </row>
    <row r="319" spans="1:9" ht="12.75" x14ac:dyDescent="0.2">
      <c r="A319" s="6">
        <v>42522</v>
      </c>
      <c r="B319" s="1" t="str">
        <f>In!$A$6</f>
        <v>Фонд 1</v>
      </c>
      <c r="C319" s="1" t="str">
        <f>In!$B$6</f>
        <v>Аренда офиса</v>
      </c>
      <c r="D319" s="5">
        <v>234</v>
      </c>
      <c r="E319" s="3">
        <f>INDEX(In[Аренда помещений],MATCH(Sheet[[#This Row],[Код-для-кол-ва]],In[Код-для-кол-во],))*Sheet[[#This Row],[Кол-во]]</f>
        <v>9362.7999999999993</v>
      </c>
      <c r="F319" s="8">
        <f>IFERROR(INDEX(In[[1]:[12]],MATCH(Sheet[[#This Row],[Код-для-кол-ва]],In[Код-для-кол-во],),MONTH(Sheet[[#This Row],[Дата]])),)</f>
        <v>1</v>
      </c>
      <c r="G319" s="4"/>
      <c r="H319" s="17" t="str">
        <f>Sheet[[#This Row],[Фонд]]&amp;Sheet[[#This Row],[Название меропрития]]</f>
        <v>Фонд 1Аренда офиса</v>
      </c>
      <c r="I319" s="1" t="str">
        <f>IFERROR(INDEX(Cat[Description],MATCH(Sheet[[#This Row],[Код]],Cat[Kod],0)),0)</f>
        <v>Печать</v>
      </c>
    </row>
    <row r="320" spans="1:9" ht="12.75" x14ac:dyDescent="0.2">
      <c r="A320" s="6">
        <v>42552</v>
      </c>
      <c r="B320" s="1" t="str">
        <f>In!$A$6</f>
        <v>Фонд 1</v>
      </c>
      <c r="C320" s="1" t="str">
        <f>In!$B$6</f>
        <v>Аренда офиса</v>
      </c>
      <c r="D320" s="5">
        <v>234</v>
      </c>
      <c r="E320" s="3">
        <f>INDEX(In[Аренда помещений],MATCH(Sheet[[#This Row],[Код-для-кол-ва]],In[Код-для-кол-во],))*Sheet[[#This Row],[Кол-во]]</f>
        <v>9362.7999999999993</v>
      </c>
      <c r="F320" s="8">
        <f>IFERROR(INDEX(In[[1]:[12]],MATCH(Sheet[[#This Row],[Код-для-кол-ва]],In[Код-для-кол-во],),MONTH(Sheet[[#This Row],[Дата]])),)</f>
        <v>1</v>
      </c>
      <c r="G320" s="4"/>
      <c r="H320" s="17" t="str">
        <f>Sheet[[#This Row],[Фонд]]&amp;Sheet[[#This Row],[Название меропрития]]</f>
        <v>Фонд 1Аренда офиса</v>
      </c>
      <c r="I320" s="1" t="str">
        <f>IFERROR(INDEX(Cat[Description],MATCH(Sheet[[#This Row],[Код]],Cat[Kod],0)),0)</f>
        <v>Печать</v>
      </c>
    </row>
    <row r="321" spans="1:9" ht="12.75" x14ac:dyDescent="0.2">
      <c r="A321" s="6">
        <v>42583</v>
      </c>
      <c r="B321" s="1" t="str">
        <f>In!$A$6</f>
        <v>Фонд 1</v>
      </c>
      <c r="C321" s="1" t="str">
        <f>In!$B$6</f>
        <v>Аренда офиса</v>
      </c>
      <c r="D321" s="5">
        <v>234</v>
      </c>
      <c r="E321" s="3">
        <f>INDEX(In[Аренда помещений],MATCH(Sheet[[#This Row],[Код-для-кол-ва]],In[Код-для-кол-во],))*Sheet[[#This Row],[Кол-во]]</f>
        <v>9362.7999999999993</v>
      </c>
      <c r="F321" s="8">
        <f>IFERROR(INDEX(In[[1]:[12]],MATCH(Sheet[[#This Row],[Код-для-кол-ва]],In[Код-для-кол-во],),MONTH(Sheet[[#This Row],[Дата]])),)</f>
        <v>1</v>
      </c>
      <c r="G321" s="4"/>
      <c r="H321" s="17" t="str">
        <f>Sheet[[#This Row],[Фонд]]&amp;Sheet[[#This Row],[Название меропрития]]</f>
        <v>Фонд 1Аренда офиса</v>
      </c>
      <c r="I321" s="1" t="str">
        <f>IFERROR(INDEX(Cat[Description],MATCH(Sheet[[#This Row],[Код]],Cat[Kod],0)),0)</f>
        <v>Печать</v>
      </c>
    </row>
    <row r="322" spans="1:9" ht="12.75" x14ac:dyDescent="0.2">
      <c r="A322" s="6">
        <v>42614</v>
      </c>
      <c r="B322" s="1" t="str">
        <f>In!$A$6</f>
        <v>Фонд 1</v>
      </c>
      <c r="C322" s="1" t="str">
        <f>In!$B$6</f>
        <v>Аренда офиса</v>
      </c>
      <c r="D322" s="5">
        <v>234</v>
      </c>
      <c r="E322" s="3">
        <f>INDEX(In[Аренда помещений],MATCH(Sheet[[#This Row],[Код-для-кол-ва]],In[Код-для-кол-во],))*Sheet[[#This Row],[Кол-во]]</f>
        <v>9362.7999999999993</v>
      </c>
      <c r="F322" s="8">
        <f>IFERROR(INDEX(In[[1]:[12]],MATCH(Sheet[[#This Row],[Код-для-кол-ва]],In[Код-для-кол-во],),MONTH(Sheet[[#This Row],[Дата]])),)</f>
        <v>1</v>
      </c>
      <c r="G322" s="4"/>
      <c r="H322" s="17" t="str">
        <f>Sheet[[#This Row],[Фонд]]&amp;Sheet[[#This Row],[Название меропрития]]</f>
        <v>Фонд 1Аренда офиса</v>
      </c>
      <c r="I322" s="1" t="str">
        <f>IFERROR(INDEX(Cat[Description],MATCH(Sheet[[#This Row],[Код]],Cat[Kod],0)),0)</f>
        <v>Печать</v>
      </c>
    </row>
    <row r="323" spans="1:9" ht="12.75" x14ac:dyDescent="0.2">
      <c r="A323" s="6">
        <v>42644</v>
      </c>
      <c r="B323" s="1" t="str">
        <f>In!$A$6</f>
        <v>Фонд 1</v>
      </c>
      <c r="C323" s="1" t="str">
        <f>In!$B$6</f>
        <v>Аренда офиса</v>
      </c>
      <c r="D323" s="5">
        <v>234</v>
      </c>
      <c r="E323" s="3">
        <f>INDEX(In[Аренда помещений],MATCH(Sheet[[#This Row],[Код-для-кол-ва]],In[Код-для-кол-во],))*Sheet[[#This Row],[Кол-во]]</f>
        <v>9362.7999999999993</v>
      </c>
      <c r="F323" s="8">
        <f>IFERROR(INDEX(In[[1]:[12]],MATCH(Sheet[[#This Row],[Код-для-кол-ва]],In[Код-для-кол-во],),MONTH(Sheet[[#This Row],[Дата]])),)</f>
        <v>1</v>
      </c>
      <c r="G323" s="4"/>
      <c r="H323" s="17" t="str">
        <f>Sheet[[#This Row],[Фонд]]&amp;Sheet[[#This Row],[Название меропрития]]</f>
        <v>Фонд 1Аренда офиса</v>
      </c>
      <c r="I323" s="1" t="str">
        <f>IFERROR(INDEX(Cat[Description],MATCH(Sheet[[#This Row],[Код]],Cat[Kod],0)),0)</f>
        <v>Печать</v>
      </c>
    </row>
    <row r="324" spans="1:9" ht="12.75" x14ac:dyDescent="0.2">
      <c r="A324" s="6">
        <v>42675</v>
      </c>
      <c r="B324" s="1" t="str">
        <f>In!$A$6</f>
        <v>Фонд 1</v>
      </c>
      <c r="C324" s="1" t="str">
        <f>In!$B$6</f>
        <v>Аренда офиса</v>
      </c>
      <c r="D324" s="5">
        <v>234</v>
      </c>
      <c r="E324" s="3">
        <f>INDEX(In[Аренда помещений],MATCH(Sheet[[#This Row],[Код-для-кол-ва]],In[Код-для-кол-во],))*Sheet[[#This Row],[Кол-во]]</f>
        <v>9362.7999999999993</v>
      </c>
      <c r="F324" s="8">
        <f>IFERROR(INDEX(In[[1]:[12]],MATCH(Sheet[[#This Row],[Код-для-кол-ва]],In[Код-для-кол-во],),MONTH(Sheet[[#This Row],[Дата]])),)</f>
        <v>1</v>
      </c>
      <c r="G324" s="4"/>
      <c r="H324" s="17" t="str">
        <f>Sheet[[#This Row],[Фонд]]&amp;Sheet[[#This Row],[Название меропрития]]</f>
        <v>Фонд 1Аренда офиса</v>
      </c>
      <c r="I324" s="1" t="str">
        <f>IFERROR(INDEX(Cat[Description],MATCH(Sheet[[#This Row],[Код]],Cat[Kod],0)),0)</f>
        <v>Печать</v>
      </c>
    </row>
    <row r="325" spans="1:9" ht="12.75" x14ac:dyDescent="0.2">
      <c r="A325" s="6">
        <v>42705</v>
      </c>
      <c r="B325" s="1" t="str">
        <f>In!$A$6</f>
        <v>Фонд 1</v>
      </c>
      <c r="C325" s="1" t="str">
        <f>In!$B$6</f>
        <v>Аренда офиса</v>
      </c>
      <c r="D325" s="5">
        <v>234</v>
      </c>
      <c r="E325" s="3">
        <f>INDEX(In[Аренда помещений],MATCH(Sheet[[#This Row],[Код-для-кол-ва]],In[Код-для-кол-во],))*Sheet[[#This Row],[Кол-во]]</f>
        <v>9362.7999999999993</v>
      </c>
      <c r="F325" s="8">
        <f>IFERROR(INDEX(In[[1]:[12]],MATCH(Sheet[[#This Row],[Код-для-кол-ва]],In[Код-для-кол-во],),MONTH(Sheet[[#This Row],[Дата]])),)</f>
        <v>1</v>
      </c>
      <c r="G325" s="4"/>
      <c r="H325" s="17" t="str">
        <f>Sheet[[#This Row],[Фонд]]&amp;Sheet[[#This Row],[Название меропрития]]</f>
        <v>Фонд 1Аренда офиса</v>
      </c>
      <c r="I325" s="1" t="str">
        <f>IFERROR(INDEX(Cat[Description],MATCH(Sheet[[#This Row],[Код]],Cat[Kod],0)),0)</f>
        <v>Печать</v>
      </c>
    </row>
    <row r="326" spans="1:9" ht="12.75" x14ac:dyDescent="0.2">
      <c r="A326" s="6">
        <v>42370</v>
      </c>
      <c r="B326" s="1" t="str">
        <f>In!$A$7</f>
        <v>Фонд 1</v>
      </c>
      <c r="C326" s="1" t="str">
        <f>In!$B$7</f>
        <v>Внеплановые</v>
      </c>
      <c r="D326" s="5">
        <v>234</v>
      </c>
      <c r="E326" s="3">
        <f>INDEX(In[Аренда помещений],MATCH(Sheet[[#This Row],[Код-для-кол-ва]],In[Код-для-кол-во],))*Sheet[[#This Row],[Кол-во]]</f>
        <v>0</v>
      </c>
      <c r="F326" s="8">
        <f>IFERROR(INDEX(In[[1]:[12]],MATCH(Sheet[[#This Row],[Код-для-кол-ва]],In[Код-для-кол-во],),MONTH(Sheet[[#This Row],[Дата]])),)</f>
        <v>1</v>
      </c>
      <c r="G326" s="4"/>
      <c r="H326" s="17" t="str">
        <f>Sheet[[#This Row],[Фонд]]&amp;Sheet[[#This Row],[Название меропрития]]</f>
        <v>Фонд 1Внеплановые</v>
      </c>
      <c r="I326" s="1" t="str">
        <f>IFERROR(INDEX(Cat[Description],MATCH(Sheet[[#This Row],[Код]],Cat[Kod],0)),0)</f>
        <v>Печать</v>
      </c>
    </row>
    <row r="327" spans="1:9" ht="12.75" x14ac:dyDescent="0.2">
      <c r="A327" s="6">
        <v>42401</v>
      </c>
      <c r="B327" s="1" t="str">
        <f>In!$A$7</f>
        <v>Фонд 1</v>
      </c>
      <c r="C327" s="1" t="str">
        <f>In!$B$7</f>
        <v>Внеплановые</v>
      </c>
      <c r="D327" s="5">
        <v>234</v>
      </c>
      <c r="E327" s="3">
        <f>INDEX(In[Аренда помещений],MATCH(Sheet[[#This Row],[Код-для-кол-ва]],In[Код-для-кол-во],))*Sheet[[#This Row],[Кол-во]]</f>
        <v>0</v>
      </c>
      <c r="F327" s="8">
        <f>IFERROR(INDEX(In[[1]:[12]],MATCH(Sheet[[#This Row],[Код-для-кол-ва]],In[Код-для-кол-во],),MONTH(Sheet[[#This Row],[Дата]])),)</f>
        <v>1</v>
      </c>
      <c r="G327" s="4"/>
      <c r="H327" s="17" t="str">
        <f>Sheet[[#This Row],[Фонд]]&amp;Sheet[[#This Row],[Название меропрития]]</f>
        <v>Фонд 1Внеплановые</v>
      </c>
      <c r="I327" s="1" t="str">
        <f>IFERROR(INDEX(Cat[Description],MATCH(Sheet[[#This Row],[Код]],Cat[Kod],0)),0)</f>
        <v>Печать</v>
      </c>
    </row>
    <row r="328" spans="1:9" ht="12.75" x14ac:dyDescent="0.2">
      <c r="A328" s="6">
        <v>42430</v>
      </c>
      <c r="B328" s="1" t="str">
        <f>In!$A$7</f>
        <v>Фонд 1</v>
      </c>
      <c r="C328" s="1" t="str">
        <f>In!$B$7</f>
        <v>Внеплановые</v>
      </c>
      <c r="D328" s="5">
        <v>234</v>
      </c>
      <c r="E328" s="3">
        <f>INDEX(In[Аренда помещений],MATCH(Sheet[[#This Row],[Код-для-кол-ва]],In[Код-для-кол-во],))*Sheet[[#This Row],[Кол-во]]</f>
        <v>0</v>
      </c>
      <c r="F328" s="8">
        <f>IFERROR(INDEX(In[[1]:[12]],MATCH(Sheet[[#This Row],[Код-для-кол-ва]],In[Код-для-кол-во],),MONTH(Sheet[[#This Row],[Дата]])),)</f>
        <v>1</v>
      </c>
      <c r="G328" s="4"/>
      <c r="H328" s="17" t="str">
        <f>Sheet[[#This Row],[Фонд]]&amp;Sheet[[#This Row],[Название меропрития]]</f>
        <v>Фонд 1Внеплановые</v>
      </c>
      <c r="I328" s="1" t="str">
        <f>IFERROR(INDEX(Cat[Description],MATCH(Sheet[[#This Row],[Код]],Cat[Kod],0)),0)</f>
        <v>Печать</v>
      </c>
    </row>
    <row r="329" spans="1:9" ht="12.75" x14ac:dyDescent="0.2">
      <c r="A329" s="6">
        <v>42461</v>
      </c>
      <c r="B329" s="1" t="str">
        <f>In!$A$7</f>
        <v>Фонд 1</v>
      </c>
      <c r="C329" s="1" t="str">
        <f>In!$B$7</f>
        <v>Внеплановые</v>
      </c>
      <c r="D329" s="5">
        <v>234</v>
      </c>
      <c r="E329" s="3">
        <f>INDEX(In[Аренда помещений],MATCH(Sheet[[#This Row],[Код-для-кол-ва]],In[Код-для-кол-во],))*Sheet[[#This Row],[Кол-во]]</f>
        <v>0</v>
      </c>
      <c r="F329" s="8">
        <f>IFERROR(INDEX(In[[1]:[12]],MATCH(Sheet[[#This Row],[Код-для-кол-ва]],In[Код-для-кол-во],),MONTH(Sheet[[#This Row],[Дата]])),)</f>
        <v>1</v>
      </c>
      <c r="G329" s="4"/>
      <c r="H329" s="17" t="str">
        <f>Sheet[[#This Row],[Фонд]]&amp;Sheet[[#This Row],[Название меропрития]]</f>
        <v>Фонд 1Внеплановые</v>
      </c>
      <c r="I329" s="1" t="str">
        <f>IFERROR(INDEX(Cat[Description],MATCH(Sheet[[#This Row],[Код]],Cat[Kod],0)),0)</f>
        <v>Печать</v>
      </c>
    </row>
    <row r="330" spans="1:9" ht="12.75" x14ac:dyDescent="0.2">
      <c r="A330" s="6">
        <v>42491</v>
      </c>
      <c r="B330" s="1" t="str">
        <f>In!$A$7</f>
        <v>Фонд 1</v>
      </c>
      <c r="C330" s="1" t="str">
        <f>In!$B$7</f>
        <v>Внеплановые</v>
      </c>
      <c r="D330" s="5">
        <v>234</v>
      </c>
      <c r="E330" s="3">
        <f>INDEX(In[Аренда помещений],MATCH(Sheet[[#This Row],[Код-для-кол-ва]],In[Код-для-кол-во],))*Sheet[[#This Row],[Кол-во]]</f>
        <v>0</v>
      </c>
      <c r="F330" s="8">
        <f>IFERROR(INDEX(In[[1]:[12]],MATCH(Sheet[[#This Row],[Код-для-кол-ва]],In[Код-для-кол-во],),MONTH(Sheet[[#This Row],[Дата]])),)</f>
        <v>1</v>
      </c>
      <c r="G330" s="4"/>
      <c r="H330" s="17" t="str">
        <f>Sheet[[#This Row],[Фонд]]&amp;Sheet[[#This Row],[Название меропрития]]</f>
        <v>Фонд 1Внеплановые</v>
      </c>
      <c r="I330" s="1" t="str">
        <f>IFERROR(INDEX(Cat[Description],MATCH(Sheet[[#This Row],[Код]],Cat[Kod],0)),0)</f>
        <v>Печать</v>
      </c>
    </row>
    <row r="331" spans="1:9" ht="12.75" x14ac:dyDescent="0.2">
      <c r="A331" s="6">
        <v>42522</v>
      </c>
      <c r="B331" s="1" t="str">
        <f>In!$A$7</f>
        <v>Фонд 1</v>
      </c>
      <c r="C331" s="1" t="str">
        <f>In!$B$7</f>
        <v>Внеплановые</v>
      </c>
      <c r="D331" s="5">
        <v>234</v>
      </c>
      <c r="E331" s="3">
        <f>INDEX(In[Аренда помещений],MATCH(Sheet[[#This Row],[Код-для-кол-ва]],In[Код-для-кол-во],))*Sheet[[#This Row],[Кол-во]]</f>
        <v>0</v>
      </c>
      <c r="F331" s="8">
        <f>IFERROR(INDEX(In[[1]:[12]],MATCH(Sheet[[#This Row],[Код-для-кол-ва]],In[Код-для-кол-во],),MONTH(Sheet[[#This Row],[Дата]])),)</f>
        <v>1</v>
      </c>
      <c r="G331" s="4"/>
      <c r="H331" s="17" t="str">
        <f>Sheet[[#This Row],[Фонд]]&amp;Sheet[[#This Row],[Название меропрития]]</f>
        <v>Фонд 1Внеплановые</v>
      </c>
      <c r="I331" s="1" t="str">
        <f>IFERROR(INDEX(Cat[Description],MATCH(Sheet[[#This Row],[Код]],Cat[Kod],0)),0)</f>
        <v>Печать</v>
      </c>
    </row>
    <row r="332" spans="1:9" ht="12.75" x14ac:dyDescent="0.2">
      <c r="A332" s="6">
        <v>42552</v>
      </c>
      <c r="B332" s="1" t="str">
        <f>In!$A$7</f>
        <v>Фонд 1</v>
      </c>
      <c r="C332" s="1" t="str">
        <f>In!$B$7</f>
        <v>Внеплановые</v>
      </c>
      <c r="D332" s="5">
        <v>234</v>
      </c>
      <c r="E332" s="3">
        <f>INDEX(In[Аренда помещений],MATCH(Sheet[[#This Row],[Код-для-кол-ва]],In[Код-для-кол-во],))*Sheet[[#This Row],[Кол-во]]</f>
        <v>0</v>
      </c>
      <c r="F332" s="8">
        <f>IFERROR(INDEX(In[[1]:[12]],MATCH(Sheet[[#This Row],[Код-для-кол-ва]],In[Код-для-кол-во],),MONTH(Sheet[[#This Row],[Дата]])),)</f>
        <v>1</v>
      </c>
      <c r="G332" s="4"/>
      <c r="H332" s="17" t="str">
        <f>Sheet[[#This Row],[Фонд]]&amp;Sheet[[#This Row],[Название меропрития]]</f>
        <v>Фонд 1Внеплановые</v>
      </c>
      <c r="I332" s="1" t="str">
        <f>IFERROR(INDEX(Cat[Description],MATCH(Sheet[[#This Row],[Код]],Cat[Kod],0)),0)</f>
        <v>Печать</v>
      </c>
    </row>
    <row r="333" spans="1:9" ht="12.75" x14ac:dyDescent="0.2">
      <c r="A333" s="6">
        <v>42583</v>
      </c>
      <c r="B333" s="1" t="str">
        <f>In!$A$7</f>
        <v>Фонд 1</v>
      </c>
      <c r="C333" s="1" t="str">
        <f>In!$B$7</f>
        <v>Внеплановые</v>
      </c>
      <c r="D333" s="5">
        <v>234</v>
      </c>
      <c r="E333" s="3">
        <f>INDEX(In[Аренда помещений],MATCH(Sheet[[#This Row],[Код-для-кол-ва]],In[Код-для-кол-во],))*Sheet[[#This Row],[Кол-во]]</f>
        <v>0</v>
      </c>
      <c r="F333" s="8">
        <f>IFERROR(INDEX(In[[1]:[12]],MATCH(Sheet[[#This Row],[Код-для-кол-ва]],In[Код-для-кол-во],),MONTH(Sheet[[#This Row],[Дата]])),)</f>
        <v>1</v>
      </c>
      <c r="G333" s="4"/>
      <c r="H333" s="17" t="str">
        <f>Sheet[[#This Row],[Фонд]]&amp;Sheet[[#This Row],[Название меропрития]]</f>
        <v>Фонд 1Внеплановые</v>
      </c>
      <c r="I333" s="1" t="str">
        <f>IFERROR(INDEX(Cat[Description],MATCH(Sheet[[#This Row],[Код]],Cat[Kod],0)),0)</f>
        <v>Печать</v>
      </c>
    </row>
    <row r="334" spans="1:9" ht="12.75" x14ac:dyDescent="0.2">
      <c r="A334" s="6">
        <v>42614</v>
      </c>
      <c r="B334" s="1" t="str">
        <f>In!$A$7</f>
        <v>Фонд 1</v>
      </c>
      <c r="C334" s="1" t="str">
        <f>In!$B$7</f>
        <v>Внеплановые</v>
      </c>
      <c r="D334" s="5">
        <v>234</v>
      </c>
      <c r="E334" s="3">
        <f>INDEX(In[Аренда помещений],MATCH(Sheet[[#This Row],[Код-для-кол-ва]],In[Код-для-кол-во],))*Sheet[[#This Row],[Кол-во]]</f>
        <v>0</v>
      </c>
      <c r="F334" s="8">
        <f>IFERROR(INDEX(In[[1]:[12]],MATCH(Sheet[[#This Row],[Код-для-кол-ва]],In[Код-для-кол-во],),MONTH(Sheet[[#This Row],[Дата]])),)</f>
        <v>1</v>
      </c>
      <c r="G334" s="4"/>
      <c r="H334" s="17" t="str">
        <f>Sheet[[#This Row],[Фонд]]&amp;Sheet[[#This Row],[Название меропрития]]</f>
        <v>Фонд 1Внеплановые</v>
      </c>
      <c r="I334" s="1" t="str">
        <f>IFERROR(INDEX(Cat[Description],MATCH(Sheet[[#This Row],[Код]],Cat[Kod],0)),0)</f>
        <v>Печать</v>
      </c>
    </row>
    <row r="335" spans="1:9" ht="12.75" x14ac:dyDescent="0.2">
      <c r="A335" s="6">
        <v>42644</v>
      </c>
      <c r="B335" s="1" t="str">
        <f>In!$A$7</f>
        <v>Фонд 1</v>
      </c>
      <c r="C335" s="1" t="str">
        <f>In!$B$7</f>
        <v>Внеплановые</v>
      </c>
      <c r="D335" s="5">
        <v>234</v>
      </c>
      <c r="E335" s="3">
        <f>INDEX(In[Аренда помещений],MATCH(Sheet[[#This Row],[Код-для-кол-ва]],In[Код-для-кол-во],))*Sheet[[#This Row],[Кол-во]]</f>
        <v>0</v>
      </c>
      <c r="F335" s="8">
        <f>IFERROR(INDEX(In[[1]:[12]],MATCH(Sheet[[#This Row],[Код-для-кол-ва]],In[Код-для-кол-во],),MONTH(Sheet[[#This Row],[Дата]])),)</f>
        <v>1</v>
      </c>
      <c r="G335" s="4"/>
      <c r="H335" s="17" t="str">
        <f>Sheet[[#This Row],[Фонд]]&amp;Sheet[[#This Row],[Название меропрития]]</f>
        <v>Фонд 1Внеплановые</v>
      </c>
      <c r="I335" s="1" t="str">
        <f>IFERROR(INDEX(Cat[Description],MATCH(Sheet[[#This Row],[Код]],Cat[Kod],0)),0)</f>
        <v>Печать</v>
      </c>
    </row>
    <row r="336" spans="1:9" ht="12.75" x14ac:dyDescent="0.2">
      <c r="A336" s="6">
        <v>42675</v>
      </c>
      <c r="B336" s="1" t="str">
        <f>In!$A$7</f>
        <v>Фонд 1</v>
      </c>
      <c r="C336" s="1" t="str">
        <f>In!$B$7</f>
        <v>Внеплановые</v>
      </c>
      <c r="D336" s="5">
        <v>234</v>
      </c>
      <c r="E336" s="3">
        <f>INDEX(In[Аренда помещений],MATCH(Sheet[[#This Row],[Код-для-кол-ва]],In[Код-для-кол-во],))*Sheet[[#This Row],[Кол-во]]</f>
        <v>0</v>
      </c>
      <c r="F336" s="8">
        <f>IFERROR(INDEX(In[[1]:[12]],MATCH(Sheet[[#This Row],[Код-для-кол-ва]],In[Код-для-кол-во],),MONTH(Sheet[[#This Row],[Дата]])),)</f>
        <v>1</v>
      </c>
      <c r="G336" s="4"/>
      <c r="H336" s="17" t="str">
        <f>Sheet[[#This Row],[Фонд]]&amp;Sheet[[#This Row],[Название меропрития]]</f>
        <v>Фонд 1Внеплановые</v>
      </c>
      <c r="I336" s="1" t="str">
        <f>IFERROR(INDEX(Cat[Description],MATCH(Sheet[[#This Row],[Код]],Cat[Kod],0)),0)</f>
        <v>Печать</v>
      </c>
    </row>
    <row r="337" spans="1:9" ht="12.75" x14ac:dyDescent="0.2">
      <c r="A337" s="6">
        <v>42705</v>
      </c>
      <c r="B337" s="1" t="str">
        <f>In!$A$7</f>
        <v>Фонд 1</v>
      </c>
      <c r="C337" s="1" t="str">
        <f>In!$B$7</f>
        <v>Внеплановые</v>
      </c>
      <c r="D337" s="5">
        <v>234</v>
      </c>
      <c r="E337" s="3">
        <f>INDEX(In[Аренда помещений],MATCH(Sheet[[#This Row],[Код-для-кол-ва]],In[Код-для-кол-во],))*Sheet[[#This Row],[Кол-во]]</f>
        <v>0</v>
      </c>
      <c r="F337" s="8">
        <f>IFERROR(INDEX(In[[1]:[12]],MATCH(Sheet[[#This Row],[Код-для-кол-ва]],In[Код-для-кол-во],),MONTH(Sheet[[#This Row],[Дата]])),)</f>
        <v>1</v>
      </c>
      <c r="G337" s="4"/>
      <c r="H337" s="17" t="str">
        <f>Sheet[[#This Row],[Фонд]]&amp;Sheet[[#This Row],[Название меропрития]]</f>
        <v>Фонд 1Внеплановые</v>
      </c>
      <c r="I337" s="1" t="str">
        <f>IFERROR(INDEX(Cat[Description],MATCH(Sheet[[#This Row],[Код]],Cat[Kod],0)),0)</f>
        <v>Печать</v>
      </c>
    </row>
    <row r="338" spans="1:9" ht="12.75" x14ac:dyDescent="0.2">
      <c r="A338" s="6">
        <v>42370</v>
      </c>
      <c r="B338" s="1" t="str">
        <f>In!$A$8</f>
        <v>Фонд 3</v>
      </c>
      <c r="C338" s="1" t="str">
        <f>In!$B$8</f>
        <v>Собрание</v>
      </c>
      <c r="D338" s="5">
        <v>234</v>
      </c>
      <c r="E338" s="3">
        <f>INDEX(In[Аренда помещений],MATCH(Sheet[[#This Row],[Код-для-кол-ва]],In[Код-для-кол-во],))*Sheet[[#This Row],[Кол-во]]</f>
        <v>1424</v>
      </c>
      <c r="F338" s="8">
        <f>IFERROR(INDEX(In[[1]:[12]],MATCH(Sheet[[#This Row],[Код-для-кол-ва]],In[Код-для-кол-во],),MONTH(Sheet[[#This Row],[Дата]])),)</f>
        <v>4</v>
      </c>
      <c r="G338" s="4"/>
      <c r="H338" s="17" t="str">
        <f>Sheet[[#This Row],[Фонд]]&amp;Sheet[[#This Row],[Название меропрития]]</f>
        <v>Фонд 3Собрание</v>
      </c>
      <c r="I338" s="1" t="str">
        <f>IFERROR(INDEX(Cat[Description],MATCH(Sheet[[#This Row],[Код]],Cat[Kod],0)),0)</f>
        <v>Печать</v>
      </c>
    </row>
    <row r="339" spans="1:9" ht="12.75" x14ac:dyDescent="0.2">
      <c r="A339" s="6">
        <v>42401</v>
      </c>
      <c r="B339" s="1" t="str">
        <f>In!$A$8</f>
        <v>Фонд 3</v>
      </c>
      <c r="C339" s="1" t="str">
        <f>In!$B$8</f>
        <v>Собрание</v>
      </c>
      <c r="D339" s="5">
        <v>234</v>
      </c>
      <c r="E339" s="3">
        <f>INDEX(In[Аренда помещений],MATCH(Sheet[[#This Row],[Код-для-кол-ва]],In[Код-для-кол-во],))*Sheet[[#This Row],[Кол-во]]</f>
        <v>1424</v>
      </c>
      <c r="F339" s="8">
        <f>IFERROR(INDEX(In[[1]:[12]],MATCH(Sheet[[#This Row],[Код-для-кол-ва]],In[Код-для-кол-во],),MONTH(Sheet[[#This Row],[Дата]])),)</f>
        <v>4</v>
      </c>
      <c r="G339" s="4"/>
      <c r="H339" s="17" t="str">
        <f>Sheet[[#This Row],[Фонд]]&amp;Sheet[[#This Row],[Название меропрития]]</f>
        <v>Фонд 3Собрание</v>
      </c>
      <c r="I339" s="1" t="str">
        <f>IFERROR(INDEX(Cat[Description],MATCH(Sheet[[#This Row],[Код]],Cat[Kod],0)),0)</f>
        <v>Печать</v>
      </c>
    </row>
    <row r="340" spans="1:9" ht="12.75" x14ac:dyDescent="0.2">
      <c r="A340" s="6">
        <v>42430</v>
      </c>
      <c r="B340" s="1" t="str">
        <f>In!$A$8</f>
        <v>Фонд 3</v>
      </c>
      <c r="C340" s="1" t="str">
        <f>In!$B$8</f>
        <v>Собрание</v>
      </c>
      <c r="D340" s="5">
        <v>234</v>
      </c>
      <c r="E340" s="3">
        <f>INDEX(In[Аренда помещений],MATCH(Sheet[[#This Row],[Код-для-кол-ва]],In[Код-для-кол-во],))*Sheet[[#This Row],[Кол-во]]</f>
        <v>1424</v>
      </c>
      <c r="F340" s="8">
        <f>IFERROR(INDEX(In[[1]:[12]],MATCH(Sheet[[#This Row],[Код-для-кол-ва]],In[Код-для-кол-во],),MONTH(Sheet[[#This Row],[Дата]])),)</f>
        <v>4</v>
      </c>
      <c r="G340" s="4"/>
      <c r="H340" s="17" t="str">
        <f>Sheet[[#This Row],[Фонд]]&amp;Sheet[[#This Row],[Название меропрития]]</f>
        <v>Фонд 3Собрание</v>
      </c>
      <c r="I340" s="1" t="str">
        <f>IFERROR(INDEX(Cat[Description],MATCH(Sheet[[#This Row],[Код]],Cat[Kod],0)),0)</f>
        <v>Печать</v>
      </c>
    </row>
    <row r="341" spans="1:9" ht="12.75" x14ac:dyDescent="0.2">
      <c r="A341" s="6">
        <v>42461</v>
      </c>
      <c r="B341" s="1" t="str">
        <f>In!$A$8</f>
        <v>Фонд 3</v>
      </c>
      <c r="C341" s="1" t="str">
        <f>In!$B$8</f>
        <v>Собрание</v>
      </c>
      <c r="D341" s="5">
        <v>234</v>
      </c>
      <c r="E341" s="3">
        <f>INDEX(In[Аренда помещений],MATCH(Sheet[[#This Row],[Код-для-кол-ва]],In[Код-для-кол-во],))*Sheet[[#This Row],[Кол-во]]</f>
        <v>1424</v>
      </c>
      <c r="F341" s="8">
        <f>IFERROR(INDEX(In[[1]:[12]],MATCH(Sheet[[#This Row],[Код-для-кол-ва]],In[Код-для-кол-во],),MONTH(Sheet[[#This Row],[Дата]])),)</f>
        <v>4</v>
      </c>
      <c r="G341" s="4"/>
      <c r="H341" s="17" t="str">
        <f>Sheet[[#This Row],[Фонд]]&amp;Sheet[[#This Row],[Название меропрития]]</f>
        <v>Фонд 3Собрание</v>
      </c>
      <c r="I341" s="1" t="str">
        <f>IFERROR(INDEX(Cat[Description],MATCH(Sheet[[#This Row],[Код]],Cat[Kod],0)),0)</f>
        <v>Печать</v>
      </c>
    </row>
    <row r="342" spans="1:9" ht="12.75" x14ac:dyDescent="0.2">
      <c r="A342" s="6">
        <v>42491</v>
      </c>
      <c r="B342" s="1" t="str">
        <f>In!$A$8</f>
        <v>Фонд 3</v>
      </c>
      <c r="C342" s="1" t="str">
        <f>In!$B$8</f>
        <v>Собрание</v>
      </c>
      <c r="D342" s="5">
        <v>234</v>
      </c>
      <c r="E342" s="3">
        <f>INDEX(In[Аренда помещений],MATCH(Sheet[[#This Row],[Код-для-кол-ва]],In[Код-для-кол-во],))*Sheet[[#This Row],[Кол-во]]</f>
        <v>1424</v>
      </c>
      <c r="F342" s="8">
        <f>IFERROR(INDEX(In[[1]:[12]],MATCH(Sheet[[#This Row],[Код-для-кол-ва]],In[Код-для-кол-во],),MONTH(Sheet[[#This Row],[Дата]])),)</f>
        <v>4</v>
      </c>
      <c r="G342" s="4"/>
      <c r="H342" s="17" t="str">
        <f>Sheet[[#This Row],[Фонд]]&amp;Sheet[[#This Row],[Название меропрития]]</f>
        <v>Фонд 3Собрание</v>
      </c>
      <c r="I342" s="1" t="str">
        <f>IFERROR(INDEX(Cat[Description],MATCH(Sheet[[#This Row],[Код]],Cat[Kod],0)),0)</f>
        <v>Печать</v>
      </c>
    </row>
    <row r="343" spans="1:9" ht="12.75" x14ac:dyDescent="0.2">
      <c r="A343" s="6">
        <v>42522</v>
      </c>
      <c r="B343" s="1" t="str">
        <f>In!$A$8</f>
        <v>Фонд 3</v>
      </c>
      <c r="C343" s="1" t="str">
        <f>In!$B$8</f>
        <v>Собрание</v>
      </c>
      <c r="D343" s="5">
        <v>234</v>
      </c>
      <c r="E343" s="3">
        <f>INDEX(In[Аренда помещений],MATCH(Sheet[[#This Row],[Код-для-кол-ва]],In[Код-для-кол-во],))*Sheet[[#This Row],[Кол-во]]</f>
        <v>1424</v>
      </c>
      <c r="F343" s="8">
        <f>IFERROR(INDEX(In[[1]:[12]],MATCH(Sheet[[#This Row],[Код-для-кол-ва]],In[Код-для-кол-во],),MONTH(Sheet[[#This Row],[Дата]])),)</f>
        <v>4</v>
      </c>
      <c r="G343" s="4"/>
      <c r="H343" s="17" t="str">
        <f>Sheet[[#This Row],[Фонд]]&amp;Sheet[[#This Row],[Название меропрития]]</f>
        <v>Фонд 3Собрание</v>
      </c>
      <c r="I343" s="1" t="str">
        <f>IFERROR(INDEX(Cat[Description],MATCH(Sheet[[#This Row],[Код]],Cat[Kod],0)),0)</f>
        <v>Печать</v>
      </c>
    </row>
    <row r="344" spans="1:9" ht="12.75" x14ac:dyDescent="0.2">
      <c r="A344" s="6">
        <v>42552</v>
      </c>
      <c r="B344" s="1" t="str">
        <f>In!$A$8</f>
        <v>Фонд 3</v>
      </c>
      <c r="C344" s="1" t="str">
        <f>In!$B$8</f>
        <v>Собрание</v>
      </c>
      <c r="D344" s="5">
        <v>234</v>
      </c>
      <c r="E344" s="3">
        <f>INDEX(In[Аренда помещений],MATCH(Sheet[[#This Row],[Код-для-кол-ва]],In[Код-для-кол-во],))*Sheet[[#This Row],[Кол-во]]</f>
        <v>1780</v>
      </c>
      <c r="F344" s="8">
        <f>IFERROR(INDEX(In[[1]:[12]],MATCH(Sheet[[#This Row],[Код-для-кол-ва]],In[Код-для-кол-во],),MONTH(Sheet[[#This Row],[Дата]])),)</f>
        <v>5</v>
      </c>
      <c r="G344" s="4"/>
      <c r="H344" s="17" t="str">
        <f>Sheet[[#This Row],[Фонд]]&amp;Sheet[[#This Row],[Название меропрития]]</f>
        <v>Фонд 3Собрание</v>
      </c>
      <c r="I344" s="1" t="str">
        <f>IFERROR(INDEX(Cat[Description],MATCH(Sheet[[#This Row],[Код]],Cat[Kod],0)),0)</f>
        <v>Печать</v>
      </c>
    </row>
    <row r="345" spans="1:9" ht="12.75" x14ac:dyDescent="0.2">
      <c r="A345" s="6">
        <v>42583</v>
      </c>
      <c r="B345" s="1" t="str">
        <f>In!$A$8</f>
        <v>Фонд 3</v>
      </c>
      <c r="C345" s="1" t="str">
        <f>In!$B$8</f>
        <v>Собрание</v>
      </c>
      <c r="D345" s="5">
        <v>234</v>
      </c>
      <c r="E345" s="3">
        <f>INDEX(In[Аренда помещений],MATCH(Sheet[[#This Row],[Код-для-кол-ва]],In[Код-для-кол-во],))*Sheet[[#This Row],[Кол-во]]</f>
        <v>1424</v>
      </c>
      <c r="F345" s="8">
        <f>IFERROR(INDEX(In[[1]:[12]],MATCH(Sheet[[#This Row],[Код-для-кол-ва]],In[Код-для-кол-во],),MONTH(Sheet[[#This Row],[Дата]])),)</f>
        <v>4</v>
      </c>
      <c r="G345" s="4"/>
      <c r="H345" s="17" t="str">
        <f>Sheet[[#This Row],[Фонд]]&amp;Sheet[[#This Row],[Название меропрития]]</f>
        <v>Фонд 3Собрание</v>
      </c>
      <c r="I345" s="1" t="str">
        <f>IFERROR(INDEX(Cat[Description],MATCH(Sheet[[#This Row],[Код]],Cat[Kod],0)),0)</f>
        <v>Печать</v>
      </c>
    </row>
    <row r="346" spans="1:9" ht="12.75" x14ac:dyDescent="0.2">
      <c r="A346" s="6">
        <v>42614</v>
      </c>
      <c r="B346" s="1" t="str">
        <f>In!$A$8</f>
        <v>Фонд 3</v>
      </c>
      <c r="C346" s="1" t="str">
        <f>In!$B$8</f>
        <v>Собрание</v>
      </c>
      <c r="D346" s="5">
        <v>234</v>
      </c>
      <c r="E346" s="3">
        <f>INDEX(In[Аренда помещений],MATCH(Sheet[[#This Row],[Код-для-кол-ва]],In[Код-для-кол-во],))*Sheet[[#This Row],[Кол-во]]</f>
        <v>1424</v>
      </c>
      <c r="F346" s="8">
        <f>IFERROR(INDEX(In[[1]:[12]],MATCH(Sheet[[#This Row],[Код-для-кол-ва]],In[Код-для-кол-во],),MONTH(Sheet[[#This Row],[Дата]])),)</f>
        <v>4</v>
      </c>
      <c r="G346" s="4"/>
      <c r="H346" s="17" t="str">
        <f>Sheet[[#This Row],[Фонд]]&amp;Sheet[[#This Row],[Название меропрития]]</f>
        <v>Фонд 3Собрание</v>
      </c>
      <c r="I346" s="1" t="str">
        <f>IFERROR(INDEX(Cat[Description],MATCH(Sheet[[#This Row],[Код]],Cat[Kod],0)),0)</f>
        <v>Печать</v>
      </c>
    </row>
    <row r="347" spans="1:9" ht="12.75" x14ac:dyDescent="0.2">
      <c r="A347" s="6">
        <v>42644</v>
      </c>
      <c r="B347" s="1" t="str">
        <f>In!$A$8</f>
        <v>Фонд 3</v>
      </c>
      <c r="C347" s="1" t="str">
        <f>In!$B$8</f>
        <v>Собрание</v>
      </c>
      <c r="D347" s="5">
        <v>234</v>
      </c>
      <c r="E347" s="3">
        <f>INDEX(In[Аренда помещений],MATCH(Sheet[[#This Row],[Код-для-кол-ва]],In[Код-для-кол-во],))*Sheet[[#This Row],[Кол-во]]</f>
        <v>1780</v>
      </c>
      <c r="F347" s="8">
        <f>IFERROR(INDEX(In[[1]:[12]],MATCH(Sheet[[#This Row],[Код-для-кол-ва]],In[Код-для-кол-во],),MONTH(Sheet[[#This Row],[Дата]])),)</f>
        <v>5</v>
      </c>
      <c r="G347" s="4"/>
      <c r="H347" s="17" t="str">
        <f>Sheet[[#This Row],[Фонд]]&amp;Sheet[[#This Row],[Название меропрития]]</f>
        <v>Фонд 3Собрание</v>
      </c>
      <c r="I347" s="1" t="str">
        <f>IFERROR(INDEX(Cat[Description],MATCH(Sheet[[#This Row],[Код]],Cat[Kod],0)),0)</f>
        <v>Печать</v>
      </c>
    </row>
    <row r="348" spans="1:9" ht="12.75" x14ac:dyDescent="0.2">
      <c r="A348" s="6">
        <v>42675</v>
      </c>
      <c r="B348" s="1" t="str">
        <f>In!$A$8</f>
        <v>Фонд 3</v>
      </c>
      <c r="C348" s="1" t="str">
        <f>In!$B$8</f>
        <v>Собрание</v>
      </c>
      <c r="D348" s="5">
        <v>234</v>
      </c>
      <c r="E348" s="3">
        <f>INDEX(In[Аренда помещений],MATCH(Sheet[[#This Row],[Код-для-кол-ва]],In[Код-для-кол-во],))*Sheet[[#This Row],[Кол-во]]</f>
        <v>1424</v>
      </c>
      <c r="F348" s="8">
        <f>IFERROR(INDEX(In[[1]:[12]],MATCH(Sheet[[#This Row],[Код-для-кол-ва]],In[Код-для-кол-во],),MONTH(Sheet[[#This Row],[Дата]])),)</f>
        <v>4</v>
      </c>
      <c r="G348" s="4"/>
      <c r="H348" s="17" t="str">
        <f>Sheet[[#This Row],[Фонд]]&amp;Sheet[[#This Row],[Название меропрития]]</f>
        <v>Фонд 3Собрание</v>
      </c>
      <c r="I348" s="1" t="str">
        <f>IFERROR(INDEX(Cat[Description],MATCH(Sheet[[#This Row],[Код]],Cat[Kod],0)),0)</f>
        <v>Печать</v>
      </c>
    </row>
    <row r="349" spans="1:9" ht="12.75" x14ac:dyDescent="0.2">
      <c r="A349" s="6">
        <v>42705</v>
      </c>
      <c r="B349" s="1" t="str">
        <f>In!$A$8</f>
        <v>Фонд 3</v>
      </c>
      <c r="C349" s="1" t="str">
        <f>In!$B$8</f>
        <v>Собрание</v>
      </c>
      <c r="D349" s="5">
        <v>234</v>
      </c>
      <c r="E349" s="3">
        <f>INDEX(In[Аренда помещений],MATCH(Sheet[[#This Row],[Код-для-кол-ва]],In[Код-для-кол-во],))*Sheet[[#This Row],[Кол-во]]</f>
        <v>1424</v>
      </c>
      <c r="F349" s="8">
        <f>IFERROR(INDEX(In[[1]:[12]],MATCH(Sheet[[#This Row],[Код-для-кол-ва]],In[Код-для-кол-во],),MONTH(Sheet[[#This Row],[Дата]])),)</f>
        <v>4</v>
      </c>
      <c r="G349" s="4"/>
      <c r="H349" s="17" t="str">
        <f>Sheet[[#This Row],[Фонд]]&amp;Sheet[[#This Row],[Название меропрития]]</f>
        <v>Фонд 3Собрание</v>
      </c>
      <c r="I349" s="1" t="str">
        <f>IFERROR(INDEX(Cat[Description],MATCH(Sheet[[#This Row],[Код]],Cat[Kod],0)),0)</f>
        <v>Печать</v>
      </c>
    </row>
    <row r="350" spans="1:9" ht="12.75" x14ac:dyDescent="0.2">
      <c r="A350" s="6">
        <v>42370</v>
      </c>
      <c r="B350" s="1" t="str">
        <f>In!$A$9</f>
        <v>Фонд 3</v>
      </c>
      <c r="C350" s="1" t="str">
        <f>In!$B$9</f>
        <v>Встреча</v>
      </c>
      <c r="D350" s="5">
        <v>234</v>
      </c>
      <c r="E350" s="3">
        <f>INDEX(In[Аренда помещений],MATCH(Sheet[[#This Row],[Код-для-кол-ва]],In[Код-для-кол-во],))*Sheet[[#This Row],[Кол-во]]</f>
        <v>1068</v>
      </c>
      <c r="F350" s="8">
        <f>IFERROR(INDEX(In[[1]:[12]],MATCH(Sheet[[#This Row],[Код-для-кол-ва]],In[Код-для-кол-во],),MONTH(Sheet[[#This Row],[Дата]])),)</f>
        <v>4</v>
      </c>
      <c r="G350" s="4"/>
      <c r="H350" s="17" t="str">
        <f>Sheet[[#This Row],[Фонд]]&amp;Sheet[[#This Row],[Название меропрития]]</f>
        <v>Фонд 3Встреча</v>
      </c>
      <c r="I350" s="1" t="str">
        <f>IFERROR(INDEX(Cat[Description],MATCH(Sheet[[#This Row],[Код]],Cat[Kod],0)),0)</f>
        <v>Печать</v>
      </c>
    </row>
    <row r="351" spans="1:9" ht="12.75" x14ac:dyDescent="0.2">
      <c r="A351" s="6">
        <v>42401</v>
      </c>
      <c r="B351" s="1" t="str">
        <f>In!$A$9</f>
        <v>Фонд 3</v>
      </c>
      <c r="C351" s="1" t="str">
        <f>In!$B$9</f>
        <v>Встреча</v>
      </c>
      <c r="D351" s="5">
        <v>234</v>
      </c>
      <c r="E351" s="3">
        <f>INDEX(In[Аренда помещений],MATCH(Sheet[[#This Row],[Код-для-кол-ва]],In[Код-для-кол-во],))*Sheet[[#This Row],[Кол-во]]</f>
        <v>1068</v>
      </c>
      <c r="F351" s="8">
        <f>IFERROR(INDEX(In[[1]:[12]],MATCH(Sheet[[#This Row],[Код-для-кол-ва]],In[Код-для-кол-во],),MONTH(Sheet[[#This Row],[Дата]])),)</f>
        <v>4</v>
      </c>
      <c r="G351" s="4"/>
      <c r="H351" s="17" t="str">
        <f>Sheet[[#This Row],[Фонд]]&amp;Sheet[[#This Row],[Название меропрития]]</f>
        <v>Фонд 3Встреча</v>
      </c>
      <c r="I351" s="1" t="str">
        <f>IFERROR(INDEX(Cat[Description],MATCH(Sheet[[#This Row],[Код]],Cat[Kod],0)),0)</f>
        <v>Печать</v>
      </c>
    </row>
    <row r="352" spans="1:9" ht="12.75" x14ac:dyDescent="0.2">
      <c r="A352" s="6">
        <v>42430</v>
      </c>
      <c r="B352" s="1" t="str">
        <f>In!$A$9</f>
        <v>Фонд 3</v>
      </c>
      <c r="C352" s="1" t="str">
        <f>In!$B$9</f>
        <v>Встреча</v>
      </c>
      <c r="D352" s="5">
        <v>234</v>
      </c>
      <c r="E352" s="3">
        <f>INDEX(In[Аренда помещений],MATCH(Sheet[[#This Row],[Код-для-кол-ва]],In[Код-для-кол-во],))*Sheet[[#This Row],[Кол-во]]</f>
        <v>1068</v>
      </c>
      <c r="F352" s="8">
        <f>IFERROR(INDEX(In[[1]:[12]],MATCH(Sheet[[#This Row],[Код-для-кол-ва]],In[Код-для-кол-во],),MONTH(Sheet[[#This Row],[Дата]])),)</f>
        <v>4</v>
      </c>
      <c r="G352" s="4"/>
      <c r="H352" s="17" t="str">
        <f>Sheet[[#This Row],[Фонд]]&amp;Sheet[[#This Row],[Название меропрития]]</f>
        <v>Фонд 3Встреча</v>
      </c>
      <c r="I352" s="1" t="str">
        <f>IFERROR(INDEX(Cat[Description],MATCH(Sheet[[#This Row],[Код]],Cat[Kod],0)),0)</f>
        <v>Печать</v>
      </c>
    </row>
    <row r="353" spans="1:9" ht="12.75" x14ac:dyDescent="0.2">
      <c r="A353" s="6">
        <v>42461</v>
      </c>
      <c r="B353" s="1" t="str">
        <f>In!$A$9</f>
        <v>Фонд 3</v>
      </c>
      <c r="C353" s="1" t="str">
        <f>In!$B$9</f>
        <v>Встреча</v>
      </c>
      <c r="D353" s="5">
        <v>234</v>
      </c>
      <c r="E353" s="3">
        <f>INDEX(In[Аренда помещений],MATCH(Sheet[[#This Row],[Код-для-кол-ва]],In[Код-для-кол-во],))*Sheet[[#This Row],[Кол-во]]</f>
        <v>1068</v>
      </c>
      <c r="F353" s="8">
        <f>IFERROR(INDEX(In[[1]:[12]],MATCH(Sheet[[#This Row],[Код-для-кол-ва]],In[Код-для-кол-во],),MONTH(Sheet[[#This Row],[Дата]])),)</f>
        <v>4</v>
      </c>
      <c r="G353" s="4"/>
      <c r="H353" s="17" t="str">
        <f>Sheet[[#This Row],[Фонд]]&amp;Sheet[[#This Row],[Название меропрития]]</f>
        <v>Фонд 3Встреча</v>
      </c>
      <c r="I353" s="1" t="str">
        <f>IFERROR(INDEX(Cat[Description],MATCH(Sheet[[#This Row],[Код]],Cat[Kod],0)),0)</f>
        <v>Печать</v>
      </c>
    </row>
    <row r="354" spans="1:9" ht="12.75" x14ac:dyDescent="0.2">
      <c r="A354" s="6">
        <v>42491</v>
      </c>
      <c r="B354" s="1" t="str">
        <f>In!$A$9</f>
        <v>Фонд 3</v>
      </c>
      <c r="C354" s="1" t="str">
        <f>In!$B$9</f>
        <v>Встреча</v>
      </c>
      <c r="D354" s="5">
        <v>234</v>
      </c>
      <c r="E354" s="3">
        <f>INDEX(In[Аренда помещений],MATCH(Sheet[[#This Row],[Код-для-кол-ва]],In[Код-для-кол-во],))*Sheet[[#This Row],[Кол-во]]</f>
        <v>1068</v>
      </c>
      <c r="F354" s="8">
        <f>IFERROR(INDEX(In[[1]:[12]],MATCH(Sheet[[#This Row],[Код-для-кол-ва]],In[Код-для-кол-во],),MONTH(Sheet[[#This Row],[Дата]])),)</f>
        <v>4</v>
      </c>
      <c r="G354" s="4"/>
      <c r="H354" s="17" t="str">
        <f>Sheet[[#This Row],[Фонд]]&amp;Sheet[[#This Row],[Название меропрития]]</f>
        <v>Фонд 3Встреча</v>
      </c>
      <c r="I354" s="1" t="str">
        <f>IFERROR(INDEX(Cat[Description],MATCH(Sheet[[#This Row],[Код]],Cat[Kod],0)),0)</f>
        <v>Печать</v>
      </c>
    </row>
    <row r="355" spans="1:9" ht="12.75" x14ac:dyDescent="0.2">
      <c r="A355" s="6">
        <v>42522</v>
      </c>
      <c r="B355" s="1" t="str">
        <f>In!$A$9</f>
        <v>Фонд 3</v>
      </c>
      <c r="C355" s="1" t="str">
        <f>In!$B$9</f>
        <v>Встреча</v>
      </c>
      <c r="D355" s="5">
        <v>234</v>
      </c>
      <c r="E355" s="3">
        <f>INDEX(In[Аренда помещений],MATCH(Sheet[[#This Row],[Код-для-кол-ва]],In[Код-для-кол-во],))*Sheet[[#This Row],[Кол-во]]</f>
        <v>1068</v>
      </c>
      <c r="F355" s="8">
        <f>IFERROR(INDEX(In[[1]:[12]],MATCH(Sheet[[#This Row],[Код-для-кол-ва]],In[Код-для-кол-во],),MONTH(Sheet[[#This Row],[Дата]])),)</f>
        <v>4</v>
      </c>
      <c r="G355" s="4"/>
      <c r="H355" s="17" t="str">
        <f>Sheet[[#This Row],[Фонд]]&amp;Sheet[[#This Row],[Название меропрития]]</f>
        <v>Фонд 3Встреча</v>
      </c>
      <c r="I355" s="1" t="str">
        <f>IFERROR(INDEX(Cat[Description],MATCH(Sheet[[#This Row],[Код]],Cat[Kod],0)),0)</f>
        <v>Печать</v>
      </c>
    </row>
    <row r="356" spans="1:9" ht="12.75" x14ac:dyDescent="0.2">
      <c r="A356" s="6">
        <v>42552</v>
      </c>
      <c r="B356" s="1" t="str">
        <f>In!$A$9</f>
        <v>Фонд 3</v>
      </c>
      <c r="C356" s="1" t="str">
        <f>In!$B$9</f>
        <v>Встреча</v>
      </c>
      <c r="D356" s="5">
        <v>234</v>
      </c>
      <c r="E356" s="3">
        <f>INDEX(In[Аренда помещений],MATCH(Sheet[[#This Row],[Код-для-кол-ва]],In[Код-для-кол-во],))*Sheet[[#This Row],[Кол-во]]</f>
        <v>1335</v>
      </c>
      <c r="F356" s="8">
        <f>IFERROR(INDEX(In[[1]:[12]],MATCH(Sheet[[#This Row],[Код-для-кол-ва]],In[Код-для-кол-во],),MONTH(Sheet[[#This Row],[Дата]])),)</f>
        <v>5</v>
      </c>
      <c r="G356" s="4"/>
      <c r="H356" s="17" t="str">
        <f>Sheet[[#This Row],[Фонд]]&amp;Sheet[[#This Row],[Название меропрития]]</f>
        <v>Фонд 3Встреча</v>
      </c>
      <c r="I356" s="1" t="str">
        <f>IFERROR(INDEX(Cat[Description],MATCH(Sheet[[#This Row],[Код]],Cat[Kod],0)),0)</f>
        <v>Печать</v>
      </c>
    </row>
    <row r="357" spans="1:9" ht="12.75" x14ac:dyDescent="0.2">
      <c r="A357" s="6">
        <v>42583</v>
      </c>
      <c r="B357" s="1" t="str">
        <f>In!$A$9</f>
        <v>Фонд 3</v>
      </c>
      <c r="C357" s="1" t="str">
        <f>In!$B$9</f>
        <v>Встреча</v>
      </c>
      <c r="D357" s="5">
        <v>234</v>
      </c>
      <c r="E357" s="3">
        <f>INDEX(In[Аренда помещений],MATCH(Sheet[[#This Row],[Код-для-кол-ва]],In[Код-для-кол-во],))*Sheet[[#This Row],[Кол-во]]</f>
        <v>1068</v>
      </c>
      <c r="F357" s="8">
        <f>IFERROR(INDEX(In[[1]:[12]],MATCH(Sheet[[#This Row],[Код-для-кол-ва]],In[Код-для-кол-во],),MONTH(Sheet[[#This Row],[Дата]])),)</f>
        <v>4</v>
      </c>
      <c r="G357" s="4"/>
      <c r="H357" s="17" t="str">
        <f>Sheet[[#This Row],[Фонд]]&amp;Sheet[[#This Row],[Название меропрития]]</f>
        <v>Фонд 3Встреча</v>
      </c>
      <c r="I357" s="1" t="str">
        <f>IFERROR(INDEX(Cat[Description],MATCH(Sheet[[#This Row],[Код]],Cat[Kod],0)),0)</f>
        <v>Печать</v>
      </c>
    </row>
    <row r="358" spans="1:9" ht="12.75" x14ac:dyDescent="0.2">
      <c r="A358" s="6">
        <v>42614</v>
      </c>
      <c r="B358" s="1" t="str">
        <f>In!$A$9</f>
        <v>Фонд 3</v>
      </c>
      <c r="C358" s="1" t="str">
        <f>In!$B$9</f>
        <v>Встреча</v>
      </c>
      <c r="D358" s="5">
        <v>234</v>
      </c>
      <c r="E358" s="3">
        <f>INDEX(In[Аренда помещений],MATCH(Sheet[[#This Row],[Код-для-кол-ва]],In[Код-для-кол-во],))*Sheet[[#This Row],[Кол-во]]</f>
        <v>1068</v>
      </c>
      <c r="F358" s="8">
        <f>IFERROR(INDEX(In[[1]:[12]],MATCH(Sheet[[#This Row],[Код-для-кол-ва]],In[Код-для-кол-во],),MONTH(Sheet[[#This Row],[Дата]])),)</f>
        <v>4</v>
      </c>
      <c r="G358" s="4"/>
      <c r="H358" s="17" t="str">
        <f>Sheet[[#This Row],[Фонд]]&amp;Sheet[[#This Row],[Название меропрития]]</f>
        <v>Фонд 3Встреча</v>
      </c>
      <c r="I358" s="1" t="str">
        <f>IFERROR(INDEX(Cat[Description],MATCH(Sheet[[#This Row],[Код]],Cat[Kod],0)),0)</f>
        <v>Печать</v>
      </c>
    </row>
    <row r="359" spans="1:9" ht="12.75" x14ac:dyDescent="0.2">
      <c r="A359" s="6">
        <v>42644</v>
      </c>
      <c r="B359" s="1" t="str">
        <f>In!$A$9</f>
        <v>Фонд 3</v>
      </c>
      <c r="C359" s="1" t="str">
        <f>In!$B$9</f>
        <v>Встреча</v>
      </c>
      <c r="D359" s="5">
        <v>234</v>
      </c>
      <c r="E359" s="3">
        <f>INDEX(In[Аренда помещений],MATCH(Sheet[[#This Row],[Код-для-кол-ва]],In[Код-для-кол-во],))*Sheet[[#This Row],[Кол-во]]</f>
        <v>1335</v>
      </c>
      <c r="F359" s="8">
        <f>IFERROR(INDEX(In[[1]:[12]],MATCH(Sheet[[#This Row],[Код-для-кол-ва]],In[Код-для-кол-во],),MONTH(Sheet[[#This Row],[Дата]])),)</f>
        <v>5</v>
      </c>
      <c r="G359" s="4"/>
      <c r="H359" s="17" t="str">
        <f>Sheet[[#This Row],[Фонд]]&amp;Sheet[[#This Row],[Название меропрития]]</f>
        <v>Фонд 3Встреча</v>
      </c>
      <c r="I359" s="1" t="str">
        <f>IFERROR(INDEX(Cat[Description],MATCH(Sheet[[#This Row],[Код]],Cat[Kod],0)),0)</f>
        <v>Печать</v>
      </c>
    </row>
    <row r="360" spans="1:9" ht="12.75" x14ac:dyDescent="0.2">
      <c r="A360" s="6">
        <v>42675</v>
      </c>
      <c r="B360" s="1" t="str">
        <f>In!$A$9</f>
        <v>Фонд 3</v>
      </c>
      <c r="C360" s="1" t="str">
        <f>In!$B$9</f>
        <v>Встреча</v>
      </c>
      <c r="D360" s="5">
        <v>234</v>
      </c>
      <c r="E360" s="3">
        <f>INDEX(In[Аренда помещений],MATCH(Sheet[[#This Row],[Код-для-кол-ва]],In[Код-для-кол-во],))*Sheet[[#This Row],[Кол-во]]</f>
        <v>1068</v>
      </c>
      <c r="F360" s="8">
        <f>IFERROR(INDEX(In[[1]:[12]],MATCH(Sheet[[#This Row],[Код-для-кол-ва]],In[Код-для-кол-во],),MONTH(Sheet[[#This Row],[Дата]])),)</f>
        <v>4</v>
      </c>
      <c r="G360" s="4"/>
      <c r="H360" s="17" t="str">
        <f>Sheet[[#This Row],[Фонд]]&amp;Sheet[[#This Row],[Название меропрития]]</f>
        <v>Фонд 3Встреча</v>
      </c>
      <c r="I360" s="1" t="str">
        <f>IFERROR(INDEX(Cat[Description],MATCH(Sheet[[#This Row],[Код]],Cat[Kod],0)),0)</f>
        <v>Печать</v>
      </c>
    </row>
    <row r="361" spans="1:9" ht="12.75" x14ac:dyDescent="0.2">
      <c r="A361" s="6">
        <v>42705</v>
      </c>
      <c r="B361" s="1" t="str">
        <f>In!$A$9</f>
        <v>Фонд 3</v>
      </c>
      <c r="C361" s="1" t="str">
        <f>In!$B$9</f>
        <v>Встреча</v>
      </c>
      <c r="D361" s="5">
        <v>234</v>
      </c>
      <c r="E361" s="3">
        <f>INDEX(In[Аренда помещений],MATCH(Sheet[[#This Row],[Код-для-кол-ва]],In[Код-для-кол-во],))*Sheet[[#This Row],[Кол-во]]</f>
        <v>1068</v>
      </c>
      <c r="F361" s="8">
        <f>IFERROR(INDEX(In[[1]:[12]],MATCH(Sheet[[#This Row],[Код-для-кол-ва]],In[Код-для-кол-во],),MONTH(Sheet[[#This Row],[Дата]])),)</f>
        <v>4</v>
      </c>
      <c r="G361" s="4"/>
      <c r="H361" s="17" t="str">
        <f>Sheet[[#This Row],[Фонд]]&amp;Sheet[[#This Row],[Название меропрития]]</f>
        <v>Фонд 3Встреча</v>
      </c>
      <c r="I361" s="1" t="str">
        <f>IFERROR(INDEX(Cat[Description],MATCH(Sheet[[#This Row],[Код]],Cat[Kod],0)),0)</f>
        <v>Печать</v>
      </c>
    </row>
    <row r="362" spans="1:9" ht="12.75" x14ac:dyDescent="0.2">
      <c r="A362" s="6">
        <v>42370</v>
      </c>
      <c r="B362" s="1" t="str">
        <f>In!$A$10</f>
        <v>Фонд 4</v>
      </c>
      <c r="C362" s="1" t="str">
        <f>In!$B$10</f>
        <v>Корпоратив</v>
      </c>
      <c r="D362" s="5">
        <v>234</v>
      </c>
      <c r="E362" s="3">
        <f>INDEX(In[Аренда помещений],MATCH(Sheet[[#This Row],[Код-для-кол-ва]],In[Код-для-кол-во],))*Sheet[[#This Row],[Кол-во]]</f>
        <v>0</v>
      </c>
      <c r="F362" s="8">
        <f>IFERROR(INDEX(In[[1]:[12]],MATCH(Sheet[[#This Row],[Код-для-кол-ва]],In[Код-для-кол-во],),MONTH(Sheet[[#This Row],[Дата]])),)</f>
        <v>0</v>
      </c>
      <c r="G362" s="4"/>
      <c r="H362" s="17" t="str">
        <f>Sheet[[#This Row],[Фонд]]&amp;Sheet[[#This Row],[Название меропрития]]</f>
        <v>Фонд 4Корпоратив</v>
      </c>
      <c r="I362" s="1" t="str">
        <f>IFERROR(INDEX(Cat[Description],MATCH(Sheet[[#This Row],[Код]],Cat[Kod],0)),0)</f>
        <v>Печать</v>
      </c>
    </row>
    <row r="363" spans="1:9" ht="12.75" x14ac:dyDescent="0.2">
      <c r="A363" s="6">
        <v>42401</v>
      </c>
      <c r="B363" s="1" t="str">
        <f>In!$A$10</f>
        <v>Фонд 4</v>
      </c>
      <c r="C363" s="1" t="str">
        <f>In!$B$10</f>
        <v>Корпоратив</v>
      </c>
      <c r="D363" s="5">
        <v>234</v>
      </c>
      <c r="E363" s="3">
        <f>INDEX(In[Аренда помещений],MATCH(Sheet[[#This Row],[Код-для-кол-ва]],In[Код-для-кол-во],))*Sheet[[#This Row],[Кол-во]]</f>
        <v>0</v>
      </c>
      <c r="F363" s="8">
        <f>IFERROR(INDEX(In[[1]:[12]],MATCH(Sheet[[#This Row],[Код-для-кол-ва]],In[Код-для-кол-во],),MONTH(Sheet[[#This Row],[Дата]])),)</f>
        <v>0</v>
      </c>
      <c r="G363" s="4"/>
      <c r="H363" s="17" t="str">
        <f>Sheet[[#This Row],[Фонд]]&amp;Sheet[[#This Row],[Название меропрития]]</f>
        <v>Фонд 4Корпоратив</v>
      </c>
      <c r="I363" s="1" t="str">
        <f>IFERROR(INDEX(Cat[Description],MATCH(Sheet[[#This Row],[Код]],Cat[Kod],0)),0)</f>
        <v>Печать</v>
      </c>
    </row>
    <row r="364" spans="1:9" ht="12.75" x14ac:dyDescent="0.2">
      <c r="A364" s="6">
        <v>42430</v>
      </c>
      <c r="B364" s="1" t="str">
        <f>In!$A$10</f>
        <v>Фонд 4</v>
      </c>
      <c r="C364" s="1" t="str">
        <f>In!$B$10</f>
        <v>Корпоратив</v>
      </c>
      <c r="D364" s="5">
        <v>234</v>
      </c>
      <c r="E364" s="3">
        <f>INDEX(In[Аренда помещений],MATCH(Sheet[[#This Row],[Код-для-кол-ва]],In[Код-для-кол-во],))*Sheet[[#This Row],[Кол-во]]</f>
        <v>0</v>
      </c>
      <c r="F364" s="8">
        <f>IFERROR(INDEX(In[[1]:[12]],MATCH(Sheet[[#This Row],[Код-для-кол-ва]],In[Код-для-кол-во],),MONTH(Sheet[[#This Row],[Дата]])),)</f>
        <v>0</v>
      </c>
      <c r="G364" s="4"/>
      <c r="H364" s="17" t="str">
        <f>Sheet[[#This Row],[Фонд]]&amp;Sheet[[#This Row],[Название меропрития]]</f>
        <v>Фонд 4Корпоратив</v>
      </c>
      <c r="I364" s="1" t="str">
        <f>IFERROR(INDEX(Cat[Description],MATCH(Sheet[[#This Row],[Код]],Cat[Kod],0)),0)</f>
        <v>Печать</v>
      </c>
    </row>
    <row r="365" spans="1:9" ht="12.75" x14ac:dyDescent="0.2">
      <c r="A365" s="6">
        <v>42461</v>
      </c>
      <c r="B365" s="1" t="str">
        <f>In!$A$10</f>
        <v>Фонд 4</v>
      </c>
      <c r="C365" s="1" t="str">
        <f>In!$B$10</f>
        <v>Корпоратив</v>
      </c>
      <c r="D365" s="5">
        <v>234</v>
      </c>
      <c r="E365" s="3">
        <f>INDEX(In[Аренда помещений],MATCH(Sheet[[#This Row],[Код-для-кол-ва]],In[Код-для-кол-во],))*Sheet[[#This Row],[Кол-во]]</f>
        <v>0</v>
      </c>
      <c r="F365" s="8">
        <f>IFERROR(INDEX(In[[1]:[12]],MATCH(Sheet[[#This Row],[Код-для-кол-ва]],In[Код-для-кол-во],),MONTH(Sheet[[#This Row],[Дата]])),)</f>
        <v>0</v>
      </c>
      <c r="G365" s="4"/>
      <c r="H365" s="17" t="str">
        <f>Sheet[[#This Row],[Фонд]]&amp;Sheet[[#This Row],[Название меропрития]]</f>
        <v>Фонд 4Корпоратив</v>
      </c>
      <c r="I365" s="1" t="str">
        <f>IFERROR(INDEX(Cat[Description],MATCH(Sheet[[#This Row],[Код]],Cat[Kod],0)),0)</f>
        <v>Печать</v>
      </c>
    </row>
    <row r="366" spans="1:9" ht="12.75" x14ac:dyDescent="0.2">
      <c r="A366" s="6">
        <v>42491</v>
      </c>
      <c r="B366" s="1" t="str">
        <f>In!$A$10</f>
        <v>Фонд 4</v>
      </c>
      <c r="C366" s="1" t="str">
        <f>In!$B$10</f>
        <v>Корпоратив</v>
      </c>
      <c r="D366" s="5">
        <v>234</v>
      </c>
      <c r="E366" s="3">
        <f>INDEX(In[Аренда помещений],MATCH(Sheet[[#This Row],[Код-для-кол-ва]],In[Код-для-кол-во],))*Sheet[[#This Row],[Кол-во]]</f>
        <v>0</v>
      </c>
      <c r="F366" s="8">
        <f>IFERROR(INDEX(In[[1]:[12]],MATCH(Sheet[[#This Row],[Код-для-кол-ва]],In[Код-для-кол-во],),MONTH(Sheet[[#This Row],[Дата]])),)</f>
        <v>0</v>
      </c>
      <c r="G366" s="4"/>
      <c r="H366" s="17" t="str">
        <f>Sheet[[#This Row],[Фонд]]&amp;Sheet[[#This Row],[Название меропрития]]</f>
        <v>Фонд 4Корпоратив</v>
      </c>
      <c r="I366" s="1" t="str">
        <f>IFERROR(INDEX(Cat[Description],MATCH(Sheet[[#This Row],[Код]],Cat[Kod],0)),0)</f>
        <v>Печать</v>
      </c>
    </row>
    <row r="367" spans="1:9" ht="12.75" x14ac:dyDescent="0.2">
      <c r="A367" s="6">
        <v>42522</v>
      </c>
      <c r="B367" s="1" t="str">
        <f>In!$A$10</f>
        <v>Фонд 4</v>
      </c>
      <c r="C367" s="1" t="str">
        <f>In!$B$10</f>
        <v>Корпоратив</v>
      </c>
      <c r="D367" s="5">
        <v>234</v>
      </c>
      <c r="E367" s="3">
        <f>INDEX(In[Аренда помещений],MATCH(Sheet[[#This Row],[Код-для-кол-ва]],In[Код-для-кол-во],))*Sheet[[#This Row],[Кол-во]]</f>
        <v>0</v>
      </c>
      <c r="F367" s="8">
        <f>IFERROR(INDEX(In[[1]:[12]],MATCH(Sheet[[#This Row],[Код-для-кол-ва]],In[Код-для-кол-во],),MONTH(Sheet[[#This Row],[Дата]])),)</f>
        <v>0</v>
      </c>
      <c r="G367" s="4"/>
      <c r="H367" s="17" t="str">
        <f>Sheet[[#This Row],[Фонд]]&amp;Sheet[[#This Row],[Название меропрития]]</f>
        <v>Фонд 4Корпоратив</v>
      </c>
      <c r="I367" s="1" t="str">
        <f>IFERROR(INDEX(Cat[Description],MATCH(Sheet[[#This Row],[Код]],Cat[Kod],0)),0)</f>
        <v>Печать</v>
      </c>
    </row>
    <row r="368" spans="1:9" ht="12.75" x14ac:dyDescent="0.2">
      <c r="A368" s="6">
        <v>42552</v>
      </c>
      <c r="B368" s="1" t="str">
        <f>In!$A$10</f>
        <v>Фонд 4</v>
      </c>
      <c r="C368" s="1" t="str">
        <f>In!$B$10</f>
        <v>Корпоратив</v>
      </c>
      <c r="D368" s="5">
        <v>234</v>
      </c>
      <c r="E368" s="3">
        <f>INDEX(In[Аренда помещений],MATCH(Sheet[[#This Row],[Код-для-кол-ва]],In[Код-для-кол-во],))*Sheet[[#This Row],[Кол-во]]</f>
        <v>0</v>
      </c>
      <c r="F368" s="8">
        <f>IFERROR(INDEX(In[[1]:[12]],MATCH(Sheet[[#This Row],[Код-для-кол-ва]],In[Код-для-кол-во],),MONTH(Sheet[[#This Row],[Дата]])),)</f>
        <v>0</v>
      </c>
      <c r="G368" s="4"/>
      <c r="H368" s="17" t="str">
        <f>Sheet[[#This Row],[Фонд]]&amp;Sheet[[#This Row],[Название меропрития]]</f>
        <v>Фонд 4Корпоратив</v>
      </c>
      <c r="I368" s="1" t="str">
        <f>IFERROR(INDEX(Cat[Description],MATCH(Sheet[[#This Row],[Код]],Cat[Kod],0)),0)</f>
        <v>Печать</v>
      </c>
    </row>
    <row r="369" spans="1:9" ht="12.75" x14ac:dyDescent="0.2">
      <c r="A369" s="6">
        <v>42583</v>
      </c>
      <c r="B369" s="1" t="str">
        <f>In!$A$10</f>
        <v>Фонд 4</v>
      </c>
      <c r="C369" s="1" t="str">
        <f>In!$B$10</f>
        <v>Корпоратив</v>
      </c>
      <c r="D369" s="5">
        <v>234</v>
      </c>
      <c r="E369" s="3">
        <f>INDEX(In[Аренда помещений],MATCH(Sheet[[#This Row],[Код-для-кол-ва]],In[Код-для-кол-во],))*Sheet[[#This Row],[Кол-во]]</f>
        <v>0</v>
      </c>
      <c r="F369" s="8">
        <f>IFERROR(INDEX(In[[1]:[12]],MATCH(Sheet[[#This Row],[Код-для-кол-ва]],In[Код-для-кол-во],),MONTH(Sheet[[#This Row],[Дата]])),)</f>
        <v>0</v>
      </c>
      <c r="G369" s="4"/>
      <c r="H369" s="17" t="str">
        <f>Sheet[[#This Row],[Фонд]]&amp;Sheet[[#This Row],[Название меропрития]]</f>
        <v>Фонд 4Корпоратив</v>
      </c>
      <c r="I369" s="1" t="str">
        <f>IFERROR(INDEX(Cat[Description],MATCH(Sheet[[#This Row],[Код]],Cat[Kod],0)),0)</f>
        <v>Печать</v>
      </c>
    </row>
    <row r="370" spans="1:9" ht="12.75" x14ac:dyDescent="0.2">
      <c r="A370" s="6">
        <v>42614</v>
      </c>
      <c r="B370" s="1" t="str">
        <f>In!$A$10</f>
        <v>Фонд 4</v>
      </c>
      <c r="C370" s="1" t="str">
        <f>In!$B$10</f>
        <v>Корпоратив</v>
      </c>
      <c r="D370" s="5">
        <v>234</v>
      </c>
      <c r="E370" s="3">
        <f>INDEX(In[Аренда помещений],MATCH(Sheet[[#This Row],[Код-для-кол-ва]],In[Код-для-кол-во],))*Sheet[[#This Row],[Кол-во]]</f>
        <v>0</v>
      </c>
      <c r="F370" s="8">
        <f>IFERROR(INDEX(In[[1]:[12]],MATCH(Sheet[[#This Row],[Код-для-кол-ва]],In[Код-для-кол-во],),MONTH(Sheet[[#This Row],[Дата]])),)</f>
        <v>0</v>
      </c>
      <c r="G370" s="4"/>
      <c r="H370" s="17" t="str">
        <f>Sheet[[#This Row],[Фонд]]&amp;Sheet[[#This Row],[Название меропрития]]</f>
        <v>Фонд 4Корпоратив</v>
      </c>
      <c r="I370" s="1" t="str">
        <f>IFERROR(INDEX(Cat[Description],MATCH(Sheet[[#This Row],[Код]],Cat[Kod],0)),0)</f>
        <v>Печать</v>
      </c>
    </row>
    <row r="371" spans="1:9" ht="12.75" x14ac:dyDescent="0.2">
      <c r="A371" s="6">
        <v>42644</v>
      </c>
      <c r="B371" s="1" t="str">
        <f>In!$A$10</f>
        <v>Фонд 4</v>
      </c>
      <c r="C371" s="1" t="str">
        <f>In!$B$10</f>
        <v>Корпоратив</v>
      </c>
      <c r="D371" s="5">
        <v>234</v>
      </c>
      <c r="E371" s="3">
        <f>INDEX(In[Аренда помещений],MATCH(Sheet[[#This Row],[Код-для-кол-ва]],In[Код-для-кол-во],))*Sheet[[#This Row],[Кол-во]]</f>
        <v>0</v>
      </c>
      <c r="F371" s="8">
        <f>IFERROR(INDEX(In[[1]:[12]],MATCH(Sheet[[#This Row],[Код-для-кол-ва]],In[Код-для-кол-во],),MONTH(Sheet[[#This Row],[Дата]])),)</f>
        <v>0</v>
      </c>
      <c r="G371" s="4"/>
      <c r="H371" s="17" t="str">
        <f>Sheet[[#This Row],[Фонд]]&amp;Sheet[[#This Row],[Название меропрития]]</f>
        <v>Фонд 4Корпоратив</v>
      </c>
      <c r="I371" s="1" t="str">
        <f>IFERROR(INDEX(Cat[Description],MATCH(Sheet[[#This Row],[Код]],Cat[Kod],0)),0)</f>
        <v>Печать</v>
      </c>
    </row>
    <row r="372" spans="1:9" ht="12.75" x14ac:dyDescent="0.2">
      <c r="A372" s="6">
        <v>42675</v>
      </c>
      <c r="B372" s="1" t="str">
        <f>In!$A$10</f>
        <v>Фонд 4</v>
      </c>
      <c r="C372" s="1" t="str">
        <f>In!$B$10</f>
        <v>Корпоратив</v>
      </c>
      <c r="D372" s="5">
        <v>234</v>
      </c>
      <c r="E372" s="3">
        <f>INDEX(In[Аренда помещений],MATCH(Sheet[[#This Row],[Код-для-кол-ва]],In[Код-для-кол-во],))*Sheet[[#This Row],[Кол-во]]</f>
        <v>0</v>
      </c>
      <c r="F372" s="8">
        <f>IFERROR(INDEX(In[[1]:[12]],MATCH(Sheet[[#This Row],[Код-для-кол-ва]],In[Код-для-кол-во],),MONTH(Sheet[[#This Row],[Дата]])),)</f>
        <v>0</v>
      </c>
      <c r="G372" s="4"/>
      <c r="H372" s="17" t="str">
        <f>Sheet[[#This Row],[Фонд]]&amp;Sheet[[#This Row],[Название меропрития]]</f>
        <v>Фонд 4Корпоратив</v>
      </c>
      <c r="I372" s="1" t="str">
        <f>IFERROR(INDEX(Cat[Description],MATCH(Sheet[[#This Row],[Код]],Cat[Kod],0)),0)</f>
        <v>Печать</v>
      </c>
    </row>
    <row r="373" spans="1:9" ht="12.75" x14ac:dyDescent="0.2">
      <c r="A373" s="6">
        <v>42705</v>
      </c>
      <c r="B373" s="1" t="str">
        <f>In!$A$10</f>
        <v>Фонд 4</v>
      </c>
      <c r="C373" s="1" t="str">
        <f>In!$B$10</f>
        <v>Корпоратив</v>
      </c>
      <c r="D373" s="5">
        <v>234</v>
      </c>
      <c r="E373" s="3">
        <f>INDEX(In[Аренда помещений],MATCH(Sheet[[#This Row],[Код-для-кол-ва]],In[Код-для-кол-во],))*Sheet[[#This Row],[Кол-во]]</f>
        <v>0</v>
      </c>
      <c r="F373" s="8">
        <f>IFERROR(INDEX(In[[1]:[12]],MATCH(Sheet[[#This Row],[Код-для-кол-ва]],In[Код-для-кол-во],),MONTH(Sheet[[#This Row],[Дата]])),)</f>
        <v>1</v>
      </c>
      <c r="G373" s="4"/>
      <c r="H373" s="17" t="str">
        <f>Sheet[[#This Row],[Фонд]]&amp;Sheet[[#This Row],[Название меропрития]]</f>
        <v>Фонд 4Корпоратив</v>
      </c>
      <c r="I373" s="1" t="str">
        <f>IFERROR(INDEX(Cat[Description],MATCH(Sheet[[#This Row],[Код]],Cat[Kod],0)),0)</f>
        <v>Печать</v>
      </c>
    </row>
    <row r="374" spans="1:9" ht="12.75" x14ac:dyDescent="0.2">
      <c r="A374" s="6">
        <v>42370</v>
      </c>
      <c r="B374" s="1" t="str">
        <f>In!$A$11</f>
        <v>Фонд 4</v>
      </c>
      <c r="C374" s="1" t="str">
        <f>In!$B$11</f>
        <v>Ремонт помещения</v>
      </c>
      <c r="D374" s="5">
        <v>234</v>
      </c>
      <c r="E374" s="3">
        <f>INDEX(In[Аренда помещений],MATCH(Sheet[[#This Row],[Код-для-кол-ва]],In[Код-для-кол-во],))*Sheet[[#This Row],[Кол-во]]</f>
        <v>0</v>
      </c>
      <c r="F374" s="8">
        <f>IFERROR(INDEX(In[[1]:[12]],MATCH(Sheet[[#This Row],[Код-для-кол-ва]],In[Код-для-кол-во],),MONTH(Sheet[[#This Row],[Дата]])),)</f>
        <v>0</v>
      </c>
      <c r="G374" s="4"/>
      <c r="H374" s="17" t="str">
        <f>Sheet[[#This Row],[Фонд]]&amp;Sheet[[#This Row],[Название меропрития]]</f>
        <v>Фонд 4Ремонт помещения</v>
      </c>
      <c r="I374" s="1" t="str">
        <f>IFERROR(INDEX(Cat[Description],MATCH(Sheet[[#This Row],[Код]],Cat[Kod],0)),0)</f>
        <v>Печать</v>
      </c>
    </row>
    <row r="375" spans="1:9" ht="12.75" x14ac:dyDescent="0.2">
      <c r="A375" s="6">
        <v>42401</v>
      </c>
      <c r="B375" s="1" t="str">
        <f>In!$A$11</f>
        <v>Фонд 4</v>
      </c>
      <c r="C375" s="1" t="str">
        <f>In!$B$11</f>
        <v>Ремонт помещения</v>
      </c>
      <c r="D375" s="5">
        <v>234</v>
      </c>
      <c r="E375" s="3">
        <f>INDEX(In[Аренда помещений],MATCH(Sheet[[#This Row],[Код-для-кол-ва]],In[Код-для-кол-во],))*Sheet[[#This Row],[Кол-во]]</f>
        <v>0</v>
      </c>
      <c r="F375" s="8">
        <f>IFERROR(INDEX(In[[1]:[12]],MATCH(Sheet[[#This Row],[Код-для-кол-ва]],In[Код-для-кол-во],),MONTH(Sheet[[#This Row],[Дата]])),)</f>
        <v>0</v>
      </c>
      <c r="G375" s="4"/>
      <c r="H375" s="17" t="str">
        <f>Sheet[[#This Row],[Фонд]]&amp;Sheet[[#This Row],[Название меропрития]]</f>
        <v>Фонд 4Ремонт помещения</v>
      </c>
      <c r="I375" s="1" t="str">
        <f>IFERROR(INDEX(Cat[Description],MATCH(Sheet[[#This Row],[Код]],Cat[Kod],0)),0)</f>
        <v>Печать</v>
      </c>
    </row>
    <row r="376" spans="1:9" ht="12.75" x14ac:dyDescent="0.2">
      <c r="A376" s="6">
        <v>42430</v>
      </c>
      <c r="B376" s="1" t="str">
        <f>In!$A$11</f>
        <v>Фонд 4</v>
      </c>
      <c r="C376" s="1" t="str">
        <f>In!$B$11</f>
        <v>Ремонт помещения</v>
      </c>
      <c r="D376" s="5">
        <v>234</v>
      </c>
      <c r="E376" s="3">
        <f>INDEX(In[Аренда помещений],MATCH(Sheet[[#This Row],[Код-для-кол-ва]],In[Код-для-кол-во],))*Sheet[[#This Row],[Кол-во]]</f>
        <v>0</v>
      </c>
      <c r="F376" s="8">
        <f>IFERROR(INDEX(In[[1]:[12]],MATCH(Sheet[[#This Row],[Код-для-кол-ва]],In[Код-для-кол-во],),MONTH(Sheet[[#This Row],[Дата]])),)</f>
        <v>0</v>
      </c>
      <c r="G376" s="4"/>
      <c r="H376" s="17" t="str">
        <f>Sheet[[#This Row],[Фонд]]&amp;Sheet[[#This Row],[Название меропрития]]</f>
        <v>Фонд 4Ремонт помещения</v>
      </c>
      <c r="I376" s="1" t="str">
        <f>IFERROR(INDEX(Cat[Description],MATCH(Sheet[[#This Row],[Код]],Cat[Kod],0)),0)</f>
        <v>Печать</v>
      </c>
    </row>
    <row r="377" spans="1:9" ht="12.75" x14ac:dyDescent="0.2">
      <c r="A377" s="6">
        <v>42461</v>
      </c>
      <c r="B377" s="1" t="str">
        <f>In!$A$11</f>
        <v>Фонд 4</v>
      </c>
      <c r="C377" s="1" t="str">
        <f>In!$B$11</f>
        <v>Ремонт помещения</v>
      </c>
      <c r="D377" s="5">
        <v>234</v>
      </c>
      <c r="E377" s="3">
        <f>INDEX(In[Аренда помещений],MATCH(Sheet[[#This Row],[Код-для-кол-ва]],In[Код-для-кол-во],))*Sheet[[#This Row],[Кол-во]]</f>
        <v>0</v>
      </c>
      <c r="F377" s="8">
        <f>IFERROR(INDEX(In[[1]:[12]],MATCH(Sheet[[#This Row],[Код-для-кол-ва]],In[Код-для-кол-во],),MONTH(Sheet[[#This Row],[Дата]])),)</f>
        <v>0</v>
      </c>
      <c r="G377" s="4"/>
      <c r="H377" s="17" t="str">
        <f>Sheet[[#This Row],[Фонд]]&amp;Sheet[[#This Row],[Название меропрития]]</f>
        <v>Фонд 4Ремонт помещения</v>
      </c>
      <c r="I377" s="1" t="str">
        <f>IFERROR(INDEX(Cat[Description],MATCH(Sheet[[#This Row],[Код]],Cat[Kod],0)),0)</f>
        <v>Печать</v>
      </c>
    </row>
    <row r="378" spans="1:9" ht="12.75" x14ac:dyDescent="0.2">
      <c r="A378" s="6">
        <v>42491</v>
      </c>
      <c r="B378" s="1" t="str">
        <f>In!$A$11</f>
        <v>Фонд 4</v>
      </c>
      <c r="C378" s="1" t="str">
        <f>In!$B$11</f>
        <v>Ремонт помещения</v>
      </c>
      <c r="D378" s="5">
        <v>234</v>
      </c>
      <c r="E378" s="3">
        <f>INDEX(In[Аренда помещений],MATCH(Sheet[[#This Row],[Код-для-кол-ва]],In[Код-для-кол-во],))*Sheet[[#This Row],[Кол-во]]</f>
        <v>0</v>
      </c>
      <c r="F378" s="8">
        <f>IFERROR(INDEX(In[[1]:[12]],MATCH(Sheet[[#This Row],[Код-для-кол-ва]],In[Код-для-кол-во],),MONTH(Sheet[[#This Row],[Дата]])),)</f>
        <v>0</v>
      </c>
      <c r="G378" s="4"/>
      <c r="H378" s="17" t="str">
        <f>Sheet[[#This Row],[Фонд]]&amp;Sheet[[#This Row],[Название меропрития]]</f>
        <v>Фонд 4Ремонт помещения</v>
      </c>
      <c r="I378" s="1" t="str">
        <f>IFERROR(INDEX(Cat[Description],MATCH(Sheet[[#This Row],[Код]],Cat[Kod],0)),0)</f>
        <v>Печать</v>
      </c>
    </row>
    <row r="379" spans="1:9" ht="12.75" x14ac:dyDescent="0.2">
      <c r="A379" s="6">
        <v>42522</v>
      </c>
      <c r="B379" s="1" t="str">
        <f>In!$A$11</f>
        <v>Фонд 4</v>
      </c>
      <c r="C379" s="1" t="str">
        <f>In!$B$11</f>
        <v>Ремонт помещения</v>
      </c>
      <c r="D379" s="5">
        <v>234</v>
      </c>
      <c r="E379" s="3">
        <f>INDEX(In[Аренда помещений],MATCH(Sheet[[#This Row],[Код-для-кол-ва]],In[Код-для-кол-во],))*Sheet[[#This Row],[Кол-во]]</f>
        <v>0</v>
      </c>
      <c r="F379" s="8">
        <f>IFERROR(INDEX(In[[1]:[12]],MATCH(Sheet[[#This Row],[Код-для-кол-ва]],In[Код-для-кол-во],),MONTH(Sheet[[#This Row],[Дата]])),)</f>
        <v>0</v>
      </c>
      <c r="G379" s="4"/>
      <c r="H379" s="17" t="str">
        <f>Sheet[[#This Row],[Фонд]]&amp;Sheet[[#This Row],[Название меропрития]]</f>
        <v>Фонд 4Ремонт помещения</v>
      </c>
      <c r="I379" s="1" t="str">
        <f>IFERROR(INDEX(Cat[Description],MATCH(Sheet[[#This Row],[Код]],Cat[Kod],0)),0)</f>
        <v>Печать</v>
      </c>
    </row>
    <row r="380" spans="1:9" ht="12.75" x14ac:dyDescent="0.2">
      <c r="A380" s="6">
        <v>42552</v>
      </c>
      <c r="B380" s="1" t="str">
        <f>In!$A$11</f>
        <v>Фонд 4</v>
      </c>
      <c r="C380" s="1" t="str">
        <f>In!$B$11</f>
        <v>Ремонт помещения</v>
      </c>
      <c r="D380" s="5">
        <v>234</v>
      </c>
      <c r="E380" s="3">
        <f>INDEX(In[Аренда помещений],MATCH(Sheet[[#This Row],[Код-для-кол-ва]],In[Код-для-кол-во],))*Sheet[[#This Row],[Кол-во]]</f>
        <v>0</v>
      </c>
      <c r="F380" s="8">
        <f>IFERROR(INDEX(In[[1]:[12]],MATCH(Sheet[[#This Row],[Код-для-кол-ва]],In[Код-для-кол-во],),MONTH(Sheet[[#This Row],[Дата]])),)</f>
        <v>1</v>
      </c>
      <c r="G380" s="4"/>
      <c r="H380" s="17" t="str">
        <f>Sheet[[#This Row],[Фонд]]&amp;Sheet[[#This Row],[Название меропрития]]</f>
        <v>Фонд 4Ремонт помещения</v>
      </c>
      <c r="I380" s="1" t="str">
        <f>IFERROR(INDEX(Cat[Description],MATCH(Sheet[[#This Row],[Код]],Cat[Kod],0)),0)</f>
        <v>Печать</v>
      </c>
    </row>
    <row r="381" spans="1:9" ht="12.75" x14ac:dyDescent="0.2">
      <c r="A381" s="6">
        <v>42583</v>
      </c>
      <c r="B381" s="1" t="str">
        <f>In!$A$11</f>
        <v>Фонд 4</v>
      </c>
      <c r="C381" s="1" t="str">
        <f>In!$B$11</f>
        <v>Ремонт помещения</v>
      </c>
      <c r="D381" s="5">
        <v>234</v>
      </c>
      <c r="E381" s="3">
        <f>INDEX(In[Аренда помещений],MATCH(Sheet[[#This Row],[Код-для-кол-ва]],In[Код-для-кол-во],))*Sheet[[#This Row],[Кол-во]]</f>
        <v>0</v>
      </c>
      <c r="F381" s="8">
        <f>IFERROR(INDEX(In[[1]:[12]],MATCH(Sheet[[#This Row],[Код-для-кол-ва]],In[Код-для-кол-во],),MONTH(Sheet[[#This Row],[Дата]])),)</f>
        <v>0</v>
      </c>
      <c r="G381" s="4"/>
      <c r="H381" s="17" t="str">
        <f>Sheet[[#This Row],[Фонд]]&amp;Sheet[[#This Row],[Название меропрития]]</f>
        <v>Фонд 4Ремонт помещения</v>
      </c>
      <c r="I381" s="1" t="str">
        <f>IFERROR(INDEX(Cat[Description],MATCH(Sheet[[#This Row],[Код]],Cat[Kod],0)),0)</f>
        <v>Печать</v>
      </c>
    </row>
    <row r="382" spans="1:9" ht="12.75" x14ac:dyDescent="0.2">
      <c r="A382" s="6">
        <v>42614</v>
      </c>
      <c r="B382" s="1" t="str">
        <f>In!$A$11</f>
        <v>Фонд 4</v>
      </c>
      <c r="C382" s="1" t="str">
        <f>In!$B$11</f>
        <v>Ремонт помещения</v>
      </c>
      <c r="D382" s="5">
        <v>234</v>
      </c>
      <c r="E382" s="3">
        <f>INDEX(In[Аренда помещений],MATCH(Sheet[[#This Row],[Код-для-кол-ва]],In[Код-для-кол-во],))*Sheet[[#This Row],[Кол-во]]</f>
        <v>0</v>
      </c>
      <c r="F382" s="8">
        <f>IFERROR(INDEX(In[[1]:[12]],MATCH(Sheet[[#This Row],[Код-для-кол-ва]],In[Код-для-кол-во],),MONTH(Sheet[[#This Row],[Дата]])),)</f>
        <v>0</v>
      </c>
      <c r="G382" s="4"/>
      <c r="H382" s="17" t="str">
        <f>Sheet[[#This Row],[Фонд]]&amp;Sheet[[#This Row],[Название меропрития]]</f>
        <v>Фонд 4Ремонт помещения</v>
      </c>
      <c r="I382" s="1" t="str">
        <f>IFERROR(INDEX(Cat[Description],MATCH(Sheet[[#This Row],[Код]],Cat[Kod],0)),0)</f>
        <v>Печать</v>
      </c>
    </row>
    <row r="383" spans="1:9" ht="12.75" x14ac:dyDescent="0.2">
      <c r="A383" s="6">
        <v>42644</v>
      </c>
      <c r="B383" s="1" t="str">
        <f>In!$A$11</f>
        <v>Фонд 4</v>
      </c>
      <c r="C383" s="1" t="str">
        <f>In!$B$11</f>
        <v>Ремонт помещения</v>
      </c>
      <c r="D383" s="5">
        <v>234</v>
      </c>
      <c r="E383" s="3">
        <f>INDEX(In[Аренда помещений],MATCH(Sheet[[#This Row],[Код-для-кол-ва]],In[Код-для-кол-во],))*Sheet[[#This Row],[Кол-во]]</f>
        <v>0</v>
      </c>
      <c r="F383" s="8">
        <f>IFERROR(INDEX(In[[1]:[12]],MATCH(Sheet[[#This Row],[Код-для-кол-ва]],In[Код-для-кол-во],),MONTH(Sheet[[#This Row],[Дата]])),)</f>
        <v>0</v>
      </c>
      <c r="G383" s="4"/>
      <c r="H383" s="17" t="str">
        <f>Sheet[[#This Row],[Фонд]]&amp;Sheet[[#This Row],[Название меропрития]]</f>
        <v>Фонд 4Ремонт помещения</v>
      </c>
      <c r="I383" s="1" t="str">
        <f>IFERROR(INDEX(Cat[Description],MATCH(Sheet[[#This Row],[Код]],Cat[Kod],0)),0)</f>
        <v>Печать</v>
      </c>
    </row>
    <row r="384" spans="1:9" ht="12.75" x14ac:dyDescent="0.2">
      <c r="A384" s="6">
        <v>42675</v>
      </c>
      <c r="B384" s="1" t="str">
        <f>In!$A$11</f>
        <v>Фонд 4</v>
      </c>
      <c r="C384" s="1" t="str">
        <f>In!$B$11</f>
        <v>Ремонт помещения</v>
      </c>
      <c r="D384" s="5">
        <v>234</v>
      </c>
      <c r="E384" s="3">
        <f>INDEX(In[Аренда помещений],MATCH(Sheet[[#This Row],[Код-для-кол-ва]],In[Код-для-кол-во],))*Sheet[[#This Row],[Кол-во]]</f>
        <v>0</v>
      </c>
      <c r="F384" s="8">
        <f>IFERROR(INDEX(In[[1]:[12]],MATCH(Sheet[[#This Row],[Код-для-кол-ва]],In[Код-для-кол-во],),MONTH(Sheet[[#This Row],[Дата]])),)</f>
        <v>0</v>
      </c>
      <c r="G384" s="4"/>
      <c r="H384" s="17" t="str">
        <f>Sheet[[#This Row],[Фонд]]&amp;Sheet[[#This Row],[Название меропрития]]</f>
        <v>Фонд 4Ремонт помещения</v>
      </c>
      <c r="I384" s="1" t="str">
        <f>IFERROR(INDEX(Cat[Description],MATCH(Sheet[[#This Row],[Код]],Cat[Kod],0)),0)</f>
        <v>Печать</v>
      </c>
    </row>
    <row r="385" spans="1:9" ht="12.75" x14ac:dyDescent="0.2">
      <c r="A385" s="6">
        <v>42705</v>
      </c>
      <c r="B385" s="1" t="str">
        <f>In!$A$11</f>
        <v>Фонд 4</v>
      </c>
      <c r="C385" s="1" t="str">
        <f>In!$B$11</f>
        <v>Ремонт помещения</v>
      </c>
      <c r="D385" s="5">
        <v>234</v>
      </c>
      <c r="E385" s="3">
        <f>INDEX(In[Аренда помещений],MATCH(Sheet[[#This Row],[Код-для-кол-ва]],In[Код-для-кол-во],))*Sheet[[#This Row],[Кол-во]]</f>
        <v>0</v>
      </c>
      <c r="F385" s="8">
        <f>IFERROR(INDEX(In[[1]:[12]],MATCH(Sheet[[#This Row],[Код-для-кол-ва]],In[Код-для-кол-во],),MONTH(Sheet[[#This Row],[Дата]])),)</f>
        <v>0</v>
      </c>
      <c r="G385" s="4"/>
      <c r="H385" s="17" t="str">
        <f>Sheet[[#This Row],[Фонд]]&amp;Sheet[[#This Row],[Название меропрития]]</f>
        <v>Фонд 4Ремонт помещения</v>
      </c>
      <c r="I385" s="1" t="str">
        <f>IFERROR(INDEX(Cat[Description],MATCH(Sheet[[#This Row],[Код]],Cat[Kod],0)),0)</f>
        <v>Печать</v>
      </c>
    </row>
    <row r="386" spans="1:9" ht="12.75" x14ac:dyDescent="0.2">
      <c r="A386" s="6">
        <v>42370</v>
      </c>
      <c r="B386" s="1" t="str">
        <f>In!$A$4</f>
        <v>Киев</v>
      </c>
      <c r="C386" s="1" t="str">
        <f>In!$B$4</f>
        <v>Встреча</v>
      </c>
      <c r="D386" s="1">
        <v>237</v>
      </c>
      <c r="E386" s="3">
        <f>INDEX(In[Аренда помещений],MATCH(Sheet[[#This Row],[Код-для-кол-ва]],In[Код-для-кол-во],))*Sheet[[#This Row],[Кол-во]]</f>
        <v>26700</v>
      </c>
      <c r="F386" s="8">
        <f>IFERROR(INDEX(In[[1]:[12]],MATCH(Sheet[[#This Row],[Код-для-кол-ва]],In[Код-для-кол-во],),MONTH(Sheet[[#This Row],[Дата]])),)</f>
        <v>4</v>
      </c>
      <c r="G386" s="4"/>
      <c r="H386" s="17" t="str">
        <f>Sheet[[#This Row],[Фонд]]&amp;Sheet[[#This Row],[Название меропрития]]</f>
        <v>КиевВстреча</v>
      </c>
      <c r="I386" s="1" t="str">
        <f>IFERROR(INDEX(Cat[Description],MATCH(Sheet[[#This Row],[Код]],Cat[Kod],0)),0)</f>
        <v>Расходные материалы</v>
      </c>
    </row>
    <row r="387" spans="1:9" ht="12.75" x14ac:dyDescent="0.2">
      <c r="A387" s="6">
        <v>42401</v>
      </c>
      <c r="B387" s="1" t="str">
        <f>In!$A$4</f>
        <v>Киев</v>
      </c>
      <c r="C387" s="1" t="str">
        <f>In!$B$4</f>
        <v>Встреча</v>
      </c>
      <c r="D387" s="1">
        <v>237</v>
      </c>
      <c r="E387" s="3">
        <f>INDEX(In[Аренда помещений],MATCH(Sheet[[#This Row],[Код-для-кол-ва]],In[Код-для-кол-во],))*Sheet[[#This Row],[Кол-во]]</f>
        <v>26700</v>
      </c>
      <c r="F387" s="8">
        <f>IFERROR(INDEX(In[[1]:[12]],MATCH(Sheet[[#This Row],[Код-для-кол-ва]],In[Код-для-кол-во],),MONTH(Sheet[[#This Row],[Дата]])),)</f>
        <v>4</v>
      </c>
      <c r="G387" s="4"/>
      <c r="H387" s="17" t="str">
        <f>Sheet[[#This Row],[Фонд]]&amp;Sheet[[#This Row],[Название меропрития]]</f>
        <v>КиевВстреча</v>
      </c>
      <c r="I387" s="1" t="str">
        <f>IFERROR(INDEX(Cat[Description],MATCH(Sheet[[#This Row],[Код]],Cat[Kod],0)),0)</f>
        <v>Расходные материалы</v>
      </c>
    </row>
    <row r="388" spans="1:9" ht="12.75" x14ac:dyDescent="0.2">
      <c r="A388" s="6">
        <v>42430</v>
      </c>
      <c r="B388" s="1" t="str">
        <f>In!$A$4</f>
        <v>Киев</v>
      </c>
      <c r="C388" s="1" t="str">
        <f>In!$B$4</f>
        <v>Встреча</v>
      </c>
      <c r="D388" s="1">
        <v>237</v>
      </c>
      <c r="E388" s="3">
        <f>INDEX(In[Аренда помещений],MATCH(Sheet[[#This Row],[Код-для-кол-ва]],In[Код-для-кол-во],))*Sheet[[#This Row],[Кол-во]]</f>
        <v>26700</v>
      </c>
      <c r="F388" s="8">
        <f>IFERROR(INDEX(In[[1]:[12]],MATCH(Sheet[[#This Row],[Код-для-кол-ва]],In[Код-для-кол-во],),MONTH(Sheet[[#This Row],[Дата]])),)</f>
        <v>4</v>
      </c>
      <c r="G388" s="4"/>
      <c r="H388" s="17" t="str">
        <f>Sheet[[#This Row],[Фонд]]&amp;Sheet[[#This Row],[Название меропрития]]</f>
        <v>КиевВстреча</v>
      </c>
      <c r="I388" s="1" t="str">
        <f>IFERROR(INDEX(Cat[Description],MATCH(Sheet[[#This Row],[Код]],Cat[Kod],0)),0)</f>
        <v>Расходные материалы</v>
      </c>
    </row>
    <row r="389" spans="1:9" ht="12.75" x14ac:dyDescent="0.2">
      <c r="A389" s="6">
        <v>42461</v>
      </c>
      <c r="B389" s="1" t="str">
        <f>In!$A$4</f>
        <v>Киев</v>
      </c>
      <c r="C389" s="1" t="str">
        <f>In!$B$4</f>
        <v>Встреча</v>
      </c>
      <c r="D389" s="1">
        <v>237</v>
      </c>
      <c r="E389" s="3">
        <f>INDEX(In[Аренда помещений],MATCH(Sheet[[#This Row],[Код-для-кол-ва]],In[Код-для-кол-во],))*Sheet[[#This Row],[Кол-во]]</f>
        <v>26700</v>
      </c>
      <c r="F389" s="8">
        <f>IFERROR(INDEX(In[[1]:[12]],MATCH(Sheet[[#This Row],[Код-для-кол-ва]],In[Код-для-кол-во],),MONTH(Sheet[[#This Row],[Дата]])),)</f>
        <v>4</v>
      </c>
      <c r="G389" s="4"/>
      <c r="H389" s="17" t="str">
        <f>Sheet[[#This Row],[Фонд]]&amp;Sheet[[#This Row],[Название меропрития]]</f>
        <v>КиевВстреча</v>
      </c>
      <c r="I389" s="1" t="str">
        <f>IFERROR(INDEX(Cat[Description],MATCH(Sheet[[#This Row],[Код]],Cat[Kod],0)),0)</f>
        <v>Расходные материалы</v>
      </c>
    </row>
    <row r="390" spans="1:9" ht="12.75" x14ac:dyDescent="0.2">
      <c r="A390" s="6">
        <v>42491</v>
      </c>
      <c r="B390" s="1" t="str">
        <f>In!$A$4</f>
        <v>Киев</v>
      </c>
      <c r="C390" s="1" t="str">
        <f>In!$B$4</f>
        <v>Встреча</v>
      </c>
      <c r="D390" s="1">
        <v>237</v>
      </c>
      <c r="E390" s="3">
        <f>INDEX(In[Аренда помещений],MATCH(Sheet[[#This Row],[Код-для-кол-ва]],In[Код-для-кол-во],))*Sheet[[#This Row],[Кол-во]]</f>
        <v>26700</v>
      </c>
      <c r="F390" s="8">
        <f>IFERROR(INDEX(In[[1]:[12]],MATCH(Sheet[[#This Row],[Код-для-кол-ва]],In[Код-для-кол-во],),MONTH(Sheet[[#This Row],[Дата]])),)</f>
        <v>4</v>
      </c>
      <c r="G390" s="4"/>
      <c r="H390" s="17" t="str">
        <f>Sheet[[#This Row],[Фонд]]&amp;Sheet[[#This Row],[Название меропрития]]</f>
        <v>КиевВстреча</v>
      </c>
      <c r="I390" s="1" t="str">
        <f>IFERROR(INDEX(Cat[Description],MATCH(Sheet[[#This Row],[Код]],Cat[Kod],0)),0)</f>
        <v>Расходные материалы</v>
      </c>
    </row>
    <row r="391" spans="1:9" ht="12.75" x14ac:dyDescent="0.2">
      <c r="A391" s="6">
        <v>42522</v>
      </c>
      <c r="B391" s="1" t="str">
        <f>In!$A$4</f>
        <v>Киев</v>
      </c>
      <c r="C391" s="1" t="str">
        <f>In!$B$4</f>
        <v>Встреча</v>
      </c>
      <c r="D391" s="1">
        <v>237</v>
      </c>
      <c r="E391" s="3">
        <f>INDEX(In[Аренда помещений],MATCH(Sheet[[#This Row],[Код-для-кол-ва]],In[Код-для-кол-во],))*Sheet[[#This Row],[Кол-во]]</f>
        <v>26700</v>
      </c>
      <c r="F391" s="8">
        <f>IFERROR(INDEX(In[[1]:[12]],MATCH(Sheet[[#This Row],[Код-для-кол-ва]],In[Код-для-кол-во],),MONTH(Sheet[[#This Row],[Дата]])),)</f>
        <v>4</v>
      </c>
      <c r="G391" s="4"/>
      <c r="H391" s="17" t="str">
        <f>Sheet[[#This Row],[Фонд]]&amp;Sheet[[#This Row],[Название меропрития]]</f>
        <v>КиевВстреча</v>
      </c>
      <c r="I391" s="1" t="str">
        <f>IFERROR(INDEX(Cat[Description],MATCH(Sheet[[#This Row],[Код]],Cat[Kod],0)),0)</f>
        <v>Расходные материалы</v>
      </c>
    </row>
    <row r="392" spans="1:9" ht="12.75" x14ac:dyDescent="0.2">
      <c r="A392" s="6">
        <v>42552</v>
      </c>
      <c r="B392" s="1" t="str">
        <f>In!$A$4</f>
        <v>Киев</v>
      </c>
      <c r="C392" s="1" t="str">
        <f>In!$B$4</f>
        <v>Встреча</v>
      </c>
      <c r="D392" s="1">
        <v>237</v>
      </c>
      <c r="E392" s="3">
        <f>INDEX(In[Аренда помещений],MATCH(Sheet[[#This Row],[Код-для-кол-ва]],In[Код-для-кол-во],))*Sheet[[#This Row],[Кол-во]]</f>
        <v>33375</v>
      </c>
      <c r="F392" s="8">
        <f>IFERROR(INDEX(In[[1]:[12]],MATCH(Sheet[[#This Row],[Код-для-кол-ва]],In[Код-для-кол-во],),MONTH(Sheet[[#This Row],[Дата]])),)</f>
        <v>5</v>
      </c>
      <c r="G392" s="4"/>
      <c r="H392" s="17" t="str">
        <f>Sheet[[#This Row],[Фонд]]&amp;Sheet[[#This Row],[Название меропрития]]</f>
        <v>КиевВстреча</v>
      </c>
      <c r="I392" s="1" t="str">
        <f>IFERROR(INDEX(Cat[Description],MATCH(Sheet[[#This Row],[Код]],Cat[Kod],0)),0)</f>
        <v>Расходные материалы</v>
      </c>
    </row>
    <row r="393" spans="1:9" ht="12.75" x14ac:dyDescent="0.2">
      <c r="A393" s="6">
        <v>42583</v>
      </c>
      <c r="B393" s="1" t="str">
        <f>In!$A$4</f>
        <v>Киев</v>
      </c>
      <c r="C393" s="1" t="str">
        <f>In!$B$4</f>
        <v>Встреча</v>
      </c>
      <c r="D393" s="1">
        <v>237</v>
      </c>
      <c r="E393" s="3">
        <f>INDEX(In[Аренда помещений],MATCH(Sheet[[#This Row],[Код-для-кол-ва]],In[Код-для-кол-во],))*Sheet[[#This Row],[Кол-во]]</f>
        <v>26700</v>
      </c>
      <c r="F393" s="8">
        <f>IFERROR(INDEX(In[[1]:[12]],MATCH(Sheet[[#This Row],[Код-для-кол-ва]],In[Код-для-кол-во],),MONTH(Sheet[[#This Row],[Дата]])),)</f>
        <v>4</v>
      </c>
      <c r="G393" s="4"/>
      <c r="H393" s="17" t="str">
        <f>Sheet[[#This Row],[Фонд]]&amp;Sheet[[#This Row],[Название меропрития]]</f>
        <v>КиевВстреча</v>
      </c>
      <c r="I393" s="1" t="str">
        <f>IFERROR(INDEX(Cat[Description],MATCH(Sheet[[#This Row],[Код]],Cat[Kod],0)),0)</f>
        <v>Расходные материалы</v>
      </c>
    </row>
    <row r="394" spans="1:9" ht="12.75" x14ac:dyDescent="0.2">
      <c r="A394" s="6">
        <v>42614</v>
      </c>
      <c r="B394" s="1" t="str">
        <f>In!$A$4</f>
        <v>Киев</v>
      </c>
      <c r="C394" s="1" t="str">
        <f>In!$B$4</f>
        <v>Встреча</v>
      </c>
      <c r="D394" s="1">
        <v>237</v>
      </c>
      <c r="E394" s="3">
        <f>INDEX(In[Аренда помещений],MATCH(Sheet[[#This Row],[Код-для-кол-ва]],In[Код-для-кол-во],))*Sheet[[#This Row],[Кол-во]]</f>
        <v>26700</v>
      </c>
      <c r="F394" s="8">
        <f>IFERROR(INDEX(In[[1]:[12]],MATCH(Sheet[[#This Row],[Код-для-кол-ва]],In[Код-для-кол-во],),MONTH(Sheet[[#This Row],[Дата]])),)</f>
        <v>4</v>
      </c>
      <c r="G394" s="4"/>
      <c r="H394" s="17" t="str">
        <f>Sheet[[#This Row],[Фонд]]&amp;Sheet[[#This Row],[Название меропрития]]</f>
        <v>КиевВстреча</v>
      </c>
      <c r="I394" s="1" t="str">
        <f>IFERROR(INDEX(Cat[Description],MATCH(Sheet[[#This Row],[Код]],Cat[Kod],0)),0)</f>
        <v>Расходные материалы</v>
      </c>
    </row>
    <row r="395" spans="1:9" ht="12.75" x14ac:dyDescent="0.2">
      <c r="A395" s="6">
        <v>42644</v>
      </c>
      <c r="B395" s="1" t="str">
        <f>In!$A$4</f>
        <v>Киев</v>
      </c>
      <c r="C395" s="1" t="str">
        <f>In!$B$4</f>
        <v>Встреча</v>
      </c>
      <c r="D395" s="1">
        <v>237</v>
      </c>
      <c r="E395" s="3">
        <f>INDEX(In[Аренда помещений],MATCH(Sheet[[#This Row],[Код-для-кол-ва]],In[Код-для-кол-во],))*Sheet[[#This Row],[Кол-во]]</f>
        <v>33375</v>
      </c>
      <c r="F395" s="8">
        <f>IFERROR(INDEX(In[[1]:[12]],MATCH(Sheet[[#This Row],[Код-для-кол-ва]],In[Код-для-кол-во],),MONTH(Sheet[[#This Row],[Дата]])),)</f>
        <v>5</v>
      </c>
      <c r="G395" s="4"/>
      <c r="H395" s="17" t="str">
        <f>Sheet[[#This Row],[Фонд]]&amp;Sheet[[#This Row],[Название меропрития]]</f>
        <v>КиевВстреча</v>
      </c>
      <c r="I395" s="1" t="str">
        <f>IFERROR(INDEX(Cat[Description],MATCH(Sheet[[#This Row],[Код]],Cat[Kod],0)),0)</f>
        <v>Расходные материалы</v>
      </c>
    </row>
    <row r="396" spans="1:9" ht="12.75" x14ac:dyDescent="0.2">
      <c r="A396" s="6">
        <v>42675</v>
      </c>
      <c r="B396" s="1" t="str">
        <f>In!$A$4</f>
        <v>Киев</v>
      </c>
      <c r="C396" s="1" t="str">
        <f>In!$B$4</f>
        <v>Встреча</v>
      </c>
      <c r="D396" s="1">
        <v>237</v>
      </c>
      <c r="E396" s="3">
        <f>INDEX(In[Аренда помещений],MATCH(Sheet[[#This Row],[Код-для-кол-ва]],In[Код-для-кол-во],))*Sheet[[#This Row],[Кол-во]]</f>
        <v>26700</v>
      </c>
      <c r="F396" s="8">
        <f>IFERROR(INDEX(In[[1]:[12]],MATCH(Sheet[[#This Row],[Код-для-кол-ва]],In[Код-для-кол-во],),MONTH(Sheet[[#This Row],[Дата]])),)</f>
        <v>4</v>
      </c>
      <c r="G396" s="4"/>
      <c r="H396" s="17" t="str">
        <f>Sheet[[#This Row],[Фонд]]&amp;Sheet[[#This Row],[Название меропрития]]</f>
        <v>КиевВстреча</v>
      </c>
      <c r="I396" s="1" t="str">
        <f>IFERROR(INDEX(Cat[Description],MATCH(Sheet[[#This Row],[Код]],Cat[Kod],0)),0)</f>
        <v>Расходные материалы</v>
      </c>
    </row>
    <row r="397" spans="1:9" ht="12.75" x14ac:dyDescent="0.2">
      <c r="A397" s="6">
        <v>42705</v>
      </c>
      <c r="B397" s="1" t="str">
        <f>In!$A$4</f>
        <v>Киев</v>
      </c>
      <c r="C397" s="1" t="str">
        <f>In!$B$4</f>
        <v>Встреча</v>
      </c>
      <c r="D397" s="1">
        <v>237</v>
      </c>
      <c r="E397" s="3">
        <f>INDEX(In[Аренда помещений],MATCH(Sheet[[#This Row],[Код-для-кол-ва]],In[Код-для-кол-во],))*Sheet[[#This Row],[Кол-во]]</f>
        <v>26700</v>
      </c>
      <c r="F397" s="8">
        <f>IFERROR(INDEX(In[[1]:[12]],MATCH(Sheet[[#This Row],[Код-для-кол-ва]],In[Код-для-кол-во],),MONTH(Sheet[[#This Row],[Дата]])),)</f>
        <v>4</v>
      </c>
      <c r="G397" s="4"/>
      <c r="H397" s="17" t="str">
        <f>Sheet[[#This Row],[Фонд]]&amp;Sheet[[#This Row],[Название меропрития]]</f>
        <v>КиевВстреча</v>
      </c>
      <c r="I397" s="1" t="str">
        <f>IFERROR(INDEX(Cat[Description],MATCH(Sheet[[#This Row],[Код]],Cat[Kod],0)),0)</f>
        <v>Расходные материалы</v>
      </c>
    </row>
    <row r="398" spans="1:9" ht="12.75" x14ac:dyDescent="0.2">
      <c r="A398" s="6">
        <v>42370</v>
      </c>
      <c r="B398" s="1" t="str">
        <f>In!$A$5</f>
        <v>Киев</v>
      </c>
      <c r="C398" s="1" t="str">
        <f>In!$B$5</f>
        <v>Тренинг</v>
      </c>
      <c r="D398" s="1">
        <v>237</v>
      </c>
      <c r="E398" s="3">
        <f>INDEX(In[Аренда помещений],MATCH(Sheet[[#This Row],[Код-для-кол-ва]],In[Код-для-кол-во],))*Sheet[[#This Row],[Кол-во]]</f>
        <v>26700</v>
      </c>
      <c r="F398" s="8">
        <f>IFERROR(INDEX(In[[1]:[12]],MATCH(Sheet[[#This Row],[Код-для-кол-ва]],In[Код-для-кол-во],),MONTH(Sheet[[#This Row],[Дата]])),)</f>
        <v>4</v>
      </c>
      <c r="G398" s="4"/>
      <c r="H398" s="17" t="str">
        <f>Sheet[[#This Row],[Фонд]]&amp;Sheet[[#This Row],[Название меропрития]]</f>
        <v>КиевТренинг</v>
      </c>
      <c r="I398" s="1" t="str">
        <f>IFERROR(INDEX(Cat[Description],MATCH(Sheet[[#This Row],[Код]],Cat[Kod],0)),0)</f>
        <v>Расходные материалы</v>
      </c>
    </row>
    <row r="399" spans="1:9" ht="12.75" x14ac:dyDescent="0.2">
      <c r="A399" s="6">
        <v>42401</v>
      </c>
      <c r="B399" s="1" t="str">
        <f>In!$A$5</f>
        <v>Киев</v>
      </c>
      <c r="C399" s="1" t="str">
        <f>In!$B$5</f>
        <v>Тренинг</v>
      </c>
      <c r="D399" s="1">
        <v>237</v>
      </c>
      <c r="E399" s="3">
        <f>INDEX(In[Аренда помещений],MATCH(Sheet[[#This Row],[Код-для-кол-ва]],In[Код-для-кол-во],))*Sheet[[#This Row],[Кол-во]]</f>
        <v>26700</v>
      </c>
      <c r="F399" s="8">
        <f>IFERROR(INDEX(In[[1]:[12]],MATCH(Sheet[[#This Row],[Код-для-кол-ва]],In[Код-для-кол-во],),MONTH(Sheet[[#This Row],[Дата]])),)</f>
        <v>4</v>
      </c>
      <c r="G399" s="4"/>
      <c r="H399" s="17" t="str">
        <f>Sheet[[#This Row],[Фонд]]&amp;Sheet[[#This Row],[Название меропрития]]</f>
        <v>КиевТренинг</v>
      </c>
      <c r="I399" s="1" t="str">
        <f>IFERROR(INDEX(Cat[Description],MATCH(Sheet[[#This Row],[Код]],Cat[Kod],0)),0)</f>
        <v>Расходные материалы</v>
      </c>
    </row>
    <row r="400" spans="1:9" ht="12.75" x14ac:dyDescent="0.2">
      <c r="A400" s="6">
        <v>42430</v>
      </c>
      <c r="B400" s="1" t="str">
        <f>In!$A$5</f>
        <v>Киев</v>
      </c>
      <c r="C400" s="1" t="str">
        <f>In!$B$5</f>
        <v>Тренинг</v>
      </c>
      <c r="D400" s="1">
        <v>237</v>
      </c>
      <c r="E400" s="3">
        <f>INDEX(In[Аренда помещений],MATCH(Sheet[[#This Row],[Код-для-кол-ва]],In[Код-для-кол-во],))*Sheet[[#This Row],[Кол-во]]</f>
        <v>26700</v>
      </c>
      <c r="F400" s="8">
        <f>IFERROR(INDEX(In[[1]:[12]],MATCH(Sheet[[#This Row],[Код-для-кол-ва]],In[Код-для-кол-во],),MONTH(Sheet[[#This Row],[Дата]])),)</f>
        <v>4</v>
      </c>
      <c r="G400" s="4"/>
      <c r="H400" s="17" t="str">
        <f>Sheet[[#This Row],[Фонд]]&amp;Sheet[[#This Row],[Название меропрития]]</f>
        <v>КиевТренинг</v>
      </c>
      <c r="I400" s="1" t="str">
        <f>IFERROR(INDEX(Cat[Description],MATCH(Sheet[[#This Row],[Код]],Cat[Kod],0)),0)</f>
        <v>Расходные материалы</v>
      </c>
    </row>
    <row r="401" spans="1:9" ht="12.75" x14ac:dyDescent="0.2">
      <c r="A401" s="6">
        <v>42461</v>
      </c>
      <c r="B401" s="1" t="str">
        <f>In!$A$5</f>
        <v>Киев</v>
      </c>
      <c r="C401" s="1" t="str">
        <f>In!$B$5</f>
        <v>Тренинг</v>
      </c>
      <c r="D401" s="1">
        <v>237</v>
      </c>
      <c r="E401" s="3">
        <f>INDEX(In[Аренда помещений],MATCH(Sheet[[#This Row],[Код-для-кол-ва]],In[Код-для-кол-во],))*Sheet[[#This Row],[Кол-во]]</f>
        <v>26700</v>
      </c>
      <c r="F401" s="8">
        <f>IFERROR(INDEX(In[[1]:[12]],MATCH(Sheet[[#This Row],[Код-для-кол-ва]],In[Код-для-кол-во],),MONTH(Sheet[[#This Row],[Дата]])),)</f>
        <v>4</v>
      </c>
      <c r="G401" s="4"/>
      <c r="H401" s="17" t="str">
        <f>Sheet[[#This Row],[Фонд]]&amp;Sheet[[#This Row],[Название меропрития]]</f>
        <v>КиевТренинг</v>
      </c>
      <c r="I401" s="1" t="str">
        <f>IFERROR(INDEX(Cat[Description],MATCH(Sheet[[#This Row],[Код]],Cat[Kod],0)),0)</f>
        <v>Расходные материалы</v>
      </c>
    </row>
    <row r="402" spans="1:9" ht="12.75" x14ac:dyDescent="0.2">
      <c r="A402" s="6">
        <v>42491</v>
      </c>
      <c r="B402" s="1" t="str">
        <f>In!$A$5</f>
        <v>Киев</v>
      </c>
      <c r="C402" s="1" t="str">
        <f>In!$B$5</f>
        <v>Тренинг</v>
      </c>
      <c r="D402" s="1">
        <v>237</v>
      </c>
      <c r="E402" s="3">
        <f>INDEX(In[Аренда помещений],MATCH(Sheet[[#This Row],[Код-для-кол-ва]],In[Код-для-кол-во],))*Sheet[[#This Row],[Кол-во]]</f>
        <v>26700</v>
      </c>
      <c r="F402" s="8">
        <f>IFERROR(INDEX(In[[1]:[12]],MATCH(Sheet[[#This Row],[Код-для-кол-ва]],In[Код-для-кол-во],),MONTH(Sheet[[#This Row],[Дата]])),)</f>
        <v>4</v>
      </c>
      <c r="G402" s="4"/>
      <c r="H402" s="17" t="str">
        <f>Sheet[[#This Row],[Фонд]]&amp;Sheet[[#This Row],[Название меропрития]]</f>
        <v>КиевТренинг</v>
      </c>
      <c r="I402" s="1" t="str">
        <f>IFERROR(INDEX(Cat[Description],MATCH(Sheet[[#This Row],[Код]],Cat[Kod],0)),0)</f>
        <v>Расходные материалы</v>
      </c>
    </row>
    <row r="403" spans="1:9" ht="12.75" x14ac:dyDescent="0.2">
      <c r="A403" s="6">
        <v>42522</v>
      </c>
      <c r="B403" s="1" t="str">
        <f>In!$A$5</f>
        <v>Киев</v>
      </c>
      <c r="C403" s="1" t="str">
        <f>In!$B$5</f>
        <v>Тренинг</v>
      </c>
      <c r="D403" s="1">
        <v>237</v>
      </c>
      <c r="E403" s="3">
        <f>INDEX(In[Аренда помещений],MATCH(Sheet[[#This Row],[Код-для-кол-ва]],In[Код-для-кол-во],))*Sheet[[#This Row],[Кол-во]]</f>
        <v>26700</v>
      </c>
      <c r="F403" s="8">
        <f>IFERROR(INDEX(In[[1]:[12]],MATCH(Sheet[[#This Row],[Код-для-кол-ва]],In[Код-для-кол-во],),MONTH(Sheet[[#This Row],[Дата]])),)</f>
        <v>4</v>
      </c>
      <c r="G403" s="4"/>
      <c r="H403" s="17" t="str">
        <f>Sheet[[#This Row],[Фонд]]&amp;Sheet[[#This Row],[Название меропрития]]</f>
        <v>КиевТренинг</v>
      </c>
      <c r="I403" s="1" t="str">
        <f>IFERROR(INDEX(Cat[Description],MATCH(Sheet[[#This Row],[Код]],Cat[Kod],0)),0)</f>
        <v>Расходные материалы</v>
      </c>
    </row>
    <row r="404" spans="1:9" ht="12.75" x14ac:dyDescent="0.2">
      <c r="A404" s="6">
        <v>42552</v>
      </c>
      <c r="B404" s="1" t="str">
        <f>In!$A$5</f>
        <v>Киев</v>
      </c>
      <c r="C404" s="1" t="str">
        <f>In!$B$5</f>
        <v>Тренинг</v>
      </c>
      <c r="D404" s="1">
        <v>237</v>
      </c>
      <c r="E404" s="3">
        <f>INDEX(In[Аренда помещений],MATCH(Sheet[[#This Row],[Код-для-кол-ва]],In[Код-для-кол-во],))*Sheet[[#This Row],[Кол-во]]</f>
        <v>26700</v>
      </c>
      <c r="F404" s="8">
        <f>IFERROR(INDEX(In[[1]:[12]],MATCH(Sheet[[#This Row],[Код-для-кол-ва]],In[Код-для-кол-во],),MONTH(Sheet[[#This Row],[Дата]])),)</f>
        <v>4</v>
      </c>
      <c r="G404" s="4"/>
      <c r="H404" s="17" t="str">
        <f>Sheet[[#This Row],[Фонд]]&amp;Sheet[[#This Row],[Название меропрития]]</f>
        <v>КиевТренинг</v>
      </c>
      <c r="I404" s="1" t="str">
        <f>IFERROR(INDEX(Cat[Description],MATCH(Sheet[[#This Row],[Код]],Cat[Kod],0)),0)</f>
        <v>Расходные материалы</v>
      </c>
    </row>
    <row r="405" spans="1:9" ht="12.75" x14ac:dyDescent="0.2">
      <c r="A405" s="6">
        <v>42583</v>
      </c>
      <c r="B405" s="1" t="str">
        <f>In!$A$5</f>
        <v>Киев</v>
      </c>
      <c r="C405" s="1" t="str">
        <f>In!$B$5</f>
        <v>Тренинг</v>
      </c>
      <c r="D405" s="1">
        <v>237</v>
      </c>
      <c r="E405" s="3">
        <f>INDEX(In[Аренда помещений],MATCH(Sheet[[#This Row],[Код-для-кол-ва]],In[Код-для-кол-во],))*Sheet[[#This Row],[Кол-во]]</f>
        <v>26700</v>
      </c>
      <c r="F405" s="8">
        <f>IFERROR(INDEX(In[[1]:[12]],MATCH(Sheet[[#This Row],[Код-для-кол-ва]],In[Код-для-кол-во],),MONTH(Sheet[[#This Row],[Дата]])),)</f>
        <v>4</v>
      </c>
      <c r="G405" s="4"/>
      <c r="H405" s="17" t="str">
        <f>Sheet[[#This Row],[Фонд]]&amp;Sheet[[#This Row],[Название меропрития]]</f>
        <v>КиевТренинг</v>
      </c>
      <c r="I405" s="1" t="str">
        <f>IFERROR(INDEX(Cat[Description],MATCH(Sheet[[#This Row],[Код]],Cat[Kod],0)),0)</f>
        <v>Расходные материалы</v>
      </c>
    </row>
    <row r="406" spans="1:9" ht="12.75" x14ac:dyDescent="0.2">
      <c r="A406" s="6">
        <v>42614</v>
      </c>
      <c r="B406" s="1" t="str">
        <f>In!$A$5</f>
        <v>Киев</v>
      </c>
      <c r="C406" s="1" t="str">
        <f>In!$B$5</f>
        <v>Тренинг</v>
      </c>
      <c r="D406" s="1">
        <v>237</v>
      </c>
      <c r="E406" s="3">
        <f>INDEX(In[Аренда помещений],MATCH(Sheet[[#This Row],[Код-для-кол-ва]],In[Код-для-кол-во],))*Sheet[[#This Row],[Кол-во]]</f>
        <v>26700</v>
      </c>
      <c r="F406" s="8">
        <f>IFERROR(INDEX(In[[1]:[12]],MATCH(Sheet[[#This Row],[Код-для-кол-ва]],In[Код-для-кол-во],),MONTH(Sheet[[#This Row],[Дата]])),)</f>
        <v>4</v>
      </c>
      <c r="G406" s="4"/>
      <c r="H406" s="17" t="str">
        <f>Sheet[[#This Row],[Фонд]]&amp;Sheet[[#This Row],[Название меропрития]]</f>
        <v>КиевТренинг</v>
      </c>
      <c r="I406" s="1" t="str">
        <f>IFERROR(INDEX(Cat[Description],MATCH(Sheet[[#This Row],[Код]],Cat[Kod],0)),0)</f>
        <v>Расходные материалы</v>
      </c>
    </row>
    <row r="407" spans="1:9" ht="12.75" x14ac:dyDescent="0.2">
      <c r="A407" s="6">
        <v>42644</v>
      </c>
      <c r="B407" s="1" t="str">
        <f>In!$A$5</f>
        <v>Киев</v>
      </c>
      <c r="C407" s="1" t="str">
        <f>In!$B$5</f>
        <v>Тренинг</v>
      </c>
      <c r="D407" s="1">
        <v>237</v>
      </c>
      <c r="E407" s="3">
        <f>INDEX(In[Аренда помещений],MATCH(Sheet[[#This Row],[Код-для-кол-ва]],In[Код-для-кол-во],))*Sheet[[#This Row],[Кол-во]]</f>
        <v>26700</v>
      </c>
      <c r="F407" s="8">
        <f>IFERROR(INDEX(In[[1]:[12]],MATCH(Sheet[[#This Row],[Код-для-кол-ва]],In[Код-для-кол-во],),MONTH(Sheet[[#This Row],[Дата]])),)</f>
        <v>4</v>
      </c>
      <c r="G407" s="4"/>
      <c r="H407" s="17" t="str">
        <f>Sheet[[#This Row],[Фонд]]&amp;Sheet[[#This Row],[Название меропрития]]</f>
        <v>КиевТренинг</v>
      </c>
      <c r="I407" s="1" t="str">
        <f>IFERROR(INDEX(Cat[Description],MATCH(Sheet[[#This Row],[Код]],Cat[Kod],0)),0)</f>
        <v>Расходные материалы</v>
      </c>
    </row>
    <row r="408" spans="1:9" ht="12.75" x14ac:dyDescent="0.2">
      <c r="A408" s="6">
        <v>42675</v>
      </c>
      <c r="B408" s="1" t="str">
        <f>In!$A$5</f>
        <v>Киев</v>
      </c>
      <c r="C408" s="1" t="str">
        <f>In!$B$5</f>
        <v>Тренинг</v>
      </c>
      <c r="D408" s="1">
        <v>237</v>
      </c>
      <c r="E408" s="3">
        <f>INDEX(In[Аренда помещений],MATCH(Sheet[[#This Row],[Код-для-кол-ва]],In[Код-для-кол-во],))*Sheet[[#This Row],[Кол-во]]</f>
        <v>26700</v>
      </c>
      <c r="F408" s="8">
        <f>IFERROR(INDEX(In[[1]:[12]],MATCH(Sheet[[#This Row],[Код-для-кол-ва]],In[Код-для-кол-во],),MONTH(Sheet[[#This Row],[Дата]])),)</f>
        <v>4</v>
      </c>
      <c r="G408" s="4"/>
      <c r="H408" s="17" t="str">
        <f>Sheet[[#This Row],[Фонд]]&amp;Sheet[[#This Row],[Название меропрития]]</f>
        <v>КиевТренинг</v>
      </c>
      <c r="I408" s="1" t="str">
        <f>IFERROR(INDEX(Cat[Description],MATCH(Sheet[[#This Row],[Код]],Cat[Kod],0)),0)</f>
        <v>Расходные материалы</v>
      </c>
    </row>
    <row r="409" spans="1:9" ht="12.75" x14ac:dyDescent="0.2">
      <c r="A409" s="6">
        <v>42705</v>
      </c>
      <c r="B409" s="1" t="str">
        <f>In!$A$5</f>
        <v>Киев</v>
      </c>
      <c r="C409" s="1" t="str">
        <f>In!$B$5</f>
        <v>Тренинг</v>
      </c>
      <c r="D409" s="1">
        <v>237</v>
      </c>
      <c r="E409" s="3">
        <f>INDEX(In[Аренда помещений],MATCH(Sheet[[#This Row],[Код-для-кол-ва]],In[Код-для-кол-во],))*Sheet[[#This Row],[Кол-во]]</f>
        <v>26700</v>
      </c>
      <c r="F409" s="8">
        <f>IFERROR(INDEX(In[[1]:[12]],MATCH(Sheet[[#This Row],[Код-для-кол-ва]],In[Код-для-кол-во],),MONTH(Sheet[[#This Row],[Дата]])),)</f>
        <v>4</v>
      </c>
      <c r="G409" s="4"/>
      <c r="H409" s="17" t="str">
        <f>Sheet[[#This Row],[Фонд]]&amp;Sheet[[#This Row],[Название меропрития]]</f>
        <v>КиевТренинг</v>
      </c>
      <c r="I409" s="1" t="str">
        <f>IFERROR(INDEX(Cat[Description],MATCH(Sheet[[#This Row],[Код]],Cat[Kod],0)),0)</f>
        <v>Расходные материалы</v>
      </c>
    </row>
    <row r="410" spans="1:9" ht="12.75" x14ac:dyDescent="0.2">
      <c r="A410" s="6">
        <v>42370</v>
      </c>
      <c r="B410" s="1" t="str">
        <f>In!$A$6</f>
        <v>Фонд 1</v>
      </c>
      <c r="C410" s="1" t="str">
        <f>In!$B$6</f>
        <v>Аренда офиса</v>
      </c>
      <c r="D410" s="1">
        <v>237</v>
      </c>
      <c r="E410" s="3">
        <f>INDEX(In[Аренда помещений],MATCH(Sheet[[#This Row],[Код-для-кол-ва]],In[Код-для-кол-во],))*Sheet[[#This Row],[Кол-во]]</f>
        <v>9362.7999999999993</v>
      </c>
      <c r="F410" s="8">
        <f>IFERROR(INDEX(In[[1]:[12]],MATCH(Sheet[[#This Row],[Код-для-кол-ва]],In[Код-для-кол-во],),MONTH(Sheet[[#This Row],[Дата]])),)</f>
        <v>1</v>
      </c>
      <c r="G410" s="4"/>
      <c r="H410" s="17" t="str">
        <f>Sheet[[#This Row],[Фонд]]&amp;Sheet[[#This Row],[Название меропрития]]</f>
        <v>Фонд 1Аренда офиса</v>
      </c>
      <c r="I410" s="1" t="str">
        <f>IFERROR(INDEX(Cat[Description],MATCH(Sheet[[#This Row],[Код]],Cat[Kod],0)),0)</f>
        <v>Расходные материалы</v>
      </c>
    </row>
    <row r="411" spans="1:9" ht="12.75" x14ac:dyDescent="0.2">
      <c r="A411" s="6">
        <v>42401</v>
      </c>
      <c r="B411" s="1" t="str">
        <f>In!$A$6</f>
        <v>Фонд 1</v>
      </c>
      <c r="C411" s="1" t="str">
        <f>In!$B$6</f>
        <v>Аренда офиса</v>
      </c>
      <c r="D411" s="1">
        <v>237</v>
      </c>
      <c r="E411" s="3">
        <f>INDEX(In[Аренда помещений],MATCH(Sheet[[#This Row],[Код-для-кол-ва]],In[Код-для-кол-во],))*Sheet[[#This Row],[Кол-во]]</f>
        <v>9362.7999999999993</v>
      </c>
      <c r="F411" s="8">
        <f>IFERROR(INDEX(In[[1]:[12]],MATCH(Sheet[[#This Row],[Код-для-кол-ва]],In[Код-для-кол-во],),MONTH(Sheet[[#This Row],[Дата]])),)</f>
        <v>1</v>
      </c>
      <c r="G411" s="4"/>
      <c r="H411" s="17" t="str">
        <f>Sheet[[#This Row],[Фонд]]&amp;Sheet[[#This Row],[Название меропрития]]</f>
        <v>Фонд 1Аренда офиса</v>
      </c>
      <c r="I411" s="1" t="str">
        <f>IFERROR(INDEX(Cat[Description],MATCH(Sheet[[#This Row],[Код]],Cat[Kod],0)),0)</f>
        <v>Расходные материалы</v>
      </c>
    </row>
    <row r="412" spans="1:9" ht="12.75" x14ac:dyDescent="0.2">
      <c r="A412" s="6">
        <v>42430</v>
      </c>
      <c r="B412" s="1" t="str">
        <f>In!$A$6</f>
        <v>Фонд 1</v>
      </c>
      <c r="C412" s="1" t="str">
        <f>In!$B$6</f>
        <v>Аренда офиса</v>
      </c>
      <c r="D412" s="1">
        <v>237</v>
      </c>
      <c r="E412" s="3">
        <f>INDEX(In[Аренда помещений],MATCH(Sheet[[#This Row],[Код-для-кол-ва]],In[Код-для-кол-во],))*Sheet[[#This Row],[Кол-во]]</f>
        <v>9362.7999999999993</v>
      </c>
      <c r="F412" s="8">
        <f>IFERROR(INDEX(In[[1]:[12]],MATCH(Sheet[[#This Row],[Код-для-кол-ва]],In[Код-для-кол-во],),MONTH(Sheet[[#This Row],[Дата]])),)</f>
        <v>1</v>
      </c>
      <c r="G412" s="4"/>
      <c r="H412" s="17" t="str">
        <f>Sheet[[#This Row],[Фонд]]&amp;Sheet[[#This Row],[Название меропрития]]</f>
        <v>Фонд 1Аренда офиса</v>
      </c>
      <c r="I412" s="1" t="str">
        <f>IFERROR(INDEX(Cat[Description],MATCH(Sheet[[#This Row],[Код]],Cat[Kod],0)),0)</f>
        <v>Расходные материалы</v>
      </c>
    </row>
    <row r="413" spans="1:9" ht="12.75" x14ac:dyDescent="0.2">
      <c r="A413" s="6">
        <v>42461</v>
      </c>
      <c r="B413" s="1" t="str">
        <f>In!$A$6</f>
        <v>Фонд 1</v>
      </c>
      <c r="C413" s="1" t="str">
        <f>In!$B$6</f>
        <v>Аренда офиса</v>
      </c>
      <c r="D413" s="1">
        <v>237</v>
      </c>
      <c r="E413" s="3">
        <f>INDEX(In[Аренда помещений],MATCH(Sheet[[#This Row],[Код-для-кол-ва]],In[Код-для-кол-во],))*Sheet[[#This Row],[Кол-во]]</f>
        <v>9362.7999999999993</v>
      </c>
      <c r="F413" s="8">
        <f>IFERROR(INDEX(In[[1]:[12]],MATCH(Sheet[[#This Row],[Код-для-кол-ва]],In[Код-для-кол-во],),MONTH(Sheet[[#This Row],[Дата]])),)</f>
        <v>1</v>
      </c>
      <c r="G413" s="4"/>
      <c r="H413" s="17" t="str">
        <f>Sheet[[#This Row],[Фонд]]&amp;Sheet[[#This Row],[Название меропрития]]</f>
        <v>Фонд 1Аренда офиса</v>
      </c>
      <c r="I413" s="1" t="str">
        <f>IFERROR(INDEX(Cat[Description],MATCH(Sheet[[#This Row],[Код]],Cat[Kod],0)),0)</f>
        <v>Расходные материалы</v>
      </c>
    </row>
    <row r="414" spans="1:9" ht="12.75" x14ac:dyDescent="0.2">
      <c r="A414" s="6">
        <v>42491</v>
      </c>
      <c r="B414" s="1" t="str">
        <f>In!$A$6</f>
        <v>Фонд 1</v>
      </c>
      <c r="C414" s="1" t="str">
        <f>In!$B$6</f>
        <v>Аренда офиса</v>
      </c>
      <c r="D414" s="1">
        <v>237</v>
      </c>
      <c r="E414" s="3">
        <f>INDEX(In[Аренда помещений],MATCH(Sheet[[#This Row],[Код-для-кол-ва]],In[Код-для-кол-во],))*Sheet[[#This Row],[Кол-во]]</f>
        <v>9362.7999999999993</v>
      </c>
      <c r="F414" s="8">
        <f>IFERROR(INDEX(In[[1]:[12]],MATCH(Sheet[[#This Row],[Код-для-кол-ва]],In[Код-для-кол-во],),MONTH(Sheet[[#This Row],[Дата]])),)</f>
        <v>1</v>
      </c>
      <c r="G414" s="4"/>
      <c r="H414" s="17" t="str">
        <f>Sheet[[#This Row],[Фонд]]&amp;Sheet[[#This Row],[Название меропрития]]</f>
        <v>Фонд 1Аренда офиса</v>
      </c>
      <c r="I414" s="1" t="str">
        <f>IFERROR(INDEX(Cat[Description],MATCH(Sheet[[#This Row],[Код]],Cat[Kod],0)),0)</f>
        <v>Расходные материалы</v>
      </c>
    </row>
    <row r="415" spans="1:9" ht="12.75" x14ac:dyDescent="0.2">
      <c r="A415" s="6">
        <v>42522</v>
      </c>
      <c r="B415" s="1" t="str">
        <f>In!$A$6</f>
        <v>Фонд 1</v>
      </c>
      <c r="C415" s="1" t="str">
        <f>In!$B$6</f>
        <v>Аренда офиса</v>
      </c>
      <c r="D415" s="1">
        <v>237</v>
      </c>
      <c r="E415" s="3">
        <f>INDEX(In[Аренда помещений],MATCH(Sheet[[#This Row],[Код-для-кол-ва]],In[Код-для-кол-во],))*Sheet[[#This Row],[Кол-во]]</f>
        <v>9362.7999999999993</v>
      </c>
      <c r="F415" s="8">
        <f>IFERROR(INDEX(In[[1]:[12]],MATCH(Sheet[[#This Row],[Код-для-кол-ва]],In[Код-для-кол-во],),MONTH(Sheet[[#This Row],[Дата]])),)</f>
        <v>1</v>
      </c>
      <c r="G415" s="4"/>
      <c r="H415" s="17" t="str">
        <f>Sheet[[#This Row],[Фонд]]&amp;Sheet[[#This Row],[Название меропрития]]</f>
        <v>Фонд 1Аренда офиса</v>
      </c>
      <c r="I415" s="1" t="str">
        <f>IFERROR(INDEX(Cat[Description],MATCH(Sheet[[#This Row],[Код]],Cat[Kod],0)),0)</f>
        <v>Расходные материалы</v>
      </c>
    </row>
    <row r="416" spans="1:9" ht="12.75" x14ac:dyDescent="0.2">
      <c r="A416" s="6">
        <v>42552</v>
      </c>
      <c r="B416" s="1" t="str">
        <f>In!$A$6</f>
        <v>Фонд 1</v>
      </c>
      <c r="C416" s="1" t="str">
        <f>In!$B$6</f>
        <v>Аренда офиса</v>
      </c>
      <c r="D416" s="1">
        <v>237</v>
      </c>
      <c r="E416" s="3">
        <f>INDEX(In[Аренда помещений],MATCH(Sheet[[#This Row],[Код-для-кол-ва]],In[Код-для-кол-во],))*Sheet[[#This Row],[Кол-во]]</f>
        <v>9362.7999999999993</v>
      </c>
      <c r="F416" s="8">
        <f>IFERROR(INDEX(In[[1]:[12]],MATCH(Sheet[[#This Row],[Код-для-кол-ва]],In[Код-для-кол-во],),MONTH(Sheet[[#This Row],[Дата]])),)</f>
        <v>1</v>
      </c>
      <c r="G416" s="4"/>
      <c r="H416" s="17" t="str">
        <f>Sheet[[#This Row],[Фонд]]&amp;Sheet[[#This Row],[Название меропрития]]</f>
        <v>Фонд 1Аренда офиса</v>
      </c>
      <c r="I416" s="1" t="str">
        <f>IFERROR(INDEX(Cat[Description],MATCH(Sheet[[#This Row],[Код]],Cat[Kod],0)),0)</f>
        <v>Расходные материалы</v>
      </c>
    </row>
    <row r="417" spans="1:9" ht="12.75" x14ac:dyDescent="0.2">
      <c r="A417" s="6">
        <v>42583</v>
      </c>
      <c r="B417" s="1" t="str">
        <f>In!$A$6</f>
        <v>Фонд 1</v>
      </c>
      <c r="C417" s="1" t="str">
        <f>In!$B$6</f>
        <v>Аренда офиса</v>
      </c>
      <c r="D417" s="1">
        <v>237</v>
      </c>
      <c r="E417" s="3">
        <f>INDEX(In[Аренда помещений],MATCH(Sheet[[#This Row],[Код-для-кол-ва]],In[Код-для-кол-во],))*Sheet[[#This Row],[Кол-во]]</f>
        <v>9362.7999999999993</v>
      </c>
      <c r="F417" s="8">
        <f>IFERROR(INDEX(In[[1]:[12]],MATCH(Sheet[[#This Row],[Код-для-кол-ва]],In[Код-для-кол-во],),MONTH(Sheet[[#This Row],[Дата]])),)</f>
        <v>1</v>
      </c>
      <c r="G417" s="4"/>
      <c r="H417" s="17" t="str">
        <f>Sheet[[#This Row],[Фонд]]&amp;Sheet[[#This Row],[Название меропрития]]</f>
        <v>Фонд 1Аренда офиса</v>
      </c>
      <c r="I417" s="1" t="str">
        <f>IFERROR(INDEX(Cat[Description],MATCH(Sheet[[#This Row],[Код]],Cat[Kod],0)),0)</f>
        <v>Расходные материалы</v>
      </c>
    </row>
    <row r="418" spans="1:9" ht="12.75" x14ac:dyDescent="0.2">
      <c r="A418" s="6">
        <v>42614</v>
      </c>
      <c r="B418" s="1" t="str">
        <f>In!$A$6</f>
        <v>Фонд 1</v>
      </c>
      <c r="C418" s="1" t="str">
        <f>In!$B$6</f>
        <v>Аренда офиса</v>
      </c>
      <c r="D418" s="1">
        <v>237</v>
      </c>
      <c r="E418" s="3">
        <f>INDEX(In[Аренда помещений],MATCH(Sheet[[#This Row],[Код-для-кол-ва]],In[Код-для-кол-во],))*Sheet[[#This Row],[Кол-во]]</f>
        <v>9362.7999999999993</v>
      </c>
      <c r="F418" s="8">
        <f>IFERROR(INDEX(In[[1]:[12]],MATCH(Sheet[[#This Row],[Код-для-кол-ва]],In[Код-для-кол-во],),MONTH(Sheet[[#This Row],[Дата]])),)</f>
        <v>1</v>
      </c>
      <c r="G418" s="4"/>
      <c r="H418" s="17" t="str">
        <f>Sheet[[#This Row],[Фонд]]&amp;Sheet[[#This Row],[Название меропрития]]</f>
        <v>Фонд 1Аренда офиса</v>
      </c>
      <c r="I418" s="1" t="str">
        <f>IFERROR(INDEX(Cat[Description],MATCH(Sheet[[#This Row],[Код]],Cat[Kod],0)),0)</f>
        <v>Расходные материалы</v>
      </c>
    </row>
    <row r="419" spans="1:9" ht="12.75" x14ac:dyDescent="0.2">
      <c r="A419" s="6">
        <v>42644</v>
      </c>
      <c r="B419" s="1" t="str">
        <f>In!$A$6</f>
        <v>Фонд 1</v>
      </c>
      <c r="C419" s="1" t="str">
        <f>In!$B$6</f>
        <v>Аренда офиса</v>
      </c>
      <c r="D419" s="1">
        <v>237</v>
      </c>
      <c r="E419" s="3">
        <f>INDEX(In[Аренда помещений],MATCH(Sheet[[#This Row],[Код-для-кол-ва]],In[Код-для-кол-во],))*Sheet[[#This Row],[Кол-во]]</f>
        <v>9362.7999999999993</v>
      </c>
      <c r="F419" s="8">
        <f>IFERROR(INDEX(In[[1]:[12]],MATCH(Sheet[[#This Row],[Код-для-кол-ва]],In[Код-для-кол-во],),MONTH(Sheet[[#This Row],[Дата]])),)</f>
        <v>1</v>
      </c>
      <c r="G419" s="4"/>
      <c r="H419" s="17" t="str">
        <f>Sheet[[#This Row],[Фонд]]&amp;Sheet[[#This Row],[Название меропрития]]</f>
        <v>Фонд 1Аренда офиса</v>
      </c>
      <c r="I419" s="1" t="str">
        <f>IFERROR(INDEX(Cat[Description],MATCH(Sheet[[#This Row],[Код]],Cat[Kod],0)),0)</f>
        <v>Расходные материалы</v>
      </c>
    </row>
    <row r="420" spans="1:9" ht="12.75" x14ac:dyDescent="0.2">
      <c r="A420" s="6">
        <v>42675</v>
      </c>
      <c r="B420" s="1" t="str">
        <f>In!$A$6</f>
        <v>Фонд 1</v>
      </c>
      <c r="C420" s="1" t="str">
        <f>In!$B$6</f>
        <v>Аренда офиса</v>
      </c>
      <c r="D420" s="1">
        <v>237</v>
      </c>
      <c r="E420" s="3">
        <f>INDEX(In[Аренда помещений],MATCH(Sheet[[#This Row],[Код-для-кол-ва]],In[Код-для-кол-во],))*Sheet[[#This Row],[Кол-во]]</f>
        <v>9362.7999999999993</v>
      </c>
      <c r="F420" s="8">
        <f>IFERROR(INDEX(In[[1]:[12]],MATCH(Sheet[[#This Row],[Код-для-кол-ва]],In[Код-для-кол-во],),MONTH(Sheet[[#This Row],[Дата]])),)</f>
        <v>1</v>
      </c>
      <c r="G420" s="4"/>
      <c r="H420" s="17" t="str">
        <f>Sheet[[#This Row],[Фонд]]&amp;Sheet[[#This Row],[Название меропрития]]</f>
        <v>Фонд 1Аренда офиса</v>
      </c>
      <c r="I420" s="1" t="str">
        <f>IFERROR(INDEX(Cat[Description],MATCH(Sheet[[#This Row],[Код]],Cat[Kod],0)),0)</f>
        <v>Расходные материалы</v>
      </c>
    </row>
    <row r="421" spans="1:9" ht="12.75" x14ac:dyDescent="0.2">
      <c r="A421" s="6">
        <v>42705</v>
      </c>
      <c r="B421" s="1" t="str">
        <f>In!$A$6</f>
        <v>Фонд 1</v>
      </c>
      <c r="C421" s="1" t="str">
        <f>In!$B$6</f>
        <v>Аренда офиса</v>
      </c>
      <c r="D421" s="1">
        <v>237</v>
      </c>
      <c r="E421" s="3">
        <f>INDEX(In[Аренда помещений],MATCH(Sheet[[#This Row],[Код-для-кол-ва]],In[Код-для-кол-во],))*Sheet[[#This Row],[Кол-во]]</f>
        <v>9362.7999999999993</v>
      </c>
      <c r="F421" s="8">
        <f>IFERROR(INDEX(In[[1]:[12]],MATCH(Sheet[[#This Row],[Код-для-кол-ва]],In[Код-для-кол-во],),MONTH(Sheet[[#This Row],[Дата]])),)</f>
        <v>1</v>
      </c>
      <c r="G421" s="4"/>
      <c r="H421" s="17" t="str">
        <f>Sheet[[#This Row],[Фонд]]&amp;Sheet[[#This Row],[Название меропрития]]</f>
        <v>Фонд 1Аренда офиса</v>
      </c>
      <c r="I421" s="1" t="str">
        <f>IFERROR(INDEX(Cat[Description],MATCH(Sheet[[#This Row],[Код]],Cat[Kod],0)),0)</f>
        <v>Расходные материалы</v>
      </c>
    </row>
    <row r="422" spans="1:9" ht="12.75" x14ac:dyDescent="0.2">
      <c r="A422" s="6">
        <v>42370</v>
      </c>
      <c r="B422" s="1" t="str">
        <f>In!$A$7</f>
        <v>Фонд 1</v>
      </c>
      <c r="C422" s="1" t="str">
        <f>In!$B$7</f>
        <v>Внеплановые</v>
      </c>
      <c r="D422" s="1">
        <v>237</v>
      </c>
      <c r="E422" s="3">
        <f>INDEX(In[Аренда помещений],MATCH(Sheet[[#This Row],[Код-для-кол-ва]],In[Код-для-кол-во],))*Sheet[[#This Row],[Кол-во]]</f>
        <v>0</v>
      </c>
      <c r="F422" s="8">
        <f>IFERROR(INDEX(In[[1]:[12]],MATCH(Sheet[[#This Row],[Код-для-кол-ва]],In[Код-для-кол-во],),MONTH(Sheet[[#This Row],[Дата]])),)</f>
        <v>1</v>
      </c>
      <c r="G422" s="4"/>
      <c r="H422" s="17" t="str">
        <f>Sheet[[#This Row],[Фонд]]&amp;Sheet[[#This Row],[Название меропрития]]</f>
        <v>Фонд 1Внеплановые</v>
      </c>
      <c r="I422" s="1" t="str">
        <f>IFERROR(INDEX(Cat[Description],MATCH(Sheet[[#This Row],[Код]],Cat[Kod],0)),0)</f>
        <v>Расходные материалы</v>
      </c>
    </row>
    <row r="423" spans="1:9" ht="12.75" x14ac:dyDescent="0.2">
      <c r="A423" s="6">
        <v>42401</v>
      </c>
      <c r="B423" s="1" t="str">
        <f>In!$A$7</f>
        <v>Фонд 1</v>
      </c>
      <c r="C423" s="1" t="str">
        <f>In!$B$7</f>
        <v>Внеплановые</v>
      </c>
      <c r="D423" s="1">
        <v>237</v>
      </c>
      <c r="E423" s="3">
        <f>INDEX(In[Аренда помещений],MATCH(Sheet[[#This Row],[Код-для-кол-ва]],In[Код-для-кол-во],))*Sheet[[#This Row],[Кол-во]]</f>
        <v>0</v>
      </c>
      <c r="F423" s="8">
        <f>IFERROR(INDEX(In[[1]:[12]],MATCH(Sheet[[#This Row],[Код-для-кол-ва]],In[Код-для-кол-во],),MONTH(Sheet[[#This Row],[Дата]])),)</f>
        <v>1</v>
      </c>
      <c r="G423" s="4"/>
      <c r="H423" s="17" t="str">
        <f>Sheet[[#This Row],[Фонд]]&amp;Sheet[[#This Row],[Название меропрития]]</f>
        <v>Фонд 1Внеплановые</v>
      </c>
      <c r="I423" s="1" t="str">
        <f>IFERROR(INDEX(Cat[Description],MATCH(Sheet[[#This Row],[Код]],Cat[Kod],0)),0)</f>
        <v>Расходные материалы</v>
      </c>
    </row>
    <row r="424" spans="1:9" ht="12.75" x14ac:dyDescent="0.2">
      <c r="A424" s="6">
        <v>42430</v>
      </c>
      <c r="B424" s="1" t="str">
        <f>In!$A$7</f>
        <v>Фонд 1</v>
      </c>
      <c r="C424" s="1" t="str">
        <f>In!$B$7</f>
        <v>Внеплановые</v>
      </c>
      <c r="D424" s="1">
        <v>237</v>
      </c>
      <c r="E424" s="3">
        <f>INDEX(In[Аренда помещений],MATCH(Sheet[[#This Row],[Код-для-кол-ва]],In[Код-для-кол-во],))*Sheet[[#This Row],[Кол-во]]</f>
        <v>0</v>
      </c>
      <c r="F424" s="8">
        <f>IFERROR(INDEX(In[[1]:[12]],MATCH(Sheet[[#This Row],[Код-для-кол-ва]],In[Код-для-кол-во],),MONTH(Sheet[[#This Row],[Дата]])),)</f>
        <v>1</v>
      </c>
      <c r="G424" s="4"/>
      <c r="H424" s="17" t="str">
        <f>Sheet[[#This Row],[Фонд]]&amp;Sheet[[#This Row],[Название меропрития]]</f>
        <v>Фонд 1Внеплановые</v>
      </c>
      <c r="I424" s="1" t="str">
        <f>IFERROR(INDEX(Cat[Description],MATCH(Sheet[[#This Row],[Код]],Cat[Kod],0)),0)</f>
        <v>Расходные материалы</v>
      </c>
    </row>
    <row r="425" spans="1:9" ht="12.75" x14ac:dyDescent="0.2">
      <c r="A425" s="6">
        <v>42461</v>
      </c>
      <c r="B425" s="1" t="str">
        <f>In!$A$7</f>
        <v>Фонд 1</v>
      </c>
      <c r="C425" s="1" t="str">
        <f>In!$B$7</f>
        <v>Внеплановые</v>
      </c>
      <c r="D425" s="1">
        <v>237</v>
      </c>
      <c r="E425" s="3">
        <f>INDEX(In[Аренда помещений],MATCH(Sheet[[#This Row],[Код-для-кол-ва]],In[Код-для-кол-во],))*Sheet[[#This Row],[Кол-во]]</f>
        <v>0</v>
      </c>
      <c r="F425" s="8">
        <f>IFERROR(INDEX(In[[1]:[12]],MATCH(Sheet[[#This Row],[Код-для-кол-ва]],In[Код-для-кол-во],),MONTH(Sheet[[#This Row],[Дата]])),)</f>
        <v>1</v>
      </c>
      <c r="G425" s="4"/>
      <c r="H425" s="17" t="str">
        <f>Sheet[[#This Row],[Фонд]]&amp;Sheet[[#This Row],[Название меропрития]]</f>
        <v>Фонд 1Внеплановые</v>
      </c>
      <c r="I425" s="1" t="str">
        <f>IFERROR(INDEX(Cat[Description],MATCH(Sheet[[#This Row],[Код]],Cat[Kod],0)),0)</f>
        <v>Расходные материалы</v>
      </c>
    </row>
    <row r="426" spans="1:9" ht="12.75" x14ac:dyDescent="0.2">
      <c r="A426" s="6">
        <v>42491</v>
      </c>
      <c r="B426" s="1" t="str">
        <f>In!$A$7</f>
        <v>Фонд 1</v>
      </c>
      <c r="C426" s="1" t="str">
        <f>In!$B$7</f>
        <v>Внеплановые</v>
      </c>
      <c r="D426" s="1">
        <v>237</v>
      </c>
      <c r="E426" s="3">
        <f>INDEX(In[Аренда помещений],MATCH(Sheet[[#This Row],[Код-для-кол-ва]],In[Код-для-кол-во],))*Sheet[[#This Row],[Кол-во]]</f>
        <v>0</v>
      </c>
      <c r="F426" s="8">
        <f>IFERROR(INDEX(In[[1]:[12]],MATCH(Sheet[[#This Row],[Код-для-кол-ва]],In[Код-для-кол-во],),MONTH(Sheet[[#This Row],[Дата]])),)</f>
        <v>1</v>
      </c>
      <c r="G426" s="4"/>
      <c r="H426" s="17" t="str">
        <f>Sheet[[#This Row],[Фонд]]&amp;Sheet[[#This Row],[Название меропрития]]</f>
        <v>Фонд 1Внеплановые</v>
      </c>
      <c r="I426" s="1" t="str">
        <f>IFERROR(INDEX(Cat[Description],MATCH(Sheet[[#This Row],[Код]],Cat[Kod],0)),0)</f>
        <v>Расходные материалы</v>
      </c>
    </row>
    <row r="427" spans="1:9" ht="12.75" x14ac:dyDescent="0.2">
      <c r="A427" s="6">
        <v>42522</v>
      </c>
      <c r="B427" s="1" t="str">
        <f>In!$A$7</f>
        <v>Фонд 1</v>
      </c>
      <c r="C427" s="1" t="str">
        <f>In!$B$7</f>
        <v>Внеплановые</v>
      </c>
      <c r="D427" s="1">
        <v>237</v>
      </c>
      <c r="E427" s="3">
        <f>INDEX(In[Аренда помещений],MATCH(Sheet[[#This Row],[Код-для-кол-ва]],In[Код-для-кол-во],))*Sheet[[#This Row],[Кол-во]]</f>
        <v>0</v>
      </c>
      <c r="F427" s="8">
        <f>IFERROR(INDEX(In[[1]:[12]],MATCH(Sheet[[#This Row],[Код-для-кол-ва]],In[Код-для-кол-во],),MONTH(Sheet[[#This Row],[Дата]])),)</f>
        <v>1</v>
      </c>
      <c r="G427" s="4"/>
      <c r="H427" s="17" t="str">
        <f>Sheet[[#This Row],[Фонд]]&amp;Sheet[[#This Row],[Название меропрития]]</f>
        <v>Фонд 1Внеплановые</v>
      </c>
      <c r="I427" s="1" t="str">
        <f>IFERROR(INDEX(Cat[Description],MATCH(Sheet[[#This Row],[Код]],Cat[Kod],0)),0)</f>
        <v>Расходные материалы</v>
      </c>
    </row>
    <row r="428" spans="1:9" ht="12.75" x14ac:dyDescent="0.2">
      <c r="A428" s="6">
        <v>42552</v>
      </c>
      <c r="B428" s="1" t="str">
        <f>In!$A$7</f>
        <v>Фонд 1</v>
      </c>
      <c r="C428" s="1" t="str">
        <f>In!$B$7</f>
        <v>Внеплановые</v>
      </c>
      <c r="D428" s="1">
        <v>237</v>
      </c>
      <c r="E428" s="3">
        <f>INDEX(In[Аренда помещений],MATCH(Sheet[[#This Row],[Код-для-кол-ва]],In[Код-для-кол-во],))*Sheet[[#This Row],[Кол-во]]</f>
        <v>0</v>
      </c>
      <c r="F428" s="8">
        <f>IFERROR(INDEX(In[[1]:[12]],MATCH(Sheet[[#This Row],[Код-для-кол-ва]],In[Код-для-кол-во],),MONTH(Sheet[[#This Row],[Дата]])),)</f>
        <v>1</v>
      </c>
      <c r="G428" s="4"/>
      <c r="H428" s="17" t="str">
        <f>Sheet[[#This Row],[Фонд]]&amp;Sheet[[#This Row],[Название меропрития]]</f>
        <v>Фонд 1Внеплановые</v>
      </c>
      <c r="I428" s="1" t="str">
        <f>IFERROR(INDEX(Cat[Description],MATCH(Sheet[[#This Row],[Код]],Cat[Kod],0)),0)</f>
        <v>Расходные материалы</v>
      </c>
    </row>
    <row r="429" spans="1:9" ht="12.75" x14ac:dyDescent="0.2">
      <c r="A429" s="6">
        <v>42583</v>
      </c>
      <c r="B429" s="1" t="str">
        <f>In!$A$7</f>
        <v>Фонд 1</v>
      </c>
      <c r="C429" s="1" t="str">
        <f>In!$B$7</f>
        <v>Внеплановые</v>
      </c>
      <c r="D429" s="1">
        <v>237</v>
      </c>
      <c r="E429" s="3">
        <f>INDEX(In[Аренда помещений],MATCH(Sheet[[#This Row],[Код-для-кол-ва]],In[Код-для-кол-во],))*Sheet[[#This Row],[Кол-во]]</f>
        <v>0</v>
      </c>
      <c r="F429" s="8">
        <f>IFERROR(INDEX(In[[1]:[12]],MATCH(Sheet[[#This Row],[Код-для-кол-ва]],In[Код-для-кол-во],),MONTH(Sheet[[#This Row],[Дата]])),)</f>
        <v>1</v>
      </c>
      <c r="G429" s="4"/>
      <c r="H429" s="17" t="str">
        <f>Sheet[[#This Row],[Фонд]]&amp;Sheet[[#This Row],[Название меропрития]]</f>
        <v>Фонд 1Внеплановые</v>
      </c>
      <c r="I429" s="1" t="str">
        <f>IFERROR(INDEX(Cat[Description],MATCH(Sheet[[#This Row],[Код]],Cat[Kod],0)),0)</f>
        <v>Расходные материалы</v>
      </c>
    </row>
    <row r="430" spans="1:9" ht="12.75" x14ac:dyDescent="0.2">
      <c r="A430" s="6">
        <v>42614</v>
      </c>
      <c r="B430" s="1" t="str">
        <f>In!$A$7</f>
        <v>Фонд 1</v>
      </c>
      <c r="C430" s="1" t="str">
        <f>In!$B$7</f>
        <v>Внеплановые</v>
      </c>
      <c r="D430" s="1">
        <v>237</v>
      </c>
      <c r="E430" s="3">
        <f>INDEX(In[Аренда помещений],MATCH(Sheet[[#This Row],[Код-для-кол-ва]],In[Код-для-кол-во],))*Sheet[[#This Row],[Кол-во]]</f>
        <v>0</v>
      </c>
      <c r="F430" s="8">
        <f>IFERROR(INDEX(In[[1]:[12]],MATCH(Sheet[[#This Row],[Код-для-кол-ва]],In[Код-для-кол-во],),MONTH(Sheet[[#This Row],[Дата]])),)</f>
        <v>1</v>
      </c>
      <c r="G430" s="4"/>
      <c r="H430" s="17" t="str">
        <f>Sheet[[#This Row],[Фонд]]&amp;Sheet[[#This Row],[Название меропрития]]</f>
        <v>Фонд 1Внеплановые</v>
      </c>
      <c r="I430" s="1" t="str">
        <f>IFERROR(INDEX(Cat[Description],MATCH(Sheet[[#This Row],[Код]],Cat[Kod],0)),0)</f>
        <v>Расходные материалы</v>
      </c>
    </row>
    <row r="431" spans="1:9" ht="12.75" x14ac:dyDescent="0.2">
      <c r="A431" s="6">
        <v>42644</v>
      </c>
      <c r="B431" s="1" t="str">
        <f>In!$A$7</f>
        <v>Фонд 1</v>
      </c>
      <c r="C431" s="1" t="str">
        <f>In!$B$7</f>
        <v>Внеплановые</v>
      </c>
      <c r="D431" s="1">
        <v>237</v>
      </c>
      <c r="E431" s="3">
        <f>INDEX(In[Аренда помещений],MATCH(Sheet[[#This Row],[Код-для-кол-ва]],In[Код-для-кол-во],))*Sheet[[#This Row],[Кол-во]]</f>
        <v>0</v>
      </c>
      <c r="F431" s="8">
        <f>IFERROR(INDEX(In[[1]:[12]],MATCH(Sheet[[#This Row],[Код-для-кол-ва]],In[Код-для-кол-во],),MONTH(Sheet[[#This Row],[Дата]])),)</f>
        <v>1</v>
      </c>
      <c r="G431" s="4"/>
      <c r="H431" s="17" t="str">
        <f>Sheet[[#This Row],[Фонд]]&amp;Sheet[[#This Row],[Название меропрития]]</f>
        <v>Фонд 1Внеплановые</v>
      </c>
      <c r="I431" s="1" t="str">
        <f>IFERROR(INDEX(Cat[Description],MATCH(Sheet[[#This Row],[Код]],Cat[Kod],0)),0)</f>
        <v>Расходные материалы</v>
      </c>
    </row>
    <row r="432" spans="1:9" ht="12.75" x14ac:dyDescent="0.2">
      <c r="A432" s="6">
        <v>42675</v>
      </c>
      <c r="B432" s="1" t="str">
        <f>In!$A$7</f>
        <v>Фонд 1</v>
      </c>
      <c r="C432" s="1" t="str">
        <f>In!$B$7</f>
        <v>Внеплановые</v>
      </c>
      <c r="D432" s="1">
        <v>237</v>
      </c>
      <c r="E432" s="3">
        <f>INDEX(In[Аренда помещений],MATCH(Sheet[[#This Row],[Код-для-кол-ва]],In[Код-для-кол-во],))*Sheet[[#This Row],[Кол-во]]</f>
        <v>0</v>
      </c>
      <c r="F432" s="8">
        <f>IFERROR(INDEX(In[[1]:[12]],MATCH(Sheet[[#This Row],[Код-для-кол-ва]],In[Код-для-кол-во],),MONTH(Sheet[[#This Row],[Дата]])),)</f>
        <v>1</v>
      </c>
      <c r="G432" s="4"/>
      <c r="H432" s="17" t="str">
        <f>Sheet[[#This Row],[Фонд]]&amp;Sheet[[#This Row],[Название меропрития]]</f>
        <v>Фонд 1Внеплановые</v>
      </c>
      <c r="I432" s="1" t="str">
        <f>IFERROR(INDEX(Cat[Description],MATCH(Sheet[[#This Row],[Код]],Cat[Kod],0)),0)</f>
        <v>Расходные материалы</v>
      </c>
    </row>
    <row r="433" spans="1:9" ht="12.75" x14ac:dyDescent="0.2">
      <c r="A433" s="6">
        <v>42705</v>
      </c>
      <c r="B433" s="1" t="str">
        <f>In!$A$7</f>
        <v>Фонд 1</v>
      </c>
      <c r="C433" s="1" t="str">
        <f>In!$B$7</f>
        <v>Внеплановые</v>
      </c>
      <c r="D433" s="1">
        <v>237</v>
      </c>
      <c r="E433" s="3">
        <f>INDEX(In[Аренда помещений],MATCH(Sheet[[#This Row],[Код-для-кол-ва]],In[Код-для-кол-во],))*Sheet[[#This Row],[Кол-во]]</f>
        <v>0</v>
      </c>
      <c r="F433" s="8">
        <f>IFERROR(INDEX(In[[1]:[12]],MATCH(Sheet[[#This Row],[Код-для-кол-ва]],In[Код-для-кол-во],),MONTH(Sheet[[#This Row],[Дата]])),)</f>
        <v>1</v>
      </c>
      <c r="G433" s="4"/>
      <c r="H433" s="17" t="str">
        <f>Sheet[[#This Row],[Фонд]]&amp;Sheet[[#This Row],[Название меропрития]]</f>
        <v>Фонд 1Внеплановые</v>
      </c>
      <c r="I433" s="1" t="str">
        <f>IFERROR(INDEX(Cat[Description],MATCH(Sheet[[#This Row],[Код]],Cat[Kod],0)),0)</f>
        <v>Расходные материалы</v>
      </c>
    </row>
    <row r="434" spans="1:9" ht="12.75" x14ac:dyDescent="0.2">
      <c r="A434" s="6">
        <v>42370</v>
      </c>
      <c r="B434" s="1" t="str">
        <f>In!$A$8</f>
        <v>Фонд 3</v>
      </c>
      <c r="C434" s="1" t="str">
        <f>In!$B$8</f>
        <v>Собрание</v>
      </c>
      <c r="D434" s="1">
        <v>237</v>
      </c>
      <c r="E434" s="3">
        <f>INDEX(In[Аренда помещений],MATCH(Sheet[[#This Row],[Код-для-кол-ва]],In[Код-для-кол-во],))*Sheet[[#This Row],[Кол-во]]</f>
        <v>1424</v>
      </c>
      <c r="F434" s="8">
        <f>IFERROR(INDEX(In[[1]:[12]],MATCH(Sheet[[#This Row],[Код-для-кол-ва]],In[Код-для-кол-во],),MONTH(Sheet[[#This Row],[Дата]])),)</f>
        <v>4</v>
      </c>
      <c r="G434" s="4"/>
      <c r="H434" s="17" t="str">
        <f>Sheet[[#This Row],[Фонд]]&amp;Sheet[[#This Row],[Название меропрития]]</f>
        <v>Фонд 3Собрание</v>
      </c>
      <c r="I434" s="1" t="str">
        <f>IFERROR(INDEX(Cat[Description],MATCH(Sheet[[#This Row],[Код]],Cat[Kod],0)),0)</f>
        <v>Расходные материалы</v>
      </c>
    </row>
    <row r="435" spans="1:9" ht="12.75" x14ac:dyDescent="0.2">
      <c r="A435" s="6">
        <v>42401</v>
      </c>
      <c r="B435" s="1" t="str">
        <f>In!$A$8</f>
        <v>Фонд 3</v>
      </c>
      <c r="C435" s="1" t="str">
        <f>In!$B$8</f>
        <v>Собрание</v>
      </c>
      <c r="D435" s="1">
        <v>237</v>
      </c>
      <c r="E435" s="3">
        <f>INDEX(In[Аренда помещений],MATCH(Sheet[[#This Row],[Код-для-кол-ва]],In[Код-для-кол-во],))*Sheet[[#This Row],[Кол-во]]</f>
        <v>1424</v>
      </c>
      <c r="F435" s="8">
        <f>IFERROR(INDEX(In[[1]:[12]],MATCH(Sheet[[#This Row],[Код-для-кол-ва]],In[Код-для-кол-во],),MONTH(Sheet[[#This Row],[Дата]])),)</f>
        <v>4</v>
      </c>
      <c r="G435" s="4"/>
      <c r="H435" s="17" t="str">
        <f>Sheet[[#This Row],[Фонд]]&amp;Sheet[[#This Row],[Название меропрития]]</f>
        <v>Фонд 3Собрание</v>
      </c>
      <c r="I435" s="1" t="str">
        <f>IFERROR(INDEX(Cat[Description],MATCH(Sheet[[#This Row],[Код]],Cat[Kod],0)),0)</f>
        <v>Расходные материалы</v>
      </c>
    </row>
    <row r="436" spans="1:9" ht="12.75" x14ac:dyDescent="0.2">
      <c r="A436" s="6">
        <v>42430</v>
      </c>
      <c r="B436" s="1" t="str">
        <f>In!$A$8</f>
        <v>Фонд 3</v>
      </c>
      <c r="C436" s="1" t="str">
        <f>In!$B$8</f>
        <v>Собрание</v>
      </c>
      <c r="D436" s="1">
        <v>237</v>
      </c>
      <c r="E436" s="3">
        <f>INDEX(In[Аренда помещений],MATCH(Sheet[[#This Row],[Код-для-кол-ва]],In[Код-для-кол-во],))*Sheet[[#This Row],[Кол-во]]</f>
        <v>1424</v>
      </c>
      <c r="F436" s="8">
        <f>IFERROR(INDEX(In[[1]:[12]],MATCH(Sheet[[#This Row],[Код-для-кол-ва]],In[Код-для-кол-во],),MONTH(Sheet[[#This Row],[Дата]])),)</f>
        <v>4</v>
      </c>
      <c r="G436" s="4"/>
      <c r="H436" s="17" t="str">
        <f>Sheet[[#This Row],[Фонд]]&amp;Sheet[[#This Row],[Название меропрития]]</f>
        <v>Фонд 3Собрание</v>
      </c>
      <c r="I436" s="1" t="str">
        <f>IFERROR(INDEX(Cat[Description],MATCH(Sheet[[#This Row],[Код]],Cat[Kod],0)),0)</f>
        <v>Расходные материалы</v>
      </c>
    </row>
    <row r="437" spans="1:9" ht="12.75" x14ac:dyDescent="0.2">
      <c r="A437" s="6">
        <v>42461</v>
      </c>
      <c r="B437" s="1" t="str">
        <f>In!$A$8</f>
        <v>Фонд 3</v>
      </c>
      <c r="C437" s="1" t="str">
        <f>In!$B$8</f>
        <v>Собрание</v>
      </c>
      <c r="D437" s="1">
        <v>237</v>
      </c>
      <c r="E437" s="3">
        <f>INDEX(In[Аренда помещений],MATCH(Sheet[[#This Row],[Код-для-кол-ва]],In[Код-для-кол-во],))*Sheet[[#This Row],[Кол-во]]</f>
        <v>1424</v>
      </c>
      <c r="F437" s="8">
        <f>IFERROR(INDEX(In[[1]:[12]],MATCH(Sheet[[#This Row],[Код-для-кол-ва]],In[Код-для-кол-во],),MONTH(Sheet[[#This Row],[Дата]])),)</f>
        <v>4</v>
      </c>
      <c r="G437" s="4"/>
      <c r="H437" s="17" t="str">
        <f>Sheet[[#This Row],[Фонд]]&amp;Sheet[[#This Row],[Название меропрития]]</f>
        <v>Фонд 3Собрание</v>
      </c>
      <c r="I437" s="1" t="str">
        <f>IFERROR(INDEX(Cat[Description],MATCH(Sheet[[#This Row],[Код]],Cat[Kod],0)),0)</f>
        <v>Расходные материалы</v>
      </c>
    </row>
    <row r="438" spans="1:9" ht="12.75" x14ac:dyDescent="0.2">
      <c r="A438" s="6">
        <v>42491</v>
      </c>
      <c r="B438" s="1" t="str">
        <f>In!$A$8</f>
        <v>Фонд 3</v>
      </c>
      <c r="C438" s="1" t="str">
        <f>In!$B$8</f>
        <v>Собрание</v>
      </c>
      <c r="D438" s="1">
        <v>237</v>
      </c>
      <c r="E438" s="3">
        <f>INDEX(In[Аренда помещений],MATCH(Sheet[[#This Row],[Код-для-кол-ва]],In[Код-для-кол-во],))*Sheet[[#This Row],[Кол-во]]</f>
        <v>1424</v>
      </c>
      <c r="F438" s="8">
        <f>IFERROR(INDEX(In[[1]:[12]],MATCH(Sheet[[#This Row],[Код-для-кол-ва]],In[Код-для-кол-во],),MONTH(Sheet[[#This Row],[Дата]])),)</f>
        <v>4</v>
      </c>
      <c r="G438" s="4"/>
      <c r="H438" s="17" t="str">
        <f>Sheet[[#This Row],[Фонд]]&amp;Sheet[[#This Row],[Название меропрития]]</f>
        <v>Фонд 3Собрание</v>
      </c>
      <c r="I438" s="1" t="str">
        <f>IFERROR(INDEX(Cat[Description],MATCH(Sheet[[#This Row],[Код]],Cat[Kod],0)),0)</f>
        <v>Расходные материалы</v>
      </c>
    </row>
    <row r="439" spans="1:9" ht="12.75" x14ac:dyDescent="0.2">
      <c r="A439" s="6">
        <v>42522</v>
      </c>
      <c r="B439" s="1" t="str">
        <f>In!$A$8</f>
        <v>Фонд 3</v>
      </c>
      <c r="C439" s="1" t="str">
        <f>In!$B$8</f>
        <v>Собрание</v>
      </c>
      <c r="D439" s="1">
        <v>237</v>
      </c>
      <c r="E439" s="3">
        <f>INDEX(In[Аренда помещений],MATCH(Sheet[[#This Row],[Код-для-кол-ва]],In[Код-для-кол-во],))*Sheet[[#This Row],[Кол-во]]</f>
        <v>1424</v>
      </c>
      <c r="F439" s="8">
        <f>IFERROR(INDEX(In[[1]:[12]],MATCH(Sheet[[#This Row],[Код-для-кол-ва]],In[Код-для-кол-во],),MONTH(Sheet[[#This Row],[Дата]])),)</f>
        <v>4</v>
      </c>
      <c r="G439" s="4"/>
      <c r="H439" s="17" t="str">
        <f>Sheet[[#This Row],[Фонд]]&amp;Sheet[[#This Row],[Название меропрития]]</f>
        <v>Фонд 3Собрание</v>
      </c>
      <c r="I439" s="1" t="str">
        <f>IFERROR(INDEX(Cat[Description],MATCH(Sheet[[#This Row],[Код]],Cat[Kod],0)),0)</f>
        <v>Расходные материалы</v>
      </c>
    </row>
    <row r="440" spans="1:9" ht="12.75" x14ac:dyDescent="0.2">
      <c r="A440" s="6">
        <v>42552</v>
      </c>
      <c r="B440" s="1" t="str">
        <f>In!$A$8</f>
        <v>Фонд 3</v>
      </c>
      <c r="C440" s="1" t="str">
        <f>In!$B$8</f>
        <v>Собрание</v>
      </c>
      <c r="D440" s="1">
        <v>237</v>
      </c>
      <c r="E440" s="3">
        <f>INDEX(In[Аренда помещений],MATCH(Sheet[[#This Row],[Код-для-кол-ва]],In[Код-для-кол-во],))*Sheet[[#This Row],[Кол-во]]</f>
        <v>1780</v>
      </c>
      <c r="F440" s="8">
        <f>IFERROR(INDEX(In[[1]:[12]],MATCH(Sheet[[#This Row],[Код-для-кол-ва]],In[Код-для-кол-во],),MONTH(Sheet[[#This Row],[Дата]])),)</f>
        <v>5</v>
      </c>
      <c r="G440" s="4"/>
      <c r="H440" s="17" t="str">
        <f>Sheet[[#This Row],[Фонд]]&amp;Sheet[[#This Row],[Название меропрития]]</f>
        <v>Фонд 3Собрание</v>
      </c>
      <c r="I440" s="1" t="str">
        <f>IFERROR(INDEX(Cat[Description],MATCH(Sheet[[#This Row],[Код]],Cat[Kod],0)),0)</f>
        <v>Расходные материалы</v>
      </c>
    </row>
    <row r="441" spans="1:9" ht="12.75" x14ac:dyDescent="0.2">
      <c r="A441" s="6">
        <v>42583</v>
      </c>
      <c r="B441" s="1" t="str">
        <f>In!$A$8</f>
        <v>Фонд 3</v>
      </c>
      <c r="C441" s="1" t="str">
        <f>In!$B$8</f>
        <v>Собрание</v>
      </c>
      <c r="D441" s="1">
        <v>237</v>
      </c>
      <c r="E441" s="3">
        <f>INDEX(In[Аренда помещений],MATCH(Sheet[[#This Row],[Код-для-кол-ва]],In[Код-для-кол-во],))*Sheet[[#This Row],[Кол-во]]</f>
        <v>1424</v>
      </c>
      <c r="F441" s="8">
        <f>IFERROR(INDEX(In[[1]:[12]],MATCH(Sheet[[#This Row],[Код-для-кол-ва]],In[Код-для-кол-во],),MONTH(Sheet[[#This Row],[Дата]])),)</f>
        <v>4</v>
      </c>
      <c r="G441" s="4"/>
      <c r="H441" s="17" t="str">
        <f>Sheet[[#This Row],[Фонд]]&amp;Sheet[[#This Row],[Название меропрития]]</f>
        <v>Фонд 3Собрание</v>
      </c>
      <c r="I441" s="1" t="str">
        <f>IFERROR(INDEX(Cat[Description],MATCH(Sheet[[#This Row],[Код]],Cat[Kod],0)),0)</f>
        <v>Расходные материалы</v>
      </c>
    </row>
    <row r="442" spans="1:9" ht="12.75" x14ac:dyDescent="0.2">
      <c r="A442" s="6">
        <v>42614</v>
      </c>
      <c r="B442" s="1" t="str">
        <f>In!$A$8</f>
        <v>Фонд 3</v>
      </c>
      <c r="C442" s="1" t="str">
        <f>In!$B$8</f>
        <v>Собрание</v>
      </c>
      <c r="D442" s="1">
        <v>237</v>
      </c>
      <c r="E442" s="3">
        <f>INDEX(In[Аренда помещений],MATCH(Sheet[[#This Row],[Код-для-кол-ва]],In[Код-для-кол-во],))*Sheet[[#This Row],[Кол-во]]</f>
        <v>1424</v>
      </c>
      <c r="F442" s="8">
        <f>IFERROR(INDEX(In[[1]:[12]],MATCH(Sheet[[#This Row],[Код-для-кол-ва]],In[Код-для-кол-во],),MONTH(Sheet[[#This Row],[Дата]])),)</f>
        <v>4</v>
      </c>
      <c r="G442" s="4"/>
      <c r="H442" s="17" t="str">
        <f>Sheet[[#This Row],[Фонд]]&amp;Sheet[[#This Row],[Название меропрития]]</f>
        <v>Фонд 3Собрание</v>
      </c>
      <c r="I442" s="1" t="str">
        <f>IFERROR(INDEX(Cat[Description],MATCH(Sheet[[#This Row],[Код]],Cat[Kod],0)),0)</f>
        <v>Расходные материалы</v>
      </c>
    </row>
    <row r="443" spans="1:9" ht="12.75" x14ac:dyDescent="0.2">
      <c r="A443" s="6">
        <v>42644</v>
      </c>
      <c r="B443" s="1" t="str">
        <f>In!$A$8</f>
        <v>Фонд 3</v>
      </c>
      <c r="C443" s="1" t="str">
        <f>In!$B$8</f>
        <v>Собрание</v>
      </c>
      <c r="D443" s="1">
        <v>237</v>
      </c>
      <c r="E443" s="3">
        <f>INDEX(In[Аренда помещений],MATCH(Sheet[[#This Row],[Код-для-кол-ва]],In[Код-для-кол-во],))*Sheet[[#This Row],[Кол-во]]</f>
        <v>1780</v>
      </c>
      <c r="F443" s="8">
        <f>IFERROR(INDEX(In[[1]:[12]],MATCH(Sheet[[#This Row],[Код-для-кол-ва]],In[Код-для-кол-во],),MONTH(Sheet[[#This Row],[Дата]])),)</f>
        <v>5</v>
      </c>
      <c r="G443" s="4"/>
      <c r="H443" s="17" t="str">
        <f>Sheet[[#This Row],[Фонд]]&amp;Sheet[[#This Row],[Название меропрития]]</f>
        <v>Фонд 3Собрание</v>
      </c>
      <c r="I443" s="1" t="str">
        <f>IFERROR(INDEX(Cat[Description],MATCH(Sheet[[#This Row],[Код]],Cat[Kod],0)),0)</f>
        <v>Расходные материалы</v>
      </c>
    </row>
    <row r="444" spans="1:9" ht="12.75" x14ac:dyDescent="0.2">
      <c r="A444" s="6">
        <v>42675</v>
      </c>
      <c r="B444" s="1" t="str">
        <f>In!$A$8</f>
        <v>Фонд 3</v>
      </c>
      <c r="C444" s="1" t="str">
        <f>In!$B$8</f>
        <v>Собрание</v>
      </c>
      <c r="D444" s="1">
        <v>237</v>
      </c>
      <c r="E444" s="3">
        <f>INDEX(In[Аренда помещений],MATCH(Sheet[[#This Row],[Код-для-кол-ва]],In[Код-для-кол-во],))*Sheet[[#This Row],[Кол-во]]</f>
        <v>1424</v>
      </c>
      <c r="F444" s="8">
        <f>IFERROR(INDEX(In[[1]:[12]],MATCH(Sheet[[#This Row],[Код-для-кол-ва]],In[Код-для-кол-во],),MONTH(Sheet[[#This Row],[Дата]])),)</f>
        <v>4</v>
      </c>
      <c r="G444" s="4"/>
      <c r="H444" s="17" t="str">
        <f>Sheet[[#This Row],[Фонд]]&amp;Sheet[[#This Row],[Название меропрития]]</f>
        <v>Фонд 3Собрание</v>
      </c>
      <c r="I444" s="1" t="str">
        <f>IFERROR(INDEX(Cat[Description],MATCH(Sheet[[#This Row],[Код]],Cat[Kod],0)),0)</f>
        <v>Расходные материалы</v>
      </c>
    </row>
    <row r="445" spans="1:9" ht="12.75" x14ac:dyDescent="0.2">
      <c r="A445" s="6">
        <v>42705</v>
      </c>
      <c r="B445" s="1" t="str">
        <f>In!$A$8</f>
        <v>Фонд 3</v>
      </c>
      <c r="C445" s="1" t="str">
        <f>In!$B$8</f>
        <v>Собрание</v>
      </c>
      <c r="D445" s="1">
        <v>237</v>
      </c>
      <c r="E445" s="3">
        <f>INDEX(In[Аренда помещений],MATCH(Sheet[[#This Row],[Код-для-кол-ва]],In[Код-для-кол-во],))*Sheet[[#This Row],[Кол-во]]</f>
        <v>1424</v>
      </c>
      <c r="F445" s="8">
        <f>IFERROR(INDEX(In[[1]:[12]],MATCH(Sheet[[#This Row],[Код-для-кол-ва]],In[Код-для-кол-во],),MONTH(Sheet[[#This Row],[Дата]])),)</f>
        <v>4</v>
      </c>
      <c r="G445" s="4"/>
      <c r="H445" s="17" t="str">
        <f>Sheet[[#This Row],[Фонд]]&amp;Sheet[[#This Row],[Название меропрития]]</f>
        <v>Фонд 3Собрание</v>
      </c>
      <c r="I445" s="1" t="str">
        <f>IFERROR(INDEX(Cat[Description],MATCH(Sheet[[#This Row],[Код]],Cat[Kod],0)),0)</f>
        <v>Расходные материалы</v>
      </c>
    </row>
    <row r="446" spans="1:9" ht="12.75" x14ac:dyDescent="0.2">
      <c r="A446" s="6">
        <v>42370</v>
      </c>
      <c r="B446" s="1" t="str">
        <f>In!$A$9</f>
        <v>Фонд 3</v>
      </c>
      <c r="C446" s="1" t="str">
        <f>In!$B$9</f>
        <v>Встреча</v>
      </c>
      <c r="D446" s="1">
        <v>237</v>
      </c>
      <c r="E446" s="3">
        <f>INDEX(In[Аренда помещений],MATCH(Sheet[[#This Row],[Код-для-кол-ва]],In[Код-для-кол-во],))*Sheet[[#This Row],[Кол-во]]</f>
        <v>1068</v>
      </c>
      <c r="F446" s="8">
        <f>IFERROR(INDEX(In[[1]:[12]],MATCH(Sheet[[#This Row],[Код-для-кол-ва]],In[Код-для-кол-во],),MONTH(Sheet[[#This Row],[Дата]])),)</f>
        <v>4</v>
      </c>
      <c r="G446" s="4"/>
      <c r="H446" s="17" t="str">
        <f>Sheet[[#This Row],[Фонд]]&amp;Sheet[[#This Row],[Название меропрития]]</f>
        <v>Фонд 3Встреча</v>
      </c>
      <c r="I446" s="1" t="str">
        <f>IFERROR(INDEX(Cat[Description],MATCH(Sheet[[#This Row],[Код]],Cat[Kod],0)),0)</f>
        <v>Расходные материалы</v>
      </c>
    </row>
    <row r="447" spans="1:9" ht="12.75" x14ac:dyDescent="0.2">
      <c r="A447" s="6">
        <v>42401</v>
      </c>
      <c r="B447" s="1" t="str">
        <f>In!$A$9</f>
        <v>Фонд 3</v>
      </c>
      <c r="C447" s="1" t="str">
        <f>In!$B$9</f>
        <v>Встреча</v>
      </c>
      <c r="D447" s="1">
        <v>237</v>
      </c>
      <c r="E447" s="3">
        <f>INDEX(In[Аренда помещений],MATCH(Sheet[[#This Row],[Код-для-кол-ва]],In[Код-для-кол-во],))*Sheet[[#This Row],[Кол-во]]</f>
        <v>1068</v>
      </c>
      <c r="F447" s="8">
        <f>IFERROR(INDEX(In[[1]:[12]],MATCH(Sheet[[#This Row],[Код-для-кол-ва]],In[Код-для-кол-во],),MONTH(Sheet[[#This Row],[Дата]])),)</f>
        <v>4</v>
      </c>
      <c r="G447" s="4"/>
      <c r="H447" s="17" t="str">
        <f>Sheet[[#This Row],[Фонд]]&amp;Sheet[[#This Row],[Название меропрития]]</f>
        <v>Фонд 3Встреча</v>
      </c>
      <c r="I447" s="1" t="str">
        <f>IFERROR(INDEX(Cat[Description],MATCH(Sheet[[#This Row],[Код]],Cat[Kod],0)),0)</f>
        <v>Расходные материалы</v>
      </c>
    </row>
    <row r="448" spans="1:9" ht="12.75" x14ac:dyDescent="0.2">
      <c r="A448" s="6">
        <v>42430</v>
      </c>
      <c r="B448" s="1" t="str">
        <f>In!$A$9</f>
        <v>Фонд 3</v>
      </c>
      <c r="C448" s="1" t="str">
        <f>In!$B$9</f>
        <v>Встреча</v>
      </c>
      <c r="D448" s="1">
        <v>237</v>
      </c>
      <c r="E448" s="3">
        <f>INDEX(In[Аренда помещений],MATCH(Sheet[[#This Row],[Код-для-кол-ва]],In[Код-для-кол-во],))*Sheet[[#This Row],[Кол-во]]</f>
        <v>1068</v>
      </c>
      <c r="F448" s="8">
        <f>IFERROR(INDEX(In[[1]:[12]],MATCH(Sheet[[#This Row],[Код-для-кол-ва]],In[Код-для-кол-во],),MONTH(Sheet[[#This Row],[Дата]])),)</f>
        <v>4</v>
      </c>
      <c r="G448" s="4"/>
      <c r="H448" s="17" t="str">
        <f>Sheet[[#This Row],[Фонд]]&amp;Sheet[[#This Row],[Название меропрития]]</f>
        <v>Фонд 3Встреча</v>
      </c>
      <c r="I448" s="1" t="str">
        <f>IFERROR(INDEX(Cat[Description],MATCH(Sheet[[#This Row],[Код]],Cat[Kod],0)),0)</f>
        <v>Расходные материалы</v>
      </c>
    </row>
    <row r="449" spans="1:9" ht="12.75" x14ac:dyDescent="0.2">
      <c r="A449" s="6">
        <v>42461</v>
      </c>
      <c r="B449" s="1" t="str">
        <f>In!$A$9</f>
        <v>Фонд 3</v>
      </c>
      <c r="C449" s="1" t="str">
        <f>In!$B$9</f>
        <v>Встреча</v>
      </c>
      <c r="D449" s="1">
        <v>237</v>
      </c>
      <c r="E449" s="3">
        <f>INDEX(In[Аренда помещений],MATCH(Sheet[[#This Row],[Код-для-кол-ва]],In[Код-для-кол-во],))*Sheet[[#This Row],[Кол-во]]</f>
        <v>1068</v>
      </c>
      <c r="F449" s="8">
        <f>IFERROR(INDEX(In[[1]:[12]],MATCH(Sheet[[#This Row],[Код-для-кол-ва]],In[Код-для-кол-во],),MONTH(Sheet[[#This Row],[Дата]])),)</f>
        <v>4</v>
      </c>
      <c r="G449" s="4"/>
      <c r="H449" s="17" t="str">
        <f>Sheet[[#This Row],[Фонд]]&amp;Sheet[[#This Row],[Название меропрития]]</f>
        <v>Фонд 3Встреча</v>
      </c>
      <c r="I449" s="1" t="str">
        <f>IFERROR(INDEX(Cat[Description],MATCH(Sheet[[#This Row],[Код]],Cat[Kod],0)),0)</f>
        <v>Расходные материалы</v>
      </c>
    </row>
    <row r="450" spans="1:9" ht="12.75" x14ac:dyDescent="0.2">
      <c r="A450" s="6">
        <v>42491</v>
      </c>
      <c r="B450" s="1" t="str">
        <f>In!$A$9</f>
        <v>Фонд 3</v>
      </c>
      <c r="C450" s="1" t="str">
        <f>In!$B$9</f>
        <v>Встреча</v>
      </c>
      <c r="D450" s="1">
        <v>237</v>
      </c>
      <c r="E450" s="3">
        <f>INDEX(In[Аренда помещений],MATCH(Sheet[[#This Row],[Код-для-кол-ва]],In[Код-для-кол-во],))*Sheet[[#This Row],[Кол-во]]</f>
        <v>1068</v>
      </c>
      <c r="F450" s="8">
        <f>IFERROR(INDEX(In[[1]:[12]],MATCH(Sheet[[#This Row],[Код-для-кол-ва]],In[Код-для-кол-во],),MONTH(Sheet[[#This Row],[Дата]])),)</f>
        <v>4</v>
      </c>
      <c r="G450" s="4"/>
      <c r="H450" s="17" t="str">
        <f>Sheet[[#This Row],[Фонд]]&amp;Sheet[[#This Row],[Название меропрития]]</f>
        <v>Фонд 3Встреча</v>
      </c>
      <c r="I450" s="1" t="str">
        <f>IFERROR(INDEX(Cat[Description],MATCH(Sheet[[#This Row],[Код]],Cat[Kod],0)),0)</f>
        <v>Расходные материалы</v>
      </c>
    </row>
    <row r="451" spans="1:9" ht="12.75" x14ac:dyDescent="0.2">
      <c r="A451" s="6">
        <v>42522</v>
      </c>
      <c r="B451" s="1" t="str">
        <f>In!$A$9</f>
        <v>Фонд 3</v>
      </c>
      <c r="C451" s="1" t="str">
        <f>In!$B$9</f>
        <v>Встреча</v>
      </c>
      <c r="D451" s="1">
        <v>237</v>
      </c>
      <c r="E451" s="3">
        <f>INDEX(In[Аренда помещений],MATCH(Sheet[[#This Row],[Код-для-кол-ва]],In[Код-для-кол-во],))*Sheet[[#This Row],[Кол-во]]</f>
        <v>1068</v>
      </c>
      <c r="F451" s="8">
        <f>IFERROR(INDEX(In[[1]:[12]],MATCH(Sheet[[#This Row],[Код-для-кол-ва]],In[Код-для-кол-во],),MONTH(Sheet[[#This Row],[Дата]])),)</f>
        <v>4</v>
      </c>
      <c r="G451" s="4"/>
      <c r="H451" s="17" t="str">
        <f>Sheet[[#This Row],[Фонд]]&amp;Sheet[[#This Row],[Название меропрития]]</f>
        <v>Фонд 3Встреча</v>
      </c>
      <c r="I451" s="1" t="str">
        <f>IFERROR(INDEX(Cat[Description],MATCH(Sheet[[#This Row],[Код]],Cat[Kod],0)),0)</f>
        <v>Расходные материалы</v>
      </c>
    </row>
    <row r="452" spans="1:9" ht="12.75" x14ac:dyDescent="0.2">
      <c r="A452" s="6">
        <v>42552</v>
      </c>
      <c r="B452" s="1" t="str">
        <f>In!$A$9</f>
        <v>Фонд 3</v>
      </c>
      <c r="C452" s="1" t="str">
        <f>In!$B$9</f>
        <v>Встреча</v>
      </c>
      <c r="D452" s="1">
        <v>237</v>
      </c>
      <c r="E452" s="3">
        <f>INDEX(In[Аренда помещений],MATCH(Sheet[[#This Row],[Код-для-кол-ва]],In[Код-для-кол-во],))*Sheet[[#This Row],[Кол-во]]</f>
        <v>1335</v>
      </c>
      <c r="F452" s="8">
        <f>IFERROR(INDEX(In[[1]:[12]],MATCH(Sheet[[#This Row],[Код-для-кол-ва]],In[Код-для-кол-во],),MONTH(Sheet[[#This Row],[Дата]])),)</f>
        <v>5</v>
      </c>
      <c r="G452" s="4"/>
      <c r="H452" s="17" t="str">
        <f>Sheet[[#This Row],[Фонд]]&amp;Sheet[[#This Row],[Название меропрития]]</f>
        <v>Фонд 3Встреча</v>
      </c>
      <c r="I452" s="1" t="str">
        <f>IFERROR(INDEX(Cat[Description],MATCH(Sheet[[#This Row],[Код]],Cat[Kod],0)),0)</f>
        <v>Расходные материалы</v>
      </c>
    </row>
    <row r="453" spans="1:9" ht="12.75" x14ac:dyDescent="0.2">
      <c r="A453" s="6">
        <v>42583</v>
      </c>
      <c r="B453" s="1" t="str">
        <f>In!$A$9</f>
        <v>Фонд 3</v>
      </c>
      <c r="C453" s="1" t="str">
        <f>In!$B$9</f>
        <v>Встреча</v>
      </c>
      <c r="D453" s="1">
        <v>237</v>
      </c>
      <c r="E453" s="3">
        <f>INDEX(In[Аренда помещений],MATCH(Sheet[[#This Row],[Код-для-кол-ва]],In[Код-для-кол-во],))*Sheet[[#This Row],[Кол-во]]</f>
        <v>1068</v>
      </c>
      <c r="F453" s="8">
        <f>IFERROR(INDEX(In[[1]:[12]],MATCH(Sheet[[#This Row],[Код-для-кол-ва]],In[Код-для-кол-во],),MONTH(Sheet[[#This Row],[Дата]])),)</f>
        <v>4</v>
      </c>
      <c r="G453" s="4"/>
      <c r="H453" s="17" t="str">
        <f>Sheet[[#This Row],[Фонд]]&amp;Sheet[[#This Row],[Название меропрития]]</f>
        <v>Фонд 3Встреча</v>
      </c>
      <c r="I453" s="1" t="str">
        <f>IFERROR(INDEX(Cat[Description],MATCH(Sheet[[#This Row],[Код]],Cat[Kod],0)),0)</f>
        <v>Расходные материалы</v>
      </c>
    </row>
    <row r="454" spans="1:9" ht="12.75" x14ac:dyDescent="0.2">
      <c r="A454" s="6">
        <v>42614</v>
      </c>
      <c r="B454" s="1" t="str">
        <f>In!$A$9</f>
        <v>Фонд 3</v>
      </c>
      <c r="C454" s="1" t="str">
        <f>In!$B$9</f>
        <v>Встреча</v>
      </c>
      <c r="D454" s="1">
        <v>237</v>
      </c>
      <c r="E454" s="3">
        <f>INDEX(In[Аренда помещений],MATCH(Sheet[[#This Row],[Код-для-кол-ва]],In[Код-для-кол-во],))*Sheet[[#This Row],[Кол-во]]</f>
        <v>1068</v>
      </c>
      <c r="F454" s="8">
        <f>IFERROR(INDEX(In[[1]:[12]],MATCH(Sheet[[#This Row],[Код-для-кол-ва]],In[Код-для-кол-во],),MONTH(Sheet[[#This Row],[Дата]])),)</f>
        <v>4</v>
      </c>
      <c r="G454" s="4"/>
      <c r="H454" s="17" t="str">
        <f>Sheet[[#This Row],[Фонд]]&amp;Sheet[[#This Row],[Название меропрития]]</f>
        <v>Фонд 3Встреча</v>
      </c>
      <c r="I454" s="1" t="str">
        <f>IFERROR(INDEX(Cat[Description],MATCH(Sheet[[#This Row],[Код]],Cat[Kod],0)),0)</f>
        <v>Расходные материалы</v>
      </c>
    </row>
    <row r="455" spans="1:9" ht="12.75" x14ac:dyDescent="0.2">
      <c r="A455" s="6">
        <v>42644</v>
      </c>
      <c r="B455" s="1" t="str">
        <f>In!$A$9</f>
        <v>Фонд 3</v>
      </c>
      <c r="C455" s="1" t="str">
        <f>In!$B$9</f>
        <v>Встреча</v>
      </c>
      <c r="D455" s="1">
        <v>237</v>
      </c>
      <c r="E455" s="3">
        <f>INDEX(In[Аренда помещений],MATCH(Sheet[[#This Row],[Код-для-кол-ва]],In[Код-для-кол-во],))*Sheet[[#This Row],[Кол-во]]</f>
        <v>1335</v>
      </c>
      <c r="F455" s="8">
        <f>IFERROR(INDEX(In[[1]:[12]],MATCH(Sheet[[#This Row],[Код-для-кол-ва]],In[Код-для-кол-во],),MONTH(Sheet[[#This Row],[Дата]])),)</f>
        <v>5</v>
      </c>
      <c r="G455" s="4"/>
      <c r="H455" s="17" t="str">
        <f>Sheet[[#This Row],[Фонд]]&amp;Sheet[[#This Row],[Название меропрития]]</f>
        <v>Фонд 3Встреча</v>
      </c>
      <c r="I455" s="1" t="str">
        <f>IFERROR(INDEX(Cat[Description],MATCH(Sheet[[#This Row],[Код]],Cat[Kod],0)),0)</f>
        <v>Расходные материалы</v>
      </c>
    </row>
    <row r="456" spans="1:9" ht="12.75" x14ac:dyDescent="0.2">
      <c r="A456" s="6">
        <v>42675</v>
      </c>
      <c r="B456" s="1" t="str">
        <f>In!$A$9</f>
        <v>Фонд 3</v>
      </c>
      <c r="C456" s="1" t="str">
        <f>In!$B$9</f>
        <v>Встреча</v>
      </c>
      <c r="D456" s="1">
        <v>237</v>
      </c>
      <c r="E456" s="3">
        <f>INDEX(In[Аренда помещений],MATCH(Sheet[[#This Row],[Код-для-кол-ва]],In[Код-для-кол-во],))*Sheet[[#This Row],[Кол-во]]</f>
        <v>1068</v>
      </c>
      <c r="F456" s="8">
        <f>IFERROR(INDEX(In[[1]:[12]],MATCH(Sheet[[#This Row],[Код-для-кол-ва]],In[Код-для-кол-во],),MONTH(Sheet[[#This Row],[Дата]])),)</f>
        <v>4</v>
      </c>
      <c r="G456" s="4"/>
      <c r="H456" s="17" t="str">
        <f>Sheet[[#This Row],[Фонд]]&amp;Sheet[[#This Row],[Название меропрития]]</f>
        <v>Фонд 3Встреча</v>
      </c>
      <c r="I456" s="1" t="str">
        <f>IFERROR(INDEX(Cat[Description],MATCH(Sheet[[#This Row],[Код]],Cat[Kod],0)),0)</f>
        <v>Расходные материалы</v>
      </c>
    </row>
    <row r="457" spans="1:9" ht="12.75" x14ac:dyDescent="0.2">
      <c r="A457" s="6">
        <v>42705</v>
      </c>
      <c r="B457" s="1" t="str">
        <f>In!$A$9</f>
        <v>Фонд 3</v>
      </c>
      <c r="C457" s="1" t="str">
        <f>In!$B$9</f>
        <v>Встреча</v>
      </c>
      <c r="D457" s="1">
        <v>237</v>
      </c>
      <c r="E457" s="3">
        <f>INDEX(In[Аренда помещений],MATCH(Sheet[[#This Row],[Код-для-кол-ва]],In[Код-для-кол-во],))*Sheet[[#This Row],[Кол-во]]</f>
        <v>1068</v>
      </c>
      <c r="F457" s="8">
        <f>IFERROR(INDEX(In[[1]:[12]],MATCH(Sheet[[#This Row],[Код-для-кол-ва]],In[Код-для-кол-во],),MONTH(Sheet[[#This Row],[Дата]])),)</f>
        <v>4</v>
      </c>
      <c r="G457" s="4"/>
      <c r="H457" s="17" t="str">
        <f>Sheet[[#This Row],[Фонд]]&amp;Sheet[[#This Row],[Название меропрития]]</f>
        <v>Фонд 3Встреча</v>
      </c>
      <c r="I457" s="1" t="str">
        <f>IFERROR(INDEX(Cat[Description],MATCH(Sheet[[#This Row],[Код]],Cat[Kod],0)),0)</f>
        <v>Расходные материалы</v>
      </c>
    </row>
    <row r="458" spans="1:9" ht="12.75" x14ac:dyDescent="0.2">
      <c r="A458" s="6">
        <v>42370</v>
      </c>
      <c r="B458" s="1" t="str">
        <f>In!$A$10</f>
        <v>Фонд 4</v>
      </c>
      <c r="C458" s="1" t="str">
        <f>In!$B$10</f>
        <v>Корпоратив</v>
      </c>
      <c r="D458" s="1">
        <v>237</v>
      </c>
      <c r="E458" s="3">
        <f>INDEX(In[Аренда помещений],MATCH(Sheet[[#This Row],[Код-для-кол-ва]],In[Код-для-кол-во],))*Sheet[[#This Row],[Кол-во]]</f>
        <v>0</v>
      </c>
      <c r="F458" s="8">
        <f>IFERROR(INDEX(In[[1]:[12]],MATCH(Sheet[[#This Row],[Код-для-кол-ва]],In[Код-для-кол-во],),MONTH(Sheet[[#This Row],[Дата]])),)</f>
        <v>0</v>
      </c>
      <c r="G458" s="4"/>
      <c r="H458" s="17" t="str">
        <f>Sheet[[#This Row],[Фонд]]&amp;Sheet[[#This Row],[Название меропрития]]</f>
        <v>Фонд 4Корпоратив</v>
      </c>
      <c r="I458" s="1" t="str">
        <f>IFERROR(INDEX(Cat[Description],MATCH(Sheet[[#This Row],[Код]],Cat[Kod],0)),0)</f>
        <v>Расходные материалы</v>
      </c>
    </row>
    <row r="459" spans="1:9" ht="12.75" x14ac:dyDescent="0.2">
      <c r="A459" s="6">
        <v>42401</v>
      </c>
      <c r="B459" s="1" t="str">
        <f>In!$A$10</f>
        <v>Фонд 4</v>
      </c>
      <c r="C459" s="1" t="str">
        <f>In!$B$10</f>
        <v>Корпоратив</v>
      </c>
      <c r="D459" s="1">
        <v>237</v>
      </c>
      <c r="E459" s="3">
        <f>INDEX(In[Аренда помещений],MATCH(Sheet[[#This Row],[Код-для-кол-ва]],In[Код-для-кол-во],))*Sheet[[#This Row],[Кол-во]]</f>
        <v>0</v>
      </c>
      <c r="F459" s="8">
        <f>IFERROR(INDEX(In[[1]:[12]],MATCH(Sheet[[#This Row],[Код-для-кол-ва]],In[Код-для-кол-во],),MONTH(Sheet[[#This Row],[Дата]])),)</f>
        <v>0</v>
      </c>
      <c r="G459" s="4"/>
      <c r="H459" s="17" t="str">
        <f>Sheet[[#This Row],[Фонд]]&amp;Sheet[[#This Row],[Название меропрития]]</f>
        <v>Фонд 4Корпоратив</v>
      </c>
      <c r="I459" s="1" t="str">
        <f>IFERROR(INDEX(Cat[Description],MATCH(Sheet[[#This Row],[Код]],Cat[Kod],0)),0)</f>
        <v>Расходные материалы</v>
      </c>
    </row>
    <row r="460" spans="1:9" ht="12.75" x14ac:dyDescent="0.2">
      <c r="A460" s="6">
        <v>42430</v>
      </c>
      <c r="B460" s="1" t="str">
        <f>In!$A$10</f>
        <v>Фонд 4</v>
      </c>
      <c r="C460" s="1" t="str">
        <f>In!$B$10</f>
        <v>Корпоратив</v>
      </c>
      <c r="D460" s="1">
        <v>237</v>
      </c>
      <c r="E460" s="3">
        <f>INDEX(In[Аренда помещений],MATCH(Sheet[[#This Row],[Код-для-кол-ва]],In[Код-для-кол-во],))*Sheet[[#This Row],[Кол-во]]</f>
        <v>0</v>
      </c>
      <c r="F460" s="8">
        <f>IFERROR(INDEX(In[[1]:[12]],MATCH(Sheet[[#This Row],[Код-для-кол-ва]],In[Код-для-кол-во],),MONTH(Sheet[[#This Row],[Дата]])),)</f>
        <v>0</v>
      </c>
      <c r="G460" s="4"/>
      <c r="H460" s="17" t="str">
        <f>Sheet[[#This Row],[Фонд]]&amp;Sheet[[#This Row],[Название меропрития]]</f>
        <v>Фонд 4Корпоратив</v>
      </c>
      <c r="I460" s="1" t="str">
        <f>IFERROR(INDEX(Cat[Description],MATCH(Sheet[[#This Row],[Код]],Cat[Kod],0)),0)</f>
        <v>Расходные материалы</v>
      </c>
    </row>
    <row r="461" spans="1:9" ht="12.75" x14ac:dyDescent="0.2">
      <c r="A461" s="6">
        <v>42461</v>
      </c>
      <c r="B461" s="1" t="str">
        <f>In!$A$10</f>
        <v>Фонд 4</v>
      </c>
      <c r="C461" s="1" t="str">
        <f>In!$B$10</f>
        <v>Корпоратив</v>
      </c>
      <c r="D461" s="1">
        <v>237</v>
      </c>
      <c r="E461" s="3">
        <f>INDEX(In[Аренда помещений],MATCH(Sheet[[#This Row],[Код-для-кол-ва]],In[Код-для-кол-во],))*Sheet[[#This Row],[Кол-во]]</f>
        <v>0</v>
      </c>
      <c r="F461" s="8">
        <f>IFERROR(INDEX(In[[1]:[12]],MATCH(Sheet[[#This Row],[Код-для-кол-ва]],In[Код-для-кол-во],),MONTH(Sheet[[#This Row],[Дата]])),)</f>
        <v>0</v>
      </c>
      <c r="G461" s="4"/>
      <c r="H461" s="17" t="str">
        <f>Sheet[[#This Row],[Фонд]]&amp;Sheet[[#This Row],[Название меропрития]]</f>
        <v>Фонд 4Корпоратив</v>
      </c>
      <c r="I461" s="1" t="str">
        <f>IFERROR(INDEX(Cat[Description],MATCH(Sheet[[#This Row],[Код]],Cat[Kod],0)),0)</f>
        <v>Расходные материалы</v>
      </c>
    </row>
    <row r="462" spans="1:9" ht="12.75" x14ac:dyDescent="0.2">
      <c r="A462" s="6">
        <v>42491</v>
      </c>
      <c r="B462" s="1" t="str">
        <f>In!$A$10</f>
        <v>Фонд 4</v>
      </c>
      <c r="C462" s="1" t="str">
        <f>In!$B$10</f>
        <v>Корпоратив</v>
      </c>
      <c r="D462" s="1">
        <v>237</v>
      </c>
      <c r="E462" s="3">
        <f>INDEX(In[Аренда помещений],MATCH(Sheet[[#This Row],[Код-для-кол-ва]],In[Код-для-кол-во],))*Sheet[[#This Row],[Кол-во]]</f>
        <v>0</v>
      </c>
      <c r="F462" s="8">
        <f>IFERROR(INDEX(In[[1]:[12]],MATCH(Sheet[[#This Row],[Код-для-кол-ва]],In[Код-для-кол-во],),MONTH(Sheet[[#This Row],[Дата]])),)</f>
        <v>0</v>
      </c>
      <c r="G462" s="4"/>
      <c r="H462" s="17" t="str">
        <f>Sheet[[#This Row],[Фонд]]&amp;Sheet[[#This Row],[Название меропрития]]</f>
        <v>Фонд 4Корпоратив</v>
      </c>
      <c r="I462" s="1" t="str">
        <f>IFERROR(INDEX(Cat[Description],MATCH(Sheet[[#This Row],[Код]],Cat[Kod],0)),0)</f>
        <v>Расходные материалы</v>
      </c>
    </row>
    <row r="463" spans="1:9" ht="12.75" x14ac:dyDescent="0.2">
      <c r="A463" s="6">
        <v>42522</v>
      </c>
      <c r="B463" s="1" t="str">
        <f>In!$A$10</f>
        <v>Фонд 4</v>
      </c>
      <c r="C463" s="1" t="str">
        <f>In!$B$10</f>
        <v>Корпоратив</v>
      </c>
      <c r="D463" s="1">
        <v>237</v>
      </c>
      <c r="E463" s="3">
        <f>INDEX(In[Аренда помещений],MATCH(Sheet[[#This Row],[Код-для-кол-ва]],In[Код-для-кол-во],))*Sheet[[#This Row],[Кол-во]]</f>
        <v>0</v>
      </c>
      <c r="F463" s="8">
        <f>IFERROR(INDEX(In[[1]:[12]],MATCH(Sheet[[#This Row],[Код-для-кол-ва]],In[Код-для-кол-во],),MONTH(Sheet[[#This Row],[Дата]])),)</f>
        <v>0</v>
      </c>
      <c r="G463" s="4"/>
      <c r="H463" s="17" t="str">
        <f>Sheet[[#This Row],[Фонд]]&amp;Sheet[[#This Row],[Название меропрития]]</f>
        <v>Фонд 4Корпоратив</v>
      </c>
      <c r="I463" s="1" t="str">
        <f>IFERROR(INDEX(Cat[Description],MATCH(Sheet[[#This Row],[Код]],Cat[Kod],0)),0)</f>
        <v>Расходные материалы</v>
      </c>
    </row>
    <row r="464" spans="1:9" ht="12.75" x14ac:dyDescent="0.2">
      <c r="A464" s="6">
        <v>42552</v>
      </c>
      <c r="B464" s="1" t="str">
        <f>In!$A$10</f>
        <v>Фонд 4</v>
      </c>
      <c r="C464" s="1" t="str">
        <f>In!$B$10</f>
        <v>Корпоратив</v>
      </c>
      <c r="D464" s="1">
        <v>237</v>
      </c>
      <c r="E464" s="3">
        <f>INDEX(In[Аренда помещений],MATCH(Sheet[[#This Row],[Код-для-кол-ва]],In[Код-для-кол-во],))*Sheet[[#This Row],[Кол-во]]</f>
        <v>0</v>
      </c>
      <c r="F464" s="8">
        <f>IFERROR(INDEX(In[[1]:[12]],MATCH(Sheet[[#This Row],[Код-для-кол-ва]],In[Код-для-кол-во],),MONTH(Sheet[[#This Row],[Дата]])),)</f>
        <v>0</v>
      </c>
      <c r="G464" s="4"/>
      <c r="H464" s="17" t="str">
        <f>Sheet[[#This Row],[Фонд]]&amp;Sheet[[#This Row],[Название меропрития]]</f>
        <v>Фонд 4Корпоратив</v>
      </c>
      <c r="I464" s="1" t="str">
        <f>IFERROR(INDEX(Cat[Description],MATCH(Sheet[[#This Row],[Код]],Cat[Kod],0)),0)</f>
        <v>Расходные материалы</v>
      </c>
    </row>
    <row r="465" spans="1:9" ht="12.75" x14ac:dyDescent="0.2">
      <c r="A465" s="6">
        <v>42583</v>
      </c>
      <c r="B465" s="1" t="str">
        <f>In!$A$10</f>
        <v>Фонд 4</v>
      </c>
      <c r="C465" s="1" t="str">
        <f>In!$B$10</f>
        <v>Корпоратив</v>
      </c>
      <c r="D465" s="1">
        <v>237</v>
      </c>
      <c r="E465" s="3">
        <f>INDEX(In[Аренда помещений],MATCH(Sheet[[#This Row],[Код-для-кол-ва]],In[Код-для-кол-во],))*Sheet[[#This Row],[Кол-во]]</f>
        <v>0</v>
      </c>
      <c r="F465" s="8">
        <f>IFERROR(INDEX(In[[1]:[12]],MATCH(Sheet[[#This Row],[Код-для-кол-ва]],In[Код-для-кол-во],),MONTH(Sheet[[#This Row],[Дата]])),)</f>
        <v>0</v>
      </c>
      <c r="G465" s="4"/>
      <c r="H465" s="17" t="str">
        <f>Sheet[[#This Row],[Фонд]]&amp;Sheet[[#This Row],[Название меропрития]]</f>
        <v>Фонд 4Корпоратив</v>
      </c>
      <c r="I465" s="1" t="str">
        <f>IFERROR(INDEX(Cat[Description],MATCH(Sheet[[#This Row],[Код]],Cat[Kod],0)),0)</f>
        <v>Расходные материалы</v>
      </c>
    </row>
    <row r="466" spans="1:9" ht="12.75" x14ac:dyDescent="0.2">
      <c r="A466" s="6">
        <v>42614</v>
      </c>
      <c r="B466" s="1" t="str">
        <f>In!$A$10</f>
        <v>Фонд 4</v>
      </c>
      <c r="C466" s="1" t="str">
        <f>In!$B$10</f>
        <v>Корпоратив</v>
      </c>
      <c r="D466" s="1">
        <v>237</v>
      </c>
      <c r="E466" s="3">
        <f>INDEX(In[Аренда помещений],MATCH(Sheet[[#This Row],[Код-для-кол-ва]],In[Код-для-кол-во],))*Sheet[[#This Row],[Кол-во]]</f>
        <v>0</v>
      </c>
      <c r="F466" s="8">
        <f>IFERROR(INDEX(In[[1]:[12]],MATCH(Sheet[[#This Row],[Код-для-кол-ва]],In[Код-для-кол-во],),MONTH(Sheet[[#This Row],[Дата]])),)</f>
        <v>0</v>
      </c>
      <c r="G466" s="4"/>
      <c r="H466" s="17" t="str">
        <f>Sheet[[#This Row],[Фонд]]&amp;Sheet[[#This Row],[Название меропрития]]</f>
        <v>Фонд 4Корпоратив</v>
      </c>
      <c r="I466" s="1" t="str">
        <f>IFERROR(INDEX(Cat[Description],MATCH(Sheet[[#This Row],[Код]],Cat[Kod],0)),0)</f>
        <v>Расходные материалы</v>
      </c>
    </row>
    <row r="467" spans="1:9" ht="12.75" x14ac:dyDescent="0.2">
      <c r="A467" s="6">
        <v>42644</v>
      </c>
      <c r="B467" s="1" t="str">
        <f>In!$A$10</f>
        <v>Фонд 4</v>
      </c>
      <c r="C467" s="1" t="str">
        <f>In!$B$10</f>
        <v>Корпоратив</v>
      </c>
      <c r="D467" s="1">
        <v>237</v>
      </c>
      <c r="E467" s="3">
        <f>INDEX(In[Аренда помещений],MATCH(Sheet[[#This Row],[Код-для-кол-ва]],In[Код-для-кол-во],))*Sheet[[#This Row],[Кол-во]]</f>
        <v>0</v>
      </c>
      <c r="F467" s="8">
        <f>IFERROR(INDEX(In[[1]:[12]],MATCH(Sheet[[#This Row],[Код-для-кол-ва]],In[Код-для-кол-во],),MONTH(Sheet[[#This Row],[Дата]])),)</f>
        <v>0</v>
      </c>
      <c r="G467" s="4"/>
      <c r="H467" s="17" t="str">
        <f>Sheet[[#This Row],[Фонд]]&amp;Sheet[[#This Row],[Название меропрития]]</f>
        <v>Фонд 4Корпоратив</v>
      </c>
      <c r="I467" s="1" t="str">
        <f>IFERROR(INDEX(Cat[Description],MATCH(Sheet[[#This Row],[Код]],Cat[Kod],0)),0)</f>
        <v>Расходные материалы</v>
      </c>
    </row>
    <row r="468" spans="1:9" ht="12.75" x14ac:dyDescent="0.2">
      <c r="A468" s="6">
        <v>42675</v>
      </c>
      <c r="B468" s="1" t="str">
        <f>In!$A$10</f>
        <v>Фонд 4</v>
      </c>
      <c r="C468" s="1" t="str">
        <f>In!$B$10</f>
        <v>Корпоратив</v>
      </c>
      <c r="D468" s="1">
        <v>237</v>
      </c>
      <c r="E468" s="3">
        <f>INDEX(In[Аренда помещений],MATCH(Sheet[[#This Row],[Код-для-кол-ва]],In[Код-для-кол-во],))*Sheet[[#This Row],[Кол-во]]</f>
        <v>0</v>
      </c>
      <c r="F468" s="8">
        <f>IFERROR(INDEX(In[[1]:[12]],MATCH(Sheet[[#This Row],[Код-для-кол-ва]],In[Код-для-кол-во],),MONTH(Sheet[[#This Row],[Дата]])),)</f>
        <v>0</v>
      </c>
      <c r="G468" s="4"/>
      <c r="H468" s="17" t="str">
        <f>Sheet[[#This Row],[Фонд]]&amp;Sheet[[#This Row],[Название меропрития]]</f>
        <v>Фонд 4Корпоратив</v>
      </c>
      <c r="I468" s="1" t="str">
        <f>IFERROR(INDEX(Cat[Description],MATCH(Sheet[[#This Row],[Код]],Cat[Kod],0)),0)</f>
        <v>Расходные материалы</v>
      </c>
    </row>
    <row r="469" spans="1:9" ht="12.75" x14ac:dyDescent="0.2">
      <c r="A469" s="6">
        <v>42705</v>
      </c>
      <c r="B469" s="1" t="str">
        <f>In!$A$10</f>
        <v>Фонд 4</v>
      </c>
      <c r="C469" s="1" t="str">
        <f>In!$B$10</f>
        <v>Корпоратив</v>
      </c>
      <c r="D469" s="1">
        <v>237</v>
      </c>
      <c r="E469" s="3">
        <f>INDEX(In[Аренда помещений],MATCH(Sheet[[#This Row],[Код-для-кол-ва]],In[Код-для-кол-во],))*Sheet[[#This Row],[Кол-во]]</f>
        <v>0</v>
      </c>
      <c r="F469" s="8">
        <f>IFERROR(INDEX(In[[1]:[12]],MATCH(Sheet[[#This Row],[Код-для-кол-ва]],In[Код-для-кол-во],),MONTH(Sheet[[#This Row],[Дата]])),)</f>
        <v>1</v>
      </c>
      <c r="G469" s="4"/>
      <c r="H469" s="17" t="str">
        <f>Sheet[[#This Row],[Фонд]]&amp;Sheet[[#This Row],[Название меропрития]]</f>
        <v>Фонд 4Корпоратив</v>
      </c>
      <c r="I469" s="1" t="str">
        <f>IFERROR(INDEX(Cat[Description],MATCH(Sheet[[#This Row],[Код]],Cat[Kod],0)),0)</f>
        <v>Расходные материалы</v>
      </c>
    </row>
    <row r="470" spans="1:9" ht="12.75" x14ac:dyDescent="0.2">
      <c r="A470" s="6">
        <v>42370</v>
      </c>
      <c r="B470" s="1" t="str">
        <f>In!$A$11</f>
        <v>Фонд 4</v>
      </c>
      <c r="C470" s="1" t="str">
        <f>In!$B$11</f>
        <v>Ремонт помещения</v>
      </c>
      <c r="D470" s="1">
        <v>237</v>
      </c>
      <c r="E470" s="3">
        <f>INDEX(In[Аренда помещений],MATCH(Sheet[[#This Row],[Код-для-кол-ва]],In[Код-для-кол-во],))*Sheet[[#This Row],[Кол-во]]</f>
        <v>0</v>
      </c>
      <c r="F470" s="8">
        <f>IFERROR(INDEX(In[[1]:[12]],MATCH(Sheet[[#This Row],[Код-для-кол-ва]],In[Код-для-кол-во],),MONTH(Sheet[[#This Row],[Дата]])),)</f>
        <v>0</v>
      </c>
      <c r="G470" s="4"/>
      <c r="H470" s="17" t="str">
        <f>Sheet[[#This Row],[Фонд]]&amp;Sheet[[#This Row],[Название меропрития]]</f>
        <v>Фонд 4Ремонт помещения</v>
      </c>
      <c r="I470" s="1" t="str">
        <f>IFERROR(INDEX(Cat[Description],MATCH(Sheet[[#This Row],[Код]],Cat[Kod],0)),0)</f>
        <v>Расходные материалы</v>
      </c>
    </row>
    <row r="471" spans="1:9" ht="12.75" x14ac:dyDescent="0.2">
      <c r="A471" s="6">
        <v>42401</v>
      </c>
      <c r="B471" s="1" t="str">
        <f>In!$A$11</f>
        <v>Фонд 4</v>
      </c>
      <c r="C471" s="1" t="str">
        <f>In!$B$11</f>
        <v>Ремонт помещения</v>
      </c>
      <c r="D471" s="1">
        <v>237</v>
      </c>
      <c r="E471" s="3">
        <f>INDEX(In[Аренда помещений],MATCH(Sheet[[#This Row],[Код-для-кол-ва]],In[Код-для-кол-во],))*Sheet[[#This Row],[Кол-во]]</f>
        <v>0</v>
      </c>
      <c r="F471" s="8">
        <f>IFERROR(INDEX(In[[1]:[12]],MATCH(Sheet[[#This Row],[Код-для-кол-ва]],In[Код-для-кол-во],),MONTH(Sheet[[#This Row],[Дата]])),)</f>
        <v>0</v>
      </c>
      <c r="G471" s="4"/>
      <c r="H471" s="17" t="str">
        <f>Sheet[[#This Row],[Фонд]]&amp;Sheet[[#This Row],[Название меропрития]]</f>
        <v>Фонд 4Ремонт помещения</v>
      </c>
      <c r="I471" s="1" t="str">
        <f>IFERROR(INDEX(Cat[Description],MATCH(Sheet[[#This Row],[Код]],Cat[Kod],0)),0)</f>
        <v>Расходные материалы</v>
      </c>
    </row>
    <row r="472" spans="1:9" ht="12.75" x14ac:dyDescent="0.2">
      <c r="A472" s="6">
        <v>42430</v>
      </c>
      <c r="B472" s="1" t="str">
        <f>In!$A$11</f>
        <v>Фонд 4</v>
      </c>
      <c r="C472" s="1" t="str">
        <f>In!$B$11</f>
        <v>Ремонт помещения</v>
      </c>
      <c r="D472" s="1">
        <v>237</v>
      </c>
      <c r="E472" s="3">
        <f>INDEX(In[Аренда помещений],MATCH(Sheet[[#This Row],[Код-для-кол-ва]],In[Код-для-кол-во],))*Sheet[[#This Row],[Кол-во]]</f>
        <v>0</v>
      </c>
      <c r="F472" s="8">
        <f>IFERROR(INDEX(In[[1]:[12]],MATCH(Sheet[[#This Row],[Код-для-кол-ва]],In[Код-для-кол-во],),MONTH(Sheet[[#This Row],[Дата]])),)</f>
        <v>0</v>
      </c>
      <c r="G472" s="4"/>
      <c r="H472" s="17" t="str">
        <f>Sheet[[#This Row],[Фонд]]&amp;Sheet[[#This Row],[Название меропрития]]</f>
        <v>Фонд 4Ремонт помещения</v>
      </c>
      <c r="I472" s="1" t="str">
        <f>IFERROR(INDEX(Cat[Description],MATCH(Sheet[[#This Row],[Код]],Cat[Kod],0)),0)</f>
        <v>Расходные материалы</v>
      </c>
    </row>
    <row r="473" spans="1:9" ht="12.75" x14ac:dyDescent="0.2">
      <c r="A473" s="6">
        <v>42461</v>
      </c>
      <c r="B473" s="1" t="str">
        <f>In!$A$11</f>
        <v>Фонд 4</v>
      </c>
      <c r="C473" s="1" t="str">
        <f>In!$B$11</f>
        <v>Ремонт помещения</v>
      </c>
      <c r="D473" s="1">
        <v>237</v>
      </c>
      <c r="E473" s="3">
        <f>INDEX(In[Аренда помещений],MATCH(Sheet[[#This Row],[Код-для-кол-ва]],In[Код-для-кол-во],))*Sheet[[#This Row],[Кол-во]]</f>
        <v>0</v>
      </c>
      <c r="F473" s="8">
        <f>IFERROR(INDEX(In[[1]:[12]],MATCH(Sheet[[#This Row],[Код-для-кол-ва]],In[Код-для-кол-во],),MONTH(Sheet[[#This Row],[Дата]])),)</f>
        <v>0</v>
      </c>
      <c r="G473" s="4"/>
      <c r="H473" s="17" t="str">
        <f>Sheet[[#This Row],[Фонд]]&amp;Sheet[[#This Row],[Название меропрития]]</f>
        <v>Фонд 4Ремонт помещения</v>
      </c>
      <c r="I473" s="1" t="str">
        <f>IFERROR(INDEX(Cat[Description],MATCH(Sheet[[#This Row],[Код]],Cat[Kod],0)),0)</f>
        <v>Расходные материалы</v>
      </c>
    </row>
    <row r="474" spans="1:9" ht="12.75" x14ac:dyDescent="0.2">
      <c r="A474" s="6">
        <v>42491</v>
      </c>
      <c r="B474" s="1" t="str">
        <f>In!$A$11</f>
        <v>Фонд 4</v>
      </c>
      <c r="C474" s="1" t="str">
        <f>In!$B$11</f>
        <v>Ремонт помещения</v>
      </c>
      <c r="D474" s="1">
        <v>237</v>
      </c>
      <c r="E474" s="3">
        <f>INDEX(In[Аренда помещений],MATCH(Sheet[[#This Row],[Код-для-кол-ва]],In[Код-для-кол-во],))*Sheet[[#This Row],[Кол-во]]</f>
        <v>0</v>
      </c>
      <c r="F474" s="8">
        <f>IFERROR(INDEX(In[[1]:[12]],MATCH(Sheet[[#This Row],[Код-для-кол-ва]],In[Код-для-кол-во],),MONTH(Sheet[[#This Row],[Дата]])),)</f>
        <v>0</v>
      </c>
      <c r="G474" s="4"/>
      <c r="H474" s="17" t="str">
        <f>Sheet[[#This Row],[Фонд]]&amp;Sheet[[#This Row],[Название меропрития]]</f>
        <v>Фонд 4Ремонт помещения</v>
      </c>
      <c r="I474" s="1" t="str">
        <f>IFERROR(INDEX(Cat[Description],MATCH(Sheet[[#This Row],[Код]],Cat[Kod],0)),0)</f>
        <v>Расходные материалы</v>
      </c>
    </row>
    <row r="475" spans="1:9" ht="12.75" x14ac:dyDescent="0.2">
      <c r="A475" s="6">
        <v>42522</v>
      </c>
      <c r="B475" s="1" t="str">
        <f>In!$A$11</f>
        <v>Фонд 4</v>
      </c>
      <c r="C475" s="1" t="str">
        <f>In!$B$11</f>
        <v>Ремонт помещения</v>
      </c>
      <c r="D475" s="1">
        <v>237</v>
      </c>
      <c r="E475" s="3">
        <f>INDEX(In[Аренда помещений],MATCH(Sheet[[#This Row],[Код-для-кол-ва]],In[Код-для-кол-во],))*Sheet[[#This Row],[Кол-во]]</f>
        <v>0</v>
      </c>
      <c r="F475" s="8">
        <f>IFERROR(INDEX(In[[1]:[12]],MATCH(Sheet[[#This Row],[Код-для-кол-ва]],In[Код-для-кол-во],),MONTH(Sheet[[#This Row],[Дата]])),)</f>
        <v>0</v>
      </c>
      <c r="G475" s="4"/>
      <c r="H475" s="17" t="str">
        <f>Sheet[[#This Row],[Фонд]]&amp;Sheet[[#This Row],[Название меропрития]]</f>
        <v>Фонд 4Ремонт помещения</v>
      </c>
      <c r="I475" s="1" t="str">
        <f>IFERROR(INDEX(Cat[Description],MATCH(Sheet[[#This Row],[Код]],Cat[Kod],0)),0)</f>
        <v>Расходные материалы</v>
      </c>
    </row>
    <row r="476" spans="1:9" ht="12.75" x14ac:dyDescent="0.2">
      <c r="A476" s="6">
        <v>42552</v>
      </c>
      <c r="B476" s="1" t="str">
        <f>In!$A$11</f>
        <v>Фонд 4</v>
      </c>
      <c r="C476" s="1" t="str">
        <f>In!$B$11</f>
        <v>Ремонт помещения</v>
      </c>
      <c r="D476" s="1">
        <v>237</v>
      </c>
      <c r="E476" s="3">
        <f>INDEX(In[Аренда помещений],MATCH(Sheet[[#This Row],[Код-для-кол-ва]],In[Код-для-кол-во],))*Sheet[[#This Row],[Кол-во]]</f>
        <v>0</v>
      </c>
      <c r="F476" s="8">
        <f>IFERROR(INDEX(In[[1]:[12]],MATCH(Sheet[[#This Row],[Код-для-кол-ва]],In[Код-для-кол-во],),MONTH(Sheet[[#This Row],[Дата]])),)</f>
        <v>1</v>
      </c>
      <c r="G476" s="4"/>
      <c r="H476" s="17" t="str">
        <f>Sheet[[#This Row],[Фонд]]&amp;Sheet[[#This Row],[Название меропрития]]</f>
        <v>Фонд 4Ремонт помещения</v>
      </c>
      <c r="I476" s="1" t="str">
        <f>IFERROR(INDEX(Cat[Description],MATCH(Sheet[[#This Row],[Код]],Cat[Kod],0)),0)</f>
        <v>Расходные материалы</v>
      </c>
    </row>
    <row r="477" spans="1:9" ht="12.75" x14ac:dyDescent="0.2">
      <c r="A477" s="6">
        <v>42583</v>
      </c>
      <c r="B477" s="1" t="str">
        <f>In!$A$11</f>
        <v>Фонд 4</v>
      </c>
      <c r="C477" s="1" t="str">
        <f>In!$B$11</f>
        <v>Ремонт помещения</v>
      </c>
      <c r="D477" s="1">
        <v>237</v>
      </c>
      <c r="E477" s="3">
        <f>INDEX(In[Аренда помещений],MATCH(Sheet[[#This Row],[Код-для-кол-ва]],In[Код-для-кол-во],))*Sheet[[#This Row],[Кол-во]]</f>
        <v>0</v>
      </c>
      <c r="F477" s="8">
        <f>IFERROR(INDEX(In[[1]:[12]],MATCH(Sheet[[#This Row],[Код-для-кол-ва]],In[Код-для-кол-во],),MONTH(Sheet[[#This Row],[Дата]])),)</f>
        <v>0</v>
      </c>
      <c r="G477" s="4"/>
      <c r="H477" s="17" t="str">
        <f>Sheet[[#This Row],[Фонд]]&amp;Sheet[[#This Row],[Название меропрития]]</f>
        <v>Фонд 4Ремонт помещения</v>
      </c>
      <c r="I477" s="1" t="str">
        <f>IFERROR(INDEX(Cat[Description],MATCH(Sheet[[#This Row],[Код]],Cat[Kod],0)),0)</f>
        <v>Расходные материалы</v>
      </c>
    </row>
    <row r="478" spans="1:9" ht="12.75" x14ac:dyDescent="0.2">
      <c r="A478" s="6">
        <v>42614</v>
      </c>
      <c r="B478" s="1" t="str">
        <f>In!$A$11</f>
        <v>Фонд 4</v>
      </c>
      <c r="C478" s="1" t="str">
        <f>In!$B$11</f>
        <v>Ремонт помещения</v>
      </c>
      <c r="D478" s="1">
        <v>237</v>
      </c>
      <c r="E478" s="3">
        <f>INDEX(In[Аренда помещений],MATCH(Sheet[[#This Row],[Код-для-кол-ва]],In[Код-для-кол-во],))*Sheet[[#This Row],[Кол-во]]</f>
        <v>0</v>
      </c>
      <c r="F478" s="8">
        <f>IFERROR(INDEX(In[[1]:[12]],MATCH(Sheet[[#This Row],[Код-для-кол-ва]],In[Код-для-кол-во],),MONTH(Sheet[[#This Row],[Дата]])),)</f>
        <v>0</v>
      </c>
      <c r="G478" s="4"/>
      <c r="H478" s="17" t="str">
        <f>Sheet[[#This Row],[Фонд]]&amp;Sheet[[#This Row],[Название меропрития]]</f>
        <v>Фонд 4Ремонт помещения</v>
      </c>
      <c r="I478" s="1" t="str">
        <f>IFERROR(INDEX(Cat[Description],MATCH(Sheet[[#This Row],[Код]],Cat[Kod],0)),0)</f>
        <v>Расходные материалы</v>
      </c>
    </row>
    <row r="479" spans="1:9" ht="12.75" x14ac:dyDescent="0.2">
      <c r="A479" s="6">
        <v>42644</v>
      </c>
      <c r="B479" s="1" t="str">
        <f>In!$A$11</f>
        <v>Фонд 4</v>
      </c>
      <c r="C479" s="1" t="str">
        <f>In!$B$11</f>
        <v>Ремонт помещения</v>
      </c>
      <c r="D479" s="1">
        <v>237</v>
      </c>
      <c r="E479" s="3">
        <f>INDEX(In[Аренда помещений],MATCH(Sheet[[#This Row],[Код-для-кол-ва]],In[Код-для-кол-во],))*Sheet[[#This Row],[Кол-во]]</f>
        <v>0</v>
      </c>
      <c r="F479" s="8">
        <f>IFERROR(INDEX(In[[1]:[12]],MATCH(Sheet[[#This Row],[Код-для-кол-ва]],In[Код-для-кол-во],),MONTH(Sheet[[#This Row],[Дата]])),)</f>
        <v>0</v>
      </c>
      <c r="G479" s="4"/>
      <c r="H479" s="17" t="str">
        <f>Sheet[[#This Row],[Фонд]]&amp;Sheet[[#This Row],[Название меропрития]]</f>
        <v>Фонд 4Ремонт помещения</v>
      </c>
      <c r="I479" s="1" t="str">
        <f>IFERROR(INDEX(Cat[Description],MATCH(Sheet[[#This Row],[Код]],Cat[Kod],0)),0)</f>
        <v>Расходные материалы</v>
      </c>
    </row>
    <row r="480" spans="1:9" ht="12.75" x14ac:dyDescent="0.2">
      <c r="A480" s="6">
        <v>42675</v>
      </c>
      <c r="B480" s="1" t="str">
        <f>In!$A$11</f>
        <v>Фонд 4</v>
      </c>
      <c r="C480" s="1" t="str">
        <f>In!$B$11</f>
        <v>Ремонт помещения</v>
      </c>
      <c r="D480" s="1">
        <v>237</v>
      </c>
      <c r="E480" s="3">
        <f>INDEX(In[Аренда помещений],MATCH(Sheet[[#This Row],[Код-для-кол-ва]],In[Код-для-кол-во],))*Sheet[[#This Row],[Кол-во]]</f>
        <v>0</v>
      </c>
      <c r="F480" s="8">
        <f>IFERROR(INDEX(In[[1]:[12]],MATCH(Sheet[[#This Row],[Код-для-кол-ва]],In[Код-для-кол-во],),MONTH(Sheet[[#This Row],[Дата]])),)</f>
        <v>0</v>
      </c>
      <c r="G480" s="4"/>
      <c r="H480" s="17" t="str">
        <f>Sheet[[#This Row],[Фонд]]&amp;Sheet[[#This Row],[Название меропрития]]</f>
        <v>Фонд 4Ремонт помещения</v>
      </c>
      <c r="I480" s="1" t="str">
        <f>IFERROR(INDEX(Cat[Description],MATCH(Sheet[[#This Row],[Код]],Cat[Kod],0)),0)</f>
        <v>Расходные материалы</v>
      </c>
    </row>
    <row r="481" spans="1:9" ht="12.75" x14ac:dyDescent="0.2">
      <c r="A481" s="6">
        <v>42705</v>
      </c>
      <c r="B481" s="1" t="str">
        <f>In!$A$11</f>
        <v>Фонд 4</v>
      </c>
      <c r="C481" s="1" t="str">
        <f>In!$B$11</f>
        <v>Ремонт помещения</v>
      </c>
      <c r="D481" s="1">
        <v>237</v>
      </c>
      <c r="E481" s="3">
        <f>INDEX(In[Аренда помещений],MATCH(Sheet[[#This Row],[Код-для-кол-ва]],In[Код-для-кол-во],))*Sheet[[#This Row],[Кол-во]]</f>
        <v>0</v>
      </c>
      <c r="F481" s="8">
        <f>IFERROR(INDEX(In[[1]:[12]],MATCH(Sheet[[#This Row],[Код-для-кол-ва]],In[Код-для-кол-во],),MONTH(Sheet[[#This Row],[Дата]])),)</f>
        <v>0</v>
      </c>
      <c r="G481" s="4"/>
      <c r="H481" s="17" t="str">
        <f>Sheet[[#This Row],[Фонд]]&amp;Sheet[[#This Row],[Название меропрития]]</f>
        <v>Фонд 4Ремонт помещения</v>
      </c>
      <c r="I481" s="1" t="str">
        <f>IFERROR(INDEX(Cat[Description],MATCH(Sheet[[#This Row],[Код]],Cat[Kod],0)),0)</f>
        <v>Расходные материалы</v>
      </c>
    </row>
    <row r="482" spans="1:9" ht="12.75" x14ac:dyDescent="0.2">
      <c r="A482" s="26"/>
      <c r="B482" s="26"/>
      <c r="C482" s="24"/>
      <c r="D482" s="24"/>
      <c r="E482" s="25">
        <f>SUBTOTAL(109,Sheet[Сумма])</f>
        <v>3988267.9999999944</v>
      </c>
      <c r="F482" s="24"/>
      <c r="G482" s="26"/>
      <c r="H482" s="24"/>
      <c r="I482" s="24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In!$C$2:$W$2</xm:f>
          </x14:formula1>
          <xm:sqref>D2:D481</xm:sqref>
        </x14:dataValidation>
        <x14:dataValidation type="list" allowBlank="1" showInputMessage="1" showErrorMessage="1">
          <x14:formula1>
            <xm:f>In!$B$4:$B$11</xm:f>
          </x14:formula1>
          <xm:sqref>C2:C481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N28"/>
  <sheetViews>
    <sheetView workbookViewId="0">
      <selection activeCell="C3" sqref="C3"/>
    </sheetView>
  </sheetViews>
  <sheetFormatPr defaultRowHeight="14.25" x14ac:dyDescent="0.2"/>
  <cols>
    <col min="1" max="1" width="21.8984375" customWidth="1"/>
    <col min="2" max="2" width="19.69921875" bestFit="1" customWidth="1"/>
  </cols>
  <sheetData>
    <row r="2" spans="1:14" x14ac:dyDescent="0.2">
      <c r="A2" s="27" t="s">
        <v>6</v>
      </c>
      <c r="B2" s="27" t="s">
        <v>50</v>
      </c>
    </row>
    <row r="3" spans="1:14" x14ac:dyDescent="0.2">
      <c r="A3" s="27" t="s">
        <v>37</v>
      </c>
      <c r="B3" s="35" t="s">
        <v>51</v>
      </c>
      <c r="C3" s="35" t="s">
        <v>52</v>
      </c>
      <c r="D3" s="35" t="s">
        <v>53</v>
      </c>
      <c r="E3" s="35" t="s">
        <v>54</v>
      </c>
      <c r="F3" s="35" t="s">
        <v>55</v>
      </c>
      <c r="G3" s="35" t="s">
        <v>56</v>
      </c>
      <c r="H3" s="35" t="s">
        <v>57</v>
      </c>
      <c r="I3" s="35" t="s">
        <v>58</v>
      </c>
      <c r="J3" s="35" t="s">
        <v>59</v>
      </c>
      <c r="K3" s="35" t="s">
        <v>60</v>
      </c>
      <c r="L3" s="35" t="s">
        <v>61</v>
      </c>
      <c r="M3" s="35" t="s">
        <v>62</v>
      </c>
      <c r="N3" s="35" t="s">
        <v>5</v>
      </c>
    </row>
    <row r="4" spans="1:14" x14ac:dyDescent="0.2">
      <c r="A4" s="28" t="s">
        <v>43</v>
      </c>
      <c r="B4" s="30">
        <v>267000</v>
      </c>
      <c r="C4" s="30">
        <v>267000</v>
      </c>
      <c r="D4" s="30">
        <v>267000</v>
      </c>
      <c r="E4" s="30">
        <v>267000</v>
      </c>
      <c r="F4" s="30">
        <v>267000</v>
      </c>
      <c r="G4" s="30">
        <v>267000</v>
      </c>
      <c r="H4" s="30">
        <v>300375</v>
      </c>
      <c r="I4" s="30">
        <v>267000</v>
      </c>
      <c r="J4" s="30">
        <v>267000</v>
      </c>
      <c r="K4" s="30">
        <v>300375</v>
      </c>
      <c r="L4" s="30">
        <v>267000</v>
      </c>
      <c r="M4" s="30">
        <v>267000</v>
      </c>
      <c r="N4" s="30">
        <v>3270750</v>
      </c>
    </row>
    <row r="5" spans="1:14" x14ac:dyDescent="0.2">
      <c r="A5" s="29" t="s">
        <v>29</v>
      </c>
      <c r="B5" s="30">
        <v>53400</v>
      </c>
      <c r="C5" s="30">
        <v>53400</v>
      </c>
      <c r="D5" s="30">
        <v>53400</v>
      </c>
      <c r="E5" s="30">
        <v>53400</v>
      </c>
      <c r="F5" s="30">
        <v>53400</v>
      </c>
      <c r="G5" s="30">
        <v>53400</v>
      </c>
      <c r="H5" s="30">
        <v>60075</v>
      </c>
      <c r="I5" s="30">
        <v>53400</v>
      </c>
      <c r="J5" s="30">
        <v>53400</v>
      </c>
      <c r="K5" s="30">
        <v>60075</v>
      </c>
      <c r="L5" s="30">
        <v>53400</v>
      </c>
      <c r="M5" s="30">
        <v>53400</v>
      </c>
      <c r="N5" s="30">
        <v>654150</v>
      </c>
    </row>
    <row r="6" spans="1:14" x14ac:dyDescent="0.2">
      <c r="A6" s="29" t="s">
        <v>0</v>
      </c>
      <c r="B6" s="30">
        <v>53400</v>
      </c>
      <c r="C6" s="30">
        <v>53400</v>
      </c>
      <c r="D6" s="30">
        <v>53400</v>
      </c>
      <c r="E6" s="30">
        <v>53400</v>
      </c>
      <c r="F6" s="30">
        <v>53400</v>
      </c>
      <c r="G6" s="30">
        <v>53400</v>
      </c>
      <c r="H6" s="30">
        <v>60075</v>
      </c>
      <c r="I6" s="30">
        <v>53400</v>
      </c>
      <c r="J6" s="30">
        <v>53400</v>
      </c>
      <c r="K6" s="30">
        <v>60075</v>
      </c>
      <c r="L6" s="30">
        <v>53400</v>
      </c>
      <c r="M6" s="30">
        <v>53400</v>
      </c>
      <c r="N6" s="30">
        <v>654150</v>
      </c>
    </row>
    <row r="7" spans="1:14" x14ac:dyDescent="0.2">
      <c r="A7" s="29" t="s">
        <v>15</v>
      </c>
      <c r="B7" s="30">
        <v>53400</v>
      </c>
      <c r="C7" s="30">
        <v>53400</v>
      </c>
      <c r="D7" s="30">
        <v>53400</v>
      </c>
      <c r="E7" s="30">
        <v>53400</v>
      </c>
      <c r="F7" s="30">
        <v>53400</v>
      </c>
      <c r="G7" s="30">
        <v>53400</v>
      </c>
      <c r="H7" s="30">
        <v>60075</v>
      </c>
      <c r="I7" s="30">
        <v>53400</v>
      </c>
      <c r="J7" s="30">
        <v>53400</v>
      </c>
      <c r="K7" s="30">
        <v>60075</v>
      </c>
      <c r="L7" s="30">
        <v>53400</v>
      </c>
      <c r="M7" s="30">
        <v>53400</v>
      </c>
      <c r="N7" s="30">
        <v>654150</v>
      </c>
    </row>
    <row r="8" spans="1:14" x14ac:dyDescent="0.2">
      <c r="A8" s="29" t="s">
        <v>31</v>
      </c>
      <c r="B8" s="30">
        <v>53400</v>
      </c>
      <c r="C8" s="30">
        <v>53400</v>
      </c>
      <c r="D8" s="30">
        <v>53400</v>
      </c>
      <c r="E8" s="30">
        <v>53400</v>
      </c>
      <c r="F8" s="30">
        <v>53400</v>
      </c>
      <c r="G8" s="30">
        <v>53400</v>
      </c>
      <c r="H8" s="30">
        <v>60075</v>
      </c>
      <c r="I8" s="30">
        <v>53400</v>
      </c>
      <c r="J8" s="30">
        <v>53400</v>
      </c>
      <c r="K8" s="30">
        <v>60075</v>
      </c>
      <c r="L8" s="30">
        <v>53400</v>
      </c>
      <c r="M8" s="30">
        <v>53400</v>
      </c>
      <c r="N8" s="30">
        <v>654150</v>
      </c>
    </row>
    <row r="9" spans="1:14" x14ac:dyDescent="0.2">
      <c r="A9" s="29" t="s">
        <v>1</v>
      </c>
      <c r="B9" s="30">
        <v>53400</v>
      </c>
      <c r="C9" s="30">
        <v>53400</v>
      </c>
      <c r="D9" s="30">
        <v>53400</v>
      </c>
      <c r="E9" s="30">
        <v>53400</v>
      </c>
      <c r="F9" s="30">
        <v>53400</v>
      </c>
      <c r="G9" s="30">
        <v>53400</v>
      </c>
      <c r="H9" s="30">
        <v>60075</v>
      </c>
      <c r="I9" s="30">
        <v>53400</v>
      </c>
      <c r="J9" s="30">
        <v>53400</v>
      </c>
      <c r="K9" s="30">
        <v>60075</v>
      </c>
      <c r="L9" s="30">
        <v>53400</v>
      </c>
      <c r="M9" s="30">
        <v>53400</v>
      </c>
      <c r="N9" s="30">
        <v>654150</v>
      </c>
    </row>
    <row r="10" spans="1:14" x14ac:dyDescent="0.2">
      <c r="A10" s="28" t="s">
        <v>40</v>
      </c>
      <c r="B10" s="30">
        <v>46814</v>
      </c>
      <c r="C10" s="30">
        <v>46814</v>
      </c>
      <c r="D10" s="30">
        <v>46814</v>
      </c>
      <c r="E10" s="30">
        <v>46814</v>
      </c>
      <c r="F10" s="30">
        <v>46814</v>
      </c>
      <c r="G10" s="30">
        <v>46814</v>
      </c>
      <c r="H10" s="30">
        <v>46814</v>
      </c>
      <c r="I10" s="30">
        <v>46814</v>
      </c>
      <c r="J10" s="30">
        <v>46814</v>
      </c>
      <c r="K10" s="30">
        <v>46814</v>
      </c>
      <c r="L10" s="30">
        <v>46814</v>
      </c>
      <c r="M10" s="30">
        <v>46814</v>
      </c>
      <c r="N10" s="30">
        <v>561768.00000000012</v>
      </c>
    </row>
    <row r="11" spans="1:14" x14ac:dyDescent="0.2">
      <c r="A11" s="29" t="s">
        <v>29</v>
      </c>
      <c r="B11" s="30">
        <v>9362.7999999999993</v>
      </c>
      <c r="C11" s="30">
        <v>9362.7999999999993</v>
      </c>
      <c r="D11" s="30">
        <v>9362.7999999999993</v>
      </c>
      <c r="E11" s="30">
        <v>9362.7999999999993</v>
      </c>
      <c r="F11" s="30">
        <v>9362.7999999999993</v>
      </c>
      <c r="G11" s="30">
        <v>9362.7999999999993</v>
      </c>
      <c r="H11" s="30">
        <v>9362.7999999999993</v>
      </c>
      <c r="I11" s="30">
        <v>9362.7999999999993</v>
      </c>
      <c r="J11" s="30">
        <v>9362.7999999999993</v>
      </c>
      <c r="K11" s="30">
        <v>9362.7999999999993</v>
      </c>
      <c r="L11" s="30">
        <v>9362.7999999999993</v>
      </c>
      <c r="M11" s="30">
        <v>9362.7999999999993</v>
      </c>
      <c r="N11" s="30">
        <v>112353.60000000002</v>
      </c>
    </row>
    <row r="12" spans="1:14" x14ac:dyDescent="0.2">
      <c r="A12" s="29" t="s">
        <v>0</v>
      </c>
      <c r="B12" s="30">
        <v>9362.7999999999993</v>
      </c>
      <c r="C12" s="30">
        <v>9362.7999999999993</v>
      </c>
      <c r="D12" s="30">
        <v>9362.7999999999993</v>
      </c>
      <c r="E12" s="30">
        <v>9362.7999999999993</v>
      </c>
      <c r="F12" s="30">
        <v>9362.7999999999993</v>
      </c>
      <c r="G12" s="30">
        <v>9362.7999999999993</v>
      </c>
      <c r="H12" s="30">
        <v>9362.7999999999993</v>
      </c>
      <c r="I12" s="30">
        <v>9362.7999999999993</v>
      </c>
      <c r="J12" s="30">
        <v>9362.7999999999993</v>
      </c>
      <c r="K12" s="30">
        <v>9362.7999999999993</v>
      </c>
      <c r="L12" s="30">
        <v>9362.7999999999993</v>
      </c>
      <c r="M12" s="30">
        <v>9362.7999999999993</v>
      </c>
      <c r="N12" s="30">
        <v>112353.60000000002</v>
      </c>
    </row>
    <row r="13" spans="1:14" x14ac:dyDescent="0.2">
      <c r="A13" s="29" t="s">
        <v>15</v>
      </c>
      <c r="B13" s="30">
        <v>9362.7999999999993</v>
      </c>
      <c r="C13" s="30">
        <v>9362.7999999999993</v>
      </c>
      <c r="D13" s="30">
        <v>9362.7999999999993</v>
      </c>
      <c r="E13" s="30">
        <v>9362.7999999999993</v>
      </c>
      <c r="F13" s="30">
        <v>9362.7999999999993</v>
      </c>
      <c r="G13" s="30">
        <v>9362.7999999999993</v>
      </c>
      <c r="H13" s="30">
        <v>9362.7999999999993</v>
      </c>
      <c r="I13" s="30">
        <v>9362.7999999999993</v>
      </c>
      <c r="J13" s="30">
        <v>9362.7999999999993</v>
      </c>
      <c r="K13" s="30">
        <v>9362.7999999999993</v>
      </c>
      <c r="L13" s="30">
        <v>9362.7999999999993</v>
      </c>
      <c r="M13" s="30">
        <v>9362.7999999999993</v>
      </c>
      <c r="N13" s="30">
        <v>112353.60000000002</v>
      </c>
    </row>
    <row r="14" spans="1:14" x14ac:dyDescent="0.2">
      <c r="A14" s="29" t="s">
        <v>31</v>
      </c>
      <c r="B14" s="30">
        <v>9362.7999999999993</v>
      </c>
      <c r="C14" s="30">
        <v>9362.7999999999993</v>
      </c>
      <c r="D14" s="30">
        <v>9362.7999999999993</v>
      </c>
      <c r="E14" s="30">
        <v>9362.7999999999993</v>
      </c>
      <c r="F14" s="30">
        <v>9362.7999999999993</v>
      </c>
      <c r="G14" s="30">
        <v>9362.7999999999993</v>
      </c>
      <c r="H14" s="30">
        <v>9362.7999999999993</v>
      </c>
      <c r="I14" s="30">
        <v>9362.7999999999993</v>
      </c>
      <c r="J14" s="30">
        <v>9362.7999999999993</v>
      </c>
      <c r="K14" s="30">
        <v>9362.7999999999993</v>
      </c>
      <c r="L14" s="30">
        <v>9362.7999999999993</v>
      </c>
      <c r="M14" s="30">
        <v>9362.7999999999993</v>
      </c>
      <c r="N14" s="30">
        <v>112353.60000000002</v>
      </c>
    </row>
    <row r="15" spans="1:14" x14ac:dyDescent="0.2">
      <c r="A15" s="29" t="s">
        <v>1</v>
      </c>
      <c r="B15" s="30">
        <v>9362.7999999999993</v>
      </c>
      <c r="C15" s="30">
        <v>9362.7999999999993</v>
      </c>
      <c r="D15" s="30">
        <v>9362.7999999999993</v>
      </c>
      <c r="E15" s="30">
        <v>9362.7999999999993</v>
      </c>
      <c r="F15" s="30">
        <v>9362.7999999999993</v>
      </c>
      <c r="G15" s="30">
        <v>9362.7999999999993</v>
      </c>
      <c r="H15" s="30">
        <v>9362.7999999999993</v>
      </c>
      <c r="I15" s="30">
        <v>9362.7999999999993</v>
      </c>
      <c r="J15" s="30">
        <v>9362.7999999999993</v>
      </c>
      <c r="K15" s="30">
        <v>9362.7999999999993</v>
      </c>
      <c r="L15" s="30">
        <v>9362.7999999999993</v>
      </c>
      <c r="M15" s="30">
        <v>9362.7999999999993</v>
      </c>
      <c r="N15" s="30">
        <v>112353.60000000002</v>
      </c>
    </row>
    <row r="16" spans="1:14" x14ac:dyDescent="0.2">
      <c r="A16" s="28" t="s">
        <v>42</v>
      </c>
      <c r="B16" s="30">
        <v>12460</v>
      </c>
      <c r="C16" s="30">
        <v>12460</v>
      </c>
      <c r="D16" s="30">
        <v>12460</v>
      </c>
      <c r="E16" s="30">
        <v>12460</v>
      </c>
      <c r="F16" s="30">
        <v>12460</v>
      </c>
      <c r="G16" s="30">
        <v>12460</v>
      </c>
      <c r="H16" s="30">
        <v>15575</v>
      </c>
      <c r="I16" s="30">
        <v>12460</v>
      </c>
      <c r="J16" s="30">
        <v>12460</v>
      </c>
      <c r="K16" s="30">
        <v>15575</v>
      </c>
      <c r="L16" s="30">
        <v>12460</v>
      </c>
      <c r="M16" s="30">
        <v>12460</v>
      </c>
      <c r="N16" s="30">
        <v>155750</v>
      </c>
    </row>
    <row r="17" spans="1:14" x14ac:dyDescent="0.2">
      <c r="A17" s="29" t="s">
        <v>29</v>
      </c>
      <c r="B17" s="30">
        <v>2492</v>
      </c>
      <c r="C17" s="30">
        <v>2492</v>
      </c>
      <c r="D17" s="30">
        <v>2492</v>
      </c>
      <c r="E17" s="30">
        <v>2492</v>
      </c>
      <c r="F17" s="30">
        <v>2492</v>
      </c>
      <c r="G17" s="30">
        <v>2492</v>
      </c>
      <c r="H17" s="30">
        <v>3115</v>
      </c>
      <c r="I17" s="30">
        <v>2492</v>
      </c>
      <c r="J17" s="30">
        <v>2492</v>
      </c>
      <c r="K17" s="30">
        <v>3115</v>
      </c>
      <c r="L17" s="30">
        <v>2492</v>
      </c>
      <c r="M17" s="30">
        <v>2492</v>
      </c>
      <c r="N17" s="30">
        <v>31150</v>
      </c>
    </row>
    <row r="18" spans="1:14" x14ac:dyDescent="0.2">
      <c r="A18" s="29" t="s">
        <v>0</v>
      </c>
      <c r="B18" s="30">
        <v>2492</v>
      </c>
      <c r="C18" s="30">
        <v>2492</v>
      </c>
      <c r="D18" s="30">
        <v>2492</v>
      </c>
      <c r="E18" s="30">
        <v>2492</v>
      </c>
      <c r="F18" s="30">
        <v>2492</v>
      </c>
      <c r="G18" s="30">
        <v>2492</v>
      </c>
      <c r="H18" s="30">
        <v>3115</v>
      </c>
      <c r="I18" s="30">
        <v>2492</v>
      </c>
      <c r="J18" s="30">
        <v>2492</v>
      </c>
      <c r="K18" s="30">
        <v>3115</v>
      </c>
      <c r="L18" s="30">
        <v>2492</v>
      </c>
      <c r="M18" s="30">
        <v>2492</v>
      </c>
      <c r="N18" s="30">
        <v>31150</v>
      </c>
    </row>
    <row r="19" spans="1:14" x14ac:dyDescent="0.2">
      <c r="A19" s="29" t="s">
        <v>15</v>
      </c>
      <c r="B19" s="30">
        <v>2492</v>
      </c>
      <c r="C19" s="30">
        <v>2492</v>
      </c>
      <c r="D19" s="30">
        <v>2492</v>
      </c>
      <c r="E19" s="30">
        <v>2492</v>
      </c>
      <c r="F19" s="30">
        <v>2492</v>
      </c>
      <c r="G19" s="30">
        <v>2492</v>
      </c>
      <c r="H19" s="30">
        <v>3115</v>
      </c>
      <c r="I19" s="30">
        <v>2492</v>
      </c>
      <c r="J19" s="30">
        <v>2492</v>
      </c>
      <c r="K19" s="30">
        <v>3115</v>
      </c>
      <c r="L19" s="30">
        <v>2492</v>
      </c>
      <c r="M19" s="30">
        <v>2492</v>
      </c>
      <c r="N19" s="30">
        <v>31150</v>
      </c>
    </row>
    <row r="20" spans="1:14" x14ac:dyDescent="0.2">
      <c r="A20" s="29" t="s">
        <v>31</v>
      </c>
      <c r="B20" s="30">
        <v>2492</v>
      </c>
      <c r="C20" s="30">
        <v>2492</v>
      </c>
      <c r="D20" s="30">
        <v>2492</v>
      </c>
      <c r="E20" s="30">
        <v>2492</v>
      </c>
      <c r="F20" s="30">
        <v>2492</v>
      </c>
      <c r="G20" s="30">
        <v>2492</v>
      </c>
      <c r="H20" s="30">
        <v>3115</v>
      </c>
      <c r="I20" s="30">
        <v>2492</v>
      </c>
      <c r="J20" s="30">
        <v>2492</v>
      </c>
      <c r="K20" s="30">
        <v>3115</v>
      </c>
      <c r="L20" s="30">
        <v>2492</v>
      </c>
      <c r="M20" s="30">
        <v>2492</v>
      </c>
      <c r="N20" s="30">
        <v>31150</v>
      </c>
    </row>
    <row r="21" spans="1:14" x14ac:dyDescent="0.2">
      <c r="A21" s="29" t="s">
        <v>1</v>
      </c>
      <c r="B21" s="30">
        <v>2492</v>
      </c>
      <c r="C21" s="30">
        <v>2492</v>
      </c>
      <c r="D21" s="30">
        <v>2492</v>
      </c>
      <c r="E21" s="30">
        <v>2492</v>
      </c>
      <c r="F21" s="30">
        <v>2492</v>
      </c>
      <c r="G21" s="30">
        <v>2492</v>
      </c>
      <c r="H21" s="30">
        <v>3115</v>
      </c>
      <c r="I21" s="30">
        <v>2492</v>
      </c>
      <c r="J21" s="30">
        <v>2492</v>
      </c>
      <c r="K21" s="30">
        <v>3115</v>
      </c>
      <c r="L21" s="30">
        <v>2492</v>
      </c>
      <c r="M21" s="30">
        <v>2492</v>
      </c>
      <c r="N21" s="30">
        <v>31150</v>
      </c>
    </row>
    <row r="22" spans="1:14" x14ac:dyDescent="0.2">
      <c r="A22" s="28" t="s">
        <v>41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</row>
    <row r="23" spans="1:14" x14ac:dyDescent="0.2">
      <c r="A23" s="29" t="s">
        <v>29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</row>
    <row r="24" spans="1:14" x14ac:dyDescent="0.2">
      <c r="A24" s="29" t="s">
        <v>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</row>
    <row r="25" spans="1:14" x14ac:dyDescent="0.2">
      <c r="A25" s="29" t="s">
        <v>15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</row>
    <row r="26" spans="1:14" x14ac:dyDescent="0.2">
      <c r="A26" s="29" t="s">
        <v>31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</row>
    <row r="27" spans="1:14" x14ac:dyDescent="0.2">
      <c r="A27" s="29" t="s">
        <v>1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1:14" x14ac:dyDescent="0.2">
      <c r="A28" s="28" t="s">
        <v>5</v>
      </c>
      <c r="B28" s="30">
        <v>326273.99999999994</v>
      </c>
      <c r="C28" s="30">
        <v>326273.99999999994</v>
      </c>
      <c r="D28" s="30">
        <v>326273.99999999994</v>
      </c>
      <c r="E28" s="30">
        <v>326273.99999999994</v>
      </c>
      <c r="F28" s="30">
        <v>326273.99999999994</v>
      </c>
      <c r="G28" s="30">
        <v>326273.99999999994</v>
      </c>
      <c r="H28" s="30">
        <v>362763.99999999994</v>
      </c>
      <c r="I28" s="30">
        <v>326273.99999999994</v>
      </c>
      <c r="J28" s="30">
        <v>326273.99999999994</v>
      </c>
      <c r="K28" s="30">
        <v>362763.99999999994</v>
      </c>
      <c r="L28" s="30">
        <v>326273.99999999994</v>
      </c>
      <c r="M28" s="30">
        <v>326273.99999999994</v>
      </c>
      <c r="N28" s="30">
        <v>3988268.0000000005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In</vt:lpstr>
      <vt:lpstr>Sheet</vt:lpstr>
      <vt:lpstr>Summary</vt:lpstr>
      <vt:lpstr>Kod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Ворожбеев Александр</dc:creator>
  <cp:lastModifiedBy>Гусев Александр Валентинович</cp:lastModifiedBy>
  <cp:lastPrinted>2015-11-24T11:08:17Z</cp:lastPrinted>
  <dcterms:created xsi:type="dcterms:W3CDTF">2015-11-24T08:06:59Z</dcterms:created>
  <dcterms:modified xsi:type="dcterms:W3CDTF">2016-04-04T06:43:38Z</dcterms:modified>
</cp:coreProperties>
</file>