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740"/>
  </bookViews>
  <sheets>
    <sheet name="ОстаткиСредствНаСчетах" sheetId="4" r:id="rId1"/>
    <sheet name="РешенияОВыплате" sheetId="3" r:id="rId2"/>
    <sheet name="ДляИнфо" sheetId="5" r:id="rId3"/>
    <sheet name="РасчетСписанияСредсв" sheetId="6" r:id="rId4"/>
  </sheets>
  <definedNames>
    <definedName name="_xlnm._FilterDatabase" localSheetId="1" hidden="1">РешенияОВыплате!$B$1:$C$20</definedName>
  </definedNames>
  <calcPr calcId="144525" refMode="R1C1"/>
</workbook>
</file>

<file path=xl/calcChain.xml><?xml version="1.0" encoding="utf-8"?>
<calcChain xmlns="http://schemas.openxmlformats.org/spreadsheetml/2006/main">
  <c r="D3" i="6" l="1"/>
  <c r="E3" i="6" l="1"/>
  <c r="F3" i="6" s="1"/>
  <c r="G3" i="6" l="1"/>
  <c r="H3" i="6" l="1"/>
  <c r="I3" i="6" s="1"/>
</calcChain>
</file>

<file path=xl/comments1.xml><?xml version="1.0" encoding="utf-8"?>
<comments xmlns="http://schemas.openxmlformats.org/spreadsheetml/2006/main">
  <authors>
    <author>Сергей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>Чем больше номер, тем позднее вынесено решение.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Сергей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>По убыванию приоритета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" authorId="0">
      <text>
        <r>
          <rPr>
            <sz val="9"/>
            <color indexed="81"/>
            <rFont val="Tahoma"/>
            <family val="2"/>
            <charset val="204"/>
          </rPr>
          <t>Парная группа включает</t>
        </r>
        <r>
          <rPr>
            <b/>
            <sz val="9"/>
            <color indexed="81"/>
            <rFont val="Tahoma"/>
            <family val="2"/>
            <charset val="204"/>
          </rPr>
          <t xml:space="preserve"> основной</t>
        </r>
        <r>
          <rPr>
            <sz val="9"/>
            <color indexed="81"/>
            <rFont val="Tahoma"/>
            <family val="2"/>
            <charset val="204"/>
          </rPr>
          <t xml:space="preserve"> тип суммы и </t>
        </r>
        <r>
          <rPr>
            <b/>
            <sz val="9"/>
            <color indexed="81"/>
            <rFont val="Tahoma"/>
            <family val="2"/>
            <charset val="204"/>
          </rPr>
          <t>производный</t>
        </r>
        <r>
          <rPr>
            <sz val="9"/>
            <color indexed="81"/>
            <rFont val="Tahoma"/>
            <family val="2"/>
            <charset val="204"/>
          </rPr>
          <t xml:space="preserve"> от основного тип суммы.
ВАЖНО! Списывать средства с какого-либо типа суммы можно только в случае, если выполняются следующие условия:
1. остаток средств по типу суммы &gt; 0,
2. общий остаток по типам сумм в парной группе &gt; 0.
</t>
        </r>
      </text>
    </comment>
  </commentList>
</comments>
</file>

<file path=xl/sharedStrings.xml><?xml version="1.0" encoding="utf-8"?>
<sst xmlns="http://schemas.openxmlformats.org/spreadsheetml/2006/main" count="94" uniqueCount="29">
  <si>
    <t>Взносы софинансирование</t>
  </si>
  <si>
    <t>Доп. страховые взносы (ДСВ1)</t>
  </si>
  <si>
    <t>ИД на доп. взносы (ИД ДСВ1)</t>
  </si>
  <si>
    <t>ИД на софинансирование</t>
  </si>
  <si>
    <t>ИД на страховые взносы на НЧ</t>
  </si>
  <si>
    <t>Страховые взносы на НЧ</t>
  </si>
  <si>
    <t>01-010-631-091-82</t>
  </si>
  <si>
    <t>01-015-105-161-85</t>
  </si>
  <si>
    <t>01-023-479-933-67</t>
  </si>
  <si>
    <t>01-028-390-569-70</t>
  </si>
  <si>
    <t>01-041-808-573-50</t>
  </si>
  <si>
    <t>01-047-382-242-62</t>
  </si>
  <si>
    <t>01-047-642-412-60</t>
  </si>
  <si>
    <t>01-061-527-346-45</t>
  </si>
  <si>
    <t>01-073-594-245-86</t>
  </si>
  <si>
    <t>ИД на взносы работодателя (ИД ДСВ2)</t>
  </si>
  <si>
    <t>Договор</t>
  </si>
  <si>
    <t>Тип суммы</t>
  </si>
  <si>
    <t>Взносы работодателя (ДСВ2)</t>
  </si>
  <si>
    <t>Материнский капитал</t>
  </si>
  <si>
    <t>ИД на материнский капитал</t>
  </si>
  <si>
    <t>Приоритет</t>
  </si>
  <si>
    <t>Парная группа</t>
  </si>
  <si>
    <t>Сумма выплаты по решению</t>
  </si>
  <si>
    <t>Итого остаток на счете</t>
  </si>
  <si>
    <t>Табл1. Порядок списания средств по типам сумм</t>
  </si>
  <si>
    <t>Табл2. Парные типы сумм</t>
  </si>
  <si>
    <t>Суммы выплат по типам сумм</t>
  </si>
  <si>
    <t>Номер 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</si>
</sst>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8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horizontal="left" vertical="top"/>
    </xf>
    <xf numFmtId="4" fontId="1" fillId="0" borderId="1" xfId="1" applyNumberFormat="1" applyBorder="1" applyAlignment="1">
      <alignment horizontal="right" vertical="top"/>
    </xf>
    <xf numFmtId="2" fontId="1" fillId="0" borderId="1" xfId="1" applyNumberFormat="1" applyBorder="1" applyAlignment="1">
      <alignment horizontal="right" vertical="top"/>
    </xf>
    <xf numFmtId="0" fontId="2" fillId="2" borderId="1" xfId="1" applyFont="1" applyFill="1" applyBorder="1" applyAlignment="1">
      <alignment horizontal="left" vertical="top" wrapText="1"/>
    </xf>
    <xf numFmtId="0" fontId="0" fillId="0" borderId="0" xfId="0"/>
    <xf numFmtId="1" fontId="1" fillId="0" borderId="1" xfId="1" applyNumberFormat="1" applyBorder="1" applyAlignment="1">
      <alignment horizontal="center" vertical="top"/>
    </xf>
    <xf numFmtId="0" fontId="0" fillId="0" borderId="0" xfId="0" applyAlignment="1">
      <alignment horizontal="center"/>
    </xf>
    <xf numFmtId="2" fontId="0" fillId="0" borderId="0" xfId="0" applyNumberFormat="1"/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center" vertical="top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15" x14ac:dyDescent="0.25"/>
  <cols>
    <col min="1" max="1" width="17.7109375" bestFit="1" customWidth="1"/>
    <col min="2" max="2" width="13.42578125" style="6" bestFit="1" customWidth="1"/>
    <col min="3" max="4" width="10.140625" style="6" bestFit="1" customWidth="1"/>
    <col min="5" max="5" width="12.7109375" style="6" bestFit="1" customWidth="1"/>
    <col min="6" max="7" width="10.140625" style="6" bestFit="1" customWidth="1"/>
    <col min="8" max="8" width="13.42578125" customWidth="1"/>
  </cols>
  <sheetData>
    <row r="1" spans="1:8" s="12" customFormat="1" ht="51" x14ac:dyDescent="0.25">
      <c r="A1" s="13" t="s">
        <v>16</v>
      </c>
      <c r="B1" s="13" t="s">
        <v>5</v>
      </c>
      <c r="C1" s="13" t="s">
        <v>1</v>
      </c>
      <c r="D1" s="13" t="s">
        <v>0</v>
      </c>
      <c r="E1" s="13" t="s">
        <v>4</v>
      </c>
      <c r="F1" s="13" t="s">
        <v>2</v>
      </c>
      <c r="G1" s="13" t="s">
        <v>3</v>
      </c>
      <c r="H1" s="13" t="s">
        <v>24</v>
      </c>
    </row>
    <row r="2" spans="1:8" x14ac:dyDescent="0.25">
      <c r="A2" s="1" t="s">
        <v>6</v>
      </c>
      <c r="B2" s="3">
        <v>-3345.36</v>
      </c>
      <c r="C2" s="4">
        <v>-887.12</v>
      </c>
      <c r="D2" s="4">
        <v>-825.82</v>
      </c>
      <c r="E2" s="3">
        <v>3362.16</v>
      </c>
      <c r="F2" s="4">
        <v>903.13</v>
      </c>
      <c r="G2" s="4">
        <v>841.75</v>
      </c>
      <c r="H2" s="4">
        <v>48.74</v>
      </c>
    </row>
    <row r="3" spans="1:8" x14ac:dyDescent="0.25">
      <c r="A3" s="1" t="s">
        <v>7</v>
      </c>
      <c r="B3" s="3">
        <v>-6246.98</v>
      </c>
      <c r="C3" s="3">
        <v>3925.08</v>
      </c>
      <c r="D3" s="3">
        <v>10312.48</v>
      </c>
      <c r="E3" s="3">
        <v>6351.47</v>
      </c>
      <c r="F3" s="3">
        <v>7771.47</v>
      </c>
      <c r="G3" s="3">
        <v>6386.15</v>
      </c>
      <c r="H3" s="3">
        <v>28499.67</v>
      </c>
    </row>
    <row r="4" spans="1:8" x14ac:dyDescent="0.25">
      <c r="A4" s="1" t="s">
        <v>8</v>
      </c>
      <c r="B4" s="3">
        <v>7903.38</v>
      </c>
      <c r="C4" s="3">
        <v>13716.38</v>
      </c>
      <c r="D4" s="3">
        <v>14083.78</v>
      </c>
      <c r="E4" s="3">
        <v>5069.41</v>
      </c>
      <c r="F4" s="3">
        <v>2447.81</v>
      </c>
      <c r="G4" s="3">
        <v>1113.05</v>
      </c>
      <c r="H4" s="3">
        <v>44333.81</v>
      </c>
    </row>
    <row r="5" spans="1:8" x14ac:dyDescent="0.25">
      <c r="A5" s="1" t="s">
        <v>9</v>
      </c>
      <c r="B5" s="3">
        <v>-20567.669999999998</v>
      </c>
      <c r="C5" s="3">
        <v>-1097.94</v>
      </c>
      <c r="D5" s="3">
        <v>-1075.8800000000001</v>
      </c>
      <c r="E5" s="3">
        <v>35502.79</v>
      </c>
      <c r="F5" s="3">
        <v>1213.8699999999999</v>
      </c>
      <c r="G5" s="3">
        <v>1191.5</v>
      </c>
      <c r="H5" s="3">
        <v>15166.67</v>
      </c>
    </row>
    <row r="6" spans="1:8" x14ac:dyDescent="0.25">
      <c r="A6" s="1" t="s">
        <v>10</v>
      </c>
      <c r="B6" s="3">
        <v>-2061.77</v>
      </c>
      <c r="C6" s="3">
        <v>6213.8</v>
      </c>
      <c r="D6" s="3">
        <v>6783.62</v>
      </c>
      <c r="E6" s="3">
        <v>13781.75</v>
      </c>
      <c r="F6" s="3">
        <v>7576.79</v>
      </c>
      <c r="G6" s="3">
        <v>6825.3</v>
      </c>
      <c r="H6" s="3">
        <v>39119.49</v>
      </c>
    </row>
    <row r="7" spans="1:8" x14ac:dyDescent="0.25">
      <c r="A7" s="1" t="s">
        <v>11</v>
      </c>
      <c r="B7" s="3">
        <v>-2173.6999999999998</v>
      </c>
      <c r="C7" s="3">
        <v>3221.81</v>
      </c>
      <c r="D7" s="3">
        <v>9886.02</v>
      </c>
      <c r="E7" s="3">
        <v>2425.91</v>
      </c>
      <c r="F7" s="3">
        <v>2496.46</v>
      </c>
      <c r="G7" s="3">
        <v>2465.16</v>
      </c>
      <c r="H7" s="3">
        <v>18321.66</v>
      </c>
    </row>
    <row r="8" spans="1:8" x14ac:dyDescent="0.25">
      <c r="A8" s="1" t="s">
        <v>12</v>
      </c>
      <c r="B8" s="2"/>
      <c r="C8" s="4">
        <v>-35.21</v>
      </c>
      <c r="D8" s="4">
        <v>0.01</v>
      </c>
      <c r="E8" s="4">
        <v>166.22</v>
      </c>
      <c r="F8" s="4">
        <v>717.6</v>
      </c>
      <c r="G8" s="4">
        <v>680.4</v>
      </c>
      <c r="H8" s="3">
        <v>1529.02</v>
      </c>
    </row>
    <row r="9" spans="1:8" x14ac:dyDescent="0.25">
      <c r="A9" s="1" t="s">
        <v>13</v>
      </c>
      <c r="B9" s="2"/>
      <c r="C9" s="2"/>
      <c r="D9" s="4">
        <v>-441.94</v>
      </c>
      <c r="E9" s="4">
        <v>696.92</v>
      </c>
      <c r="F9" s="4">
        <v>289.12</v>
      </c>
      <c r="G9" s="4">
        <v>661.43</v>
      </c>
      <c r="H9" s="3">
        <v>1205.53</v>
      </c>
    </row>
    <row r="10" spans="1:8" x14ac:dyDescent="0.25">
      <c r="A10" s="1" t="s">
        <v>14</v>
      </c>
      <c r="B10" s="3">
        <v>-7809.34</v>
      </c>
      <c r="C10" s="3">
        <v>12000</v>
      </c>
      <c r="D10" s="3">
        <v>12000</v>
      </c>
      <c r="E10" s="3">
        <v>8065.38</v>
      </c>
      <c r="F10" s="3">
        <v>1130.8</v>
      </c>
      <c r="G10" s="3">
        <v>1092.3900000000001</v>
      </c>
      <c r="H10" s="3">
        <v>26479.23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"/>
  <sheetViews>
    <sheetView workbookViewId="0">
      <selection activeCell="A2" sqref="A2"/>
    </sheetView>
  </sheetViews>
  <sheetFormatPr defaultRowHeight="15" x14ac:dyDescent="0.25"/>
  <cols>
    <col min="1" max="1" width="9.28515625" style="6" customWidth="1"/>
    <col min="2" max="2" width="19.7109375" customWidth="1"/>
    <col min="3" max="3" width="12.42578125" customWidth="1"/>
  </cols>
  <sheetData>
    <row r="1" spans="1:3" s="8" customFormat="1" ht="38.25" x14ac:dyDescent="0.25">
      <c r="A1" s="11" t="s">
        <v>28</v>
      </c>
      <c r="B1" s="11" t="s">
        <v>16</v>
      </c>
      <c r="C1" s="11" t="s">
        <v>23</v>
      </c>
    </row>
    <row r="2" spans="1:3" x14ac:dyDescent="0.25">
      <c r="A2" s="14">
        <v>1</v>
      </c>
      <c r="B2" s="1" t="s">
        <v>6</v>
      </c>
      <c r="C2" s="4">
        <v>24.37</v>
      </c>
    </row>
    <row r="3" spans="1:3" x14ac:dyDescent="0.25">
      <c r="A3" s="14">
        <v>2</v>
      </c>
      <c r="B3" s="1" t="s">
        <v>6</v>
      </c>
      <c r="C3" s="3">
        <v>24.37</v>
      </c>
    </row>
    <row r="4" spans="1:3" x14ac:dyDescent="0.25">
      <c r="A4" s="14">
        <v>3</v>
      </c>
      <c r="B4" s="1" t="s">
        <v>12</v>
      </c>
      <c r="C4" s="3">
        <v>764.51</v>
      </c>
    </row>
    <row r="5" spans="1:3" x14ac:dyDescent="0.25">
      <c r="A5" s="14">
        <v>4</v>
      </c>
      <c r="B5" s="1" t="s">
        <v>12</v>
      </c>
      <c r="C5" s="3">
        <v>764.51</v>
      </c>
    </row>
    <row r="6" spans="1:3" x14ac:dyDescent="0.25">
      <c r="A6" s="14">
        <v>5</v>
      </c>
      <c r="B6" s="1" t="s">
        <v>13</v>
      </c>
      <c r="C6" s="3">
        <v>409.88</v>
      </c>
    </row>
    <row r="7" spans="1:3" x14ac:dyDescent="0.25">
      <c r="A7" s="14">
        <v>6</v>
      </c>
      <c r="B7" s="1" t="s">
        <v>10</v>
      </c>
      <c r="C7" s="3">
        <v>19559.740000000002</v>
      </c>
    </row>
    <row r="8" spans="1:3" x14ac:dyDescent="0.25">
      <c r="A8" s="14">
        <v>7</v>
      </c>
      <c r="B8" s="1" t="s">
        <v>7</v>
      </c>
      <c r="C8" s="3">
        <v>14249.83</v>
      </c>
    </row>
    <row r="9" spans="1:3" x14ac:dyDescent="0.25">
      <c r="A9" s="14">
        <v>8</v>
      </c>
      <c r="B9" s="1" t="s">
        <v>14</v>
      </c>
      <c r="C9" s="3">
        <v>13239.61</v>
      </c>
    </row>
    <row r="10" spans="1:3" x14ac:dyDescent="0.25">
      <c r="A10" s="14">
        <v>9</v>
      </c>
      <c r="B10" s="1" t="s">
        <v>13</v>
      </c>
      <c r="C10" s="3">
        <v>401.84</v>
      </c>
    </row>
    <row r="11" spans="1:3" x14ac:dyDescent="0.25">
      <c r="A11" s="14">
        <v>10</v>
      </c>
      <c r="B11" s="1" t="s">
        <v>7</v>
      </c>
      <c r="C11" s="4">
        <v>14249.83</v>
      </c>
    </row>
    <row r="12" spans="1:3" x14ac:dyDescent="0.25">
      <c r="A12" s="14">
        <v>11</v>
      </c>
      <c r="B12" s="1" t="s">
        <v>11</v>
      </c>
      <c r="C12" s="3">
        <v>9160.83</v>
      </c>
    </row>
    <row r="13" spans="1:3" x14ac:dyDescent="0.25">
      <c r="A13" s="14">
        <v>12</v>
      </c>
      <c r="B13" s="1" t="s">
        <v>8</v>
      </c>
      <c r="C13" s="3">
        <v>22166.9</v>
      </c>
    </row>
    <row r="14" spans="1:3" x14ac:dyDescent="0.25">
      <c r="A14" s="14">
        <v>13</v>
      </c>
      <c r="B14" s="1" t="s">
        <v>10</v>
      </c>
      <c r="C14" s="3">
        <v>19559.740000000002</v>
      </c>
    </row>
    <row r="15" spans="1:3" x14ac:dyDescent="0.25">
      <c r="A15" s="14">
        <v>14</v>
      </c>
      <c r="B15" s="1" t="s">
        <v>8</v>
      </c>
      <c r="C15" s="3">
        <v>22166.9</v>
      </c>
    </row>
    <row r="16" spans="1:3" x14ac:dyDescent="0.25">
      <c r="A16" s="14">
        <v>15</v>
      </c>
      <c r="B16" s="1" t="s">
        <v>13</v>
      </c>
      <c r="C16" s="3">
        <v>401.84</v>
      </c>
    </row>
    <row r="17" spans="1:3" x14ac:dyDescent="0.25">
      <c r="A17" s="14">
        <v>16</v>
      </c>
      <c r="B17" s="1" t="s">
        <v>14</v>
      </c>
      <c r="C17" s="3">
        <v>13239.61</v>
      </c>
    </row>
    <row r="18" spans="1:3" x14ac:dyDescent="0.25">
      <c r="A18" s="14">
        <v>17</v>
      </c>
      <c r="B18" s="1" t="s">
        <v>9</v>
      </c>
      <c r="C18" s="3">
        <v>7583.33</v>
      </c>
    </row>
    <row r="19" spans="1:3" x14ac:dyDescent="0.25">
      <c r="A19" s="14">
        <v>18</v>
      </c>
      <c r="B19" s="1" t="s">
        <v>11</v>
      </c>
      <c r="C19" s="3">
        <v>9160.83</v>
      </c>
    </row>
    <row r="20" spans="1:3" x14ac:dyDescent="0.25">
      <c r="A20" s="14">
        <v>19</v>
      </c>
      <c r="B20" s="1" t="s">
        <v>9</v>
      </c>
      <c r="C20" s="4">
        <v>7583.33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workbookViewId="0">
      <selection activeCell="C15" sqref="C15"/>
    </sheetView>
  </sheetViews>
  <sheetFormatPr defaultRowHeight="15" x14ac:dyDescent="0.25"/>
  <cols>
    <col min="1" max="1" width="9.7109375" style="6" bestFit="1" customWidth="1"/>
    <col min="2" max="2" width="37.28515625" customWidth="1"/>
    <col min="4" max="4" width="14.28515625" style="6" bestFit="1" customWidth="1"/>
    <col min="5" max="5" width="32.85546875" customWidth="1"/>
  </cols>
  <sheetData>
    <row r="1" spans="1:5" s="6" customFormat="1" x14ac:dyDescent="0.25">
      <c r="A1" s="17" t="s">
        <v>25</v>
      </c>
      <c r="B1" s="17"/>
      <c r="D1" s="17" t="s">
        <v>26</v>
      </c>
      <c r="E1" s="17"/>
    </row>
    <row r="2" spans="1:5" x14ac:dyDescent="0.25">
      <c r="A2" s="10" t="s">
        <v>21</v>
      </c>
      <c r="B2" s="10" t="s">
        <v>17</v>
      </c>
      <c r="C2" s="8"/>
      <c r="D2" s="10" t="s">
        <v>22</v>
      </c>
      <c r="E2" s="10" t="s">
        <v>17</v>
      </c>
    </row>
    <row r="3" spans="1:5" x14ac:dyDescent="0.25">
      <c r="A3" s="7">
        <v>1</v>
      </c>
      <c r="B3" s="1" t="s">
        <v>5</v>
      </c>
      <c r="D3" s="15">
        <v>1</v>
      </c>
      <c r="E3" s="1" t="s">
        <v>5</v>
      </c>
    </row>
    <row r="4" spans="1:5" x14ac:dyDescent="0.25">
      <c r="A4" s="7">
        <v>2</v>
      </c>
      <c r="B4" s="1" t="s">
        <v>1</v>
      </c>
      <c r="D4" s="16"/>
      <c r="E4" s="1" t="s">
        <v>4</v>
      </c>
    </row>
    <row r="5" spans="1:5" x14ac:dyDescent="0.25">
      <c r="A5" s="7">
        <v>3</v>
      </c>
      <c r="B5" s="1" t="s">
        <v>18</v>
      </c>
      <c r="D5" s="15">
        <v>2</v>
      </c>
      <c r="E5" s="1" t="s">
        <v>1</v>
      </c>
    </row>
    <row r="6" spans="1:5" x14ac:dyDescent="0.25">
      <c r="A6" s="7">
        <v>4</v>
      </c>
      <c r="B6" s="1" t="s">
        <v>0</v>
      </c>
      <c r="D6" s="16"/>
      <c r="E6" s="1" t="s">
        <v>2</v>
      </c>
    </row>
    <row r="7" spans="1:5" x14ac:dyDescent="0.25">
      <c r="A7" s="7">
        <v>5</v>
      </c>
      <c r="B7" s="1" t="s">
        <v>19</v>
      </c>
      <c r="D7" s="15">
        <v>3</v>
      </c>
      <c r="E7" s="1" t="s">
        <v>18</v>
      </c>
    </row>
    <row r="8" spans="1:5" x14ac:dyDescent="0.25">
      <c r="A8" s="7">
        <v>6</v>
      </c>
      <c r="B8" s="1" t="s">
        <v>4</v>
      </c>
      <c r="D8" s="16"/>
      <c r="E8" s="1" t="s">
        <v>15</v>
      </c>
    </row>
    <row r="9" spans="1:5" x14ac:dyDescent="0.25">
      <c r="A9" s="7">
        <v>7</v>
      </c>
      <c r="B9" s="1" t="s">
        <v>2</v>
      </c>
      <c r="D9" s="15">
        <v>4</v>
      </c>
      <c r="E9" s="1" t="s">
        <v>0</v>
      </c>
    </row>
    <row r="10" spans="1:5" x14ac:dyDescent="0.25">
      <c r="A10" s="7">
        <v>8</v>
      </c>
      <c r="B10" s="1" t="s">
        <v>15</v>
      </c>
      <c r="D10" s="16"/>
      <c r="E10" s="1" t="s">
        <v>3</v>
      </c>
    </row>
    <row r="11" spans="1:5" x14ac:dyDescent="0.25">
      <c r="A11" s="7">
        <v>9</v>
      </c>
      <c r="B11" s="1" t="s">
        <v>3</v>
      </c>
      <c r="D11" s="15">
        <v>5</v>
      </c>
      <c r="E11" s="1" t="s">
        <v>19</v>
      </c>
    </row>
    <row r="12" spans="1:5" x14ac:dyDescent="0.25">
      <c r="A12" s="7">
        <v>10</v>
      </c>
      <c r="B12" s="1" t="s">
        <v>20</v>
      </c>
      <c r="D12" s="16"/>
      <c r="E12" s="1" t="s">
        <v>20</v>
      </c>
    </row>
  </sheetData>
  <mergeCells count="7">
    <mergeCell ref="D9:D10"/>
    <mergeCell ref="D11:D12"/>
    <mergeCell ref="A1:B1"/>
    <mergeCell ref="D1:E1"/>
    <mergeCell ref="D3:D4"/>
    <mergeCell ref="D5:D6"/>
    <mergeCell ref="D7:D8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3" sqref="C3:C4"/>
    </sheetView>
  </sheetViews>
  <sheetFormatPr defaultRowHeight="15" x14ac:dyDescent="0.25"/>
  <cols>
    <col min="1" max="1" width="9.140625" style="6"/>
    <col min="2" max="2" width="14.5703125" bestFit="1" customWidth="1"/>
    <col min="3" max="3" width="12.140625" customWidth="1"/>
    <col min="4" max="4" width="13.42578125" bestFit="1" customWidth="1"/>
    <col min="5" max="6" width="10.140625" bestFit="1" customWidth="1"/>
    <col min="7" max="7" width="12.7109375" bestFit="1" customWidth="1"/>
    <col min="8" max="9" width="10.140625" bestFit="1" customWidth="1"/>
  </cols>
  <sheetData>
    <row r="1" spans="1:9" s="6" customFormat="1" x14ac:dyDescent="0.25">
      <c r="A1" s="21" t="s">
        <v>28</v>
      </c>
      <c r="B1" s="21" t="s">
        <v>16</v>
      </c>
      <c r="C1" s="21" t="s">
        <v>23</v>
      </c>
      <c r="D1" s="18" t="s">
        <v>27</v>
      </c>
      <c r="E1" s="19"/>
      <c r="F1" s="19"/>
      <c r="G1" s="19"/>
      <c r="H1" s="19"/>
      <c r="I1" s="20"/>
    </row>
    <row r="2" spans="1:9" ht="51" x14ac:dyDescent="0.25">
      <c r="A2" s="22"/>
      <c r="B2" s="22"/>
      <c r="C2" s="22"/>
      <c r="D2" s="5" t="s">
        <v>5</v>
      </c>
      <c r="E2" s="5" t="s">
        <v>1</v>
      </c>
      <c r="F2" s="5" t="s">
        <v>0</v>
      </c>
      <c r="G2" s="5" t="s">
        <v>4</v>
      </c>
      <c r="H2" s="5" t="s">
        <v>2</v>
      </c>
      <c r="I2" s="5" t="s">
        <v>3</v>
      </c>
    </row>
    <row r="3" spans="1:9" x14ac:dyDescent="0.25">
      <c r="A3" s="14">
        <v>1</v>
      </c>
      <c r="B3" s="1" t="s">
        <v>6</v>
      </c>
      <c r="C3" s="4">
        <v>24.37</v>
      </c>
      <c r="D3">
        <f>IF(AND(РасчетСписанияСредсв!C3&gt;0,ОстаткиСредствНаСчетах!B2&gt;0,SUM(ОстаткиСредствНаСчетах!B2,ОстаткиСредствНаСчетах!E2)&gt;0),IF(РасчетСписанияСредсв!C3&gt;ОстаткиСредствНаСчетах!B2,MIN(ОстаткиСредствНаСчетах!B2,SUM(ОстаткиСредствНаСчетах!B2,ОстаткиСредствНаСчетах!E2)),MIN(РасчетСписанияСредсв!C3,SUM(ОстаткиСредствНаСчетах!B2,ОстаткиСредствНаСчетах!E2))),)</f>
        <v>0</v>
      </c>
      <c r="E3" s="6">
        <f>IF(AND(РасчетСписанияСредсв!C3-РасчетСписанияСредсв!D3&gt;0,ОстаткиСредствНаСчетах!C2&gt;0,SUM(ОстаткиСредствНаСчетах!C2,ОстаткиСредствНаСчетах!F2)&gt;0),IF(РасчетСписанияСредсв!C3-РасчетСписанияСредсв!D3&gt;ОстаткиСредствНаСчетах!C2,MIN(ОстаткиСредствНаСчетах!С2,SUM(ОстаткиСредствНаСчетах!C2,ОстаткиСредствНаСчетах!F2)),MIN(РасчетСписанияСредсв!C3-РасчетСписанияСредсв!D3,SUM(ОстаткиСредствНаСчетах!C2,ОстаткиСредствНаСчетах!F2))),)</f>
        <v>0</v>
      </c>
      <c r="F3" s="6">
        <f>IF(AND(РасчетСписанияСредсв!C3-РасчетСписанияСредсв!D3-РасчетСписанияСредсв!E3&gt;0,ОстаткиСредствНаСчетах!D2&gt;0,SUM(ОстаткиСредствНаСчетах!D2,ОстаткиСредствНаСчетах!G2)&gt;0),IF(РасчетСписанияСредсв!C3-РасчетСписанияСредсв!D3-РасчетСписанияСредсв!E3&gt;ОстаткиСредствНаСчетах!D2,MIN(ОстаткиСредствНаСчетах!D2,SUM(ОстаткиСредствНаСчетах!D2,ОстаткиСредствНаСчетах!G2)),MIN(РасчетСписанияСредсв!C3-РасчетСписанияСредсв!D3-РасчетСписанияСредсв!E3,SUM(ОстаткиСредствНаСчетах!D2,ОстаткиСредствНаСчетах!G2))),)</f>
        <v>0</v>
      </c>
      <c r="G3" s="6">
        <f>IF(AND(РасчетСписанияСредсв!C3-РасчетСписанияСредсв!D3-РасчетСписанияСредсв!E3-РасчетСписанияСредсв!F3&gt;0,ОстаткиСредствНаСчетах!E2&gt;0,SUM(ОстаткиСредствНаСчетах!B2,ОстаткиСредствНаСчетах!E2)&gt;0),IF(РасчетСписанияСредсв!C3-РасчетСписанияСредсв!D3-РасчетСписанияСредсв!E3-РасчетСписанияСредсв!F3&gt;ОстаткиСредствНаСчетах!E2,MIN(ОстаткиСредствНаСчетах!E2,SUM(ОстаткиСредствНаСчетах!B2,ОстаткиСредствНаСчетах!E2)),MIN(РасчетСписанияСредсв!C3-РасчетСписанияСредсв!D3-РасчетСписанияСредсв!E3-РасчетСписанияСредсв!F3,SUM(ОстаткиСредствНаСчетах!B2,ОстаткиСредствНаСчетах!E2))),)</f>
        <v>16.799999999999727</v>
      </c>
      <c r="H3" s="6">
        <f>IF(AND(РасчетСписанияСредсв!C3-РасчетСписанияСредсв!D3-РасчетСписанияСредсв!E3-РасчетСписанияСредсв!F3-РасчетСписанияСредсв!G3&gt;0,ОстаткиСредствНаСчетах!F2&gt;0,SUM(ОстаткиСредствНаСчетах!C2,ОстаткиСредствНаСчетах!F2)&gt;0),IF(РасчетСписанияСредсв!C3-РасчетСписанияСредсв!D3-РасчетСписанияСредсв!E3-РасчетСписанияСредсв!F3-РасчетСписанияСредсв!G3&gt;ОстаткиСредствНаСчетах!F2,MIN(ОстаткиСредствНаСчетах!F2,SUM(ОстаткиСредствНаСчетах!C2,ОстаткиСредствНаСчетах!F2)),MIN(РасчетСписанияСредсв!C3-РасчетСписанияСредсв!D3-РасчетСписанияСредсв!E3-РасчетСписанияСредсв!F3-РасчетСписанияСредсв!G3,SUM(ОстаткиСредствНаСчетах!C2,ОстаткиСредствНаСчетах!F2))),)</f>
        <v>7.5700000000002738</v>
      </c>
      <c r="I3" s="6">
        <f>IF(AND(РасчетСписанияСредсв!C3-РасчетСписанияСредсв!D3-РасчетСписанияСредсв!E3-РасчетСписанияСредсв!F3-РасчетСписанияСредсв!G3-РасчетСписанияСредсв!H3&gt;0,ОстаткиСредствНаСчетах!G2&gt;0,SUM(ОстаткиСредствНаСчетах!D2,ОстаткиСредствНаСчетах!G2)&gt;0),IF(РасчетСписанияСредсв!C3-РасчетСписанияСредсв!D3-РасчетСписанияСредсв!E3-РасчетСписанияСредсв!F3-РасчетСписанияСредсв!G3-РасчетСписанияСредсв!H3&gt;ОстаткиСредствНаСчетах!G2,MIN(ОстаткиСредствНаСчетах!G2,SUM(ОстаткиСредствНаСчетах!D2,ОстаткиСредствНаСчетах!G2)),MIN(РасчетСписанияСредсв!C3-РасчетСписанияСредсв!D3-РасчетСписанияСредсв!E3-РасчетСписанияСредсв!F3-РасчетСписанияСредсв!G3-РасчетСписанияСредсв!H3,SUM(ОстаткиСредствНаСчетах!D2,ОстаткиСредствНаСчетах!G2))),)</f>
        <v>0</v>
      </c>
    </row>
    <row r="4" spans="1:9" x14ac:dyDescent="0.25">
      <c r="A4" s="14">
        <v>2</v>
      </c>
      <c r="B4" s="1" t="s">
        <v>6</v>
      </c>
      <c r="C4" s="3">
        <v>24.37</v>
      </c>
      <c r="D4" s="6">
        <v>0</v>
      </c>
      <c r="E4">
        <v>0</v>
      </c>
      <c r="F4">
        <v>0</v>
      </c>
      <c r="G4">
        <v>0</v>
      </c>
      <c r="H4" s="9">
        <v>8.44</v>
      </c>
      <c r="I4" s="9">
        <v>15.93</v>
      </c>
    </row>
    <row r="5" spans="1:9" x14ac:dyDescent="0.25">
      <c r="A5" s="14">
        <v>3</v>
      </c>
      <c r="B5" s="1" t="s">
        <v>12</v>
      </c>
      <c r="C5" s="3">
        <v>764.51</v>
      </c>
    </row>
    <row r="6" spans="1:9" x14ac:dyDescent="0.25">
      <c r="A6" s="14">
        <v>4</v>
      </c>
      <c r="B6" s="1" t="s">
        <v>12</v>
      </c>
      <c r="C6" s="3">
        <v>764.51</v>
      </c>
    </row>
    <row r="7" spans="1:9" x14ac:dyDescent="0.25">
      <c r="A7" s="14">
        <v>5</v>
      </c>
      <c r="B7" s="1" t="s">
        <v>13</v>
      </c>
      <c r="C7" s="3">
        <v>409.88</v>
      </c>
    </row>
    <row r="8" spans="1:9" x14ac:dyDescent="0.25">
      <c r="A8" s="14">
        <v>6</v>
      </c>
      <c r="B8" s="1" t="s">
        <v>10</v>
      </c>
      <c r="C8" s="3">
        <v>19559.740000000002</v>
      </c>
    </row>
    <row r="9" spans="1:9" x14ac:dyDescent="0.25">
      <c r="A9" s="14">
        <v>7</v>
      </c>
      <c r="B9" s="1" t="s">
        <v>7</v>
      </c>
      <c r="C9" s="3">
        <v>14249.83</v>
      </c>
    </row>
    <row r="10" spans="1:9" x14ac:dyDescent="0.25">
      <c r="A10" s="14">
        <v>8</v>
      </c>
      <c r="B10" s="1" t="s">
        <v>14</v>
      </c>
      <c r="C10" s="3">
        <v>13239.61</v>
      </c>
    </row>
    <row r="11" spans="1:9" x14ac:dyDescent="0.25">
      <c r="A11" s="14">
        <v>9</v>
      </c>
      <c r="B11" s="1" t="s">
        <v>13</v>
      </c>
      <c r="C11" s="3">
        <v>401.84</v>
      </c>
    </row>
    <row r="12" spans="1:9" x14ac:dyDescent="0.25">
      <c r="A12" s="14">
        <v>10</v>
      </c>
      <c r="B12" s="1" t="s">
        <v>7</v>
      </c>
      <c r="C12" s="4">
        <v>14249.83</v>
      </c>
    </row>
    <row r="13" spans="1:9" x14ac:dyDescent="0.25">
      <c r="A13" s="14">
        <v>11</v>
      </c>
      <c r="B13" s="1" t="s">
        <v>11</v>
      </c>
      <c r="C13" s="3">
        <v>9160.83</v>
      </c>
    </row>
    <row r="14" spans="1:9" x14ac:dyDescent="0.25">
      <c r="A14" s="14">
        <v>12</v>
      </c>
      <c r="B14" s="1" t="s">
        <v>8</v>
      </c>
      <c r="C14" s="3">
        <v>22166.9</v>
      </c>
    </row>
    <row r="15" spans="1:9" x14ac:dyDescent="0.25">
      <c r="A15" s="14">
        <v>13</v>
      </c>
      <c r="B15" s="1" t="s">
        <v>10</v>
      </c>
      <c r="C15" s="3">
        <v>19559.740000000002</v>
      </c>
    </row>
    <row r="16" spans="1:9" x14ac:dyDescent="0.25">
      <c r="A16" s="14">
        <v>14</v>
      </c>
      <c r="B16" s="1" t="s">
        <v>8</v>
      </c>
      <c r="C16" s="3">
        <v>22166.9</v>
      </c>
    </row>
    <row r="17" spans="1:3" x14ac:dyDescent="0.25">
      <c r="A17" s="14">
        <v>15</v>
      </c>
      <c r="B17" s="1" t="s">
        <v>13</v>
      </c>
      <c r="C17" s="3">
        <v>401.84</v>
      </c>
    </row>
    <row r="18" spans="1:3" x14ac:dyDescent="0.25">
      <c r="A18" s="14">
        <v>16</v>
      </c>
      <c r="B18" s="1" t="s">
        <v>14</v>
      </c>
      <c r="C18" s="3">
        <v>13239.61</v>
      </c>
    </row>
    <row r="19" spans="1:3" x14ac:dyDescent="0.25">
      <c r="A19" s="14">
        <v>17</v>
      </c>
      <c r="B19" s="1" t="s">
        <v>9</v>
      </c>
      <c r="C19" s="3">
        <v>7583.33</v>
      </c>
    </row>
    <row r="20" spans="1:3" x14ac:dyDescent="0.25">
      <c r="A20" s="14">
        <v>18</v>
      </c>
      <c r="B20" s="1" t="s">
        <v>11</v>
      </c>
      <c r="C20" s="3">
        <v>9160.83</v>
      </c>
    </row>
    <row r="21" spans="1:3" x14ac:dyDescent="0.25">
      <c r="A21" s="14">
        <v>19</v>
      </c>
      <c r="B21" s="1" t="s">
        <v>9</v>
      </c>
      <c r="C21" s="4">
        <v>7583.33</v>
      </c>
    </row>
  </sheetData>
  <mergeCells count="4">
    <mergeCell ref="D1:I1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ОстаткиСредствНаСчетах</vt:lpstr>
      <vt:lpstr>РешенияОВыплате</vt:lpstr>
      <vt:lpstr>ДляИнфо</vt:lpstr>
      <vt:lpstr>РасчетСписанияСредсв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2016-04-09T14:53:43Z</dcterms:created>
  <dcterms:modified xsi:type="dcterms:W3CDTF">2016-04-09T18:54:20Z</dcterms:modified>
</cp:coreProperties>
</file>