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 tabRatio="890"/>
  </bookViews>
  <sheets>
    <sheet name="отклонения" sheetId="35" r:id="rId1"/>
    <sheet name="спр" sheetId="45" r:id="rId2"/>
    <sheet name="Факт отгузки" sheetId="46" r:id="rId3"/>
  </sheets>
  <externalReferences>
    <externalReference r:id="rId4"/>
  </externalReferences>
  <definedNames>
    <definedName name="_xlnm._FilterDatabase" localSheetId="0" hidden="1">отклонения!$A$3:$CZ$18</definedName>
    <definedName name="_xlnm._FilterDatabase" localSheetId="2" hidden="1">'Факт отгузки'!$A$2:$F$43</definedName>
    <definedName name="Валюта">[1]Списки!$R$2:$R$6</definedName>
    <definedName name="Города">#REF!</definedName>
    <definedName name="Группа_ХСЗР">[1]Списки!$J$2:$J$8</definedName>
    <definedName name="ОП">OFFSET([1]Списки!$E$1,MATCH([1]ХСЗР!$D1,[1]Списки!$E$1:$E$100,0)-1,1,COUNTIF([1]Списки!$E$1:$E$100,[1]ХСЗР!$D1),1)</definedName>
    <definedName name="Регион">[1]Списки!$C$2:$C$8</definedName>
    <definedName name="ХСЗР">OFFSET([1]Списки!$L$1,MATCH([1]ХСЗР!$G1,[1]Списки!$L$1:$L$501,0)-1,1,COUNTIF([1]Списки!$E$1:$L$501,[1]ХСЗР!$G1),1)</definedName>
  </definedNames>
  <calcPr calcId="152511" calcMode="manual"/>
</workbook>
</file>

<file path=xl/calcChain.xml><?xml version="1.0" encoding="utf-8"?>
<calcChain xmlns="http://schemas.openxmlformats.org/spreadsheetml/2006/main">
  <c r="D4" i="46" l="1"/>
  <c r="D5" i="46"/>
  <c r="D6" i="46"/>
  <c r="D7" i="46"/>
  <c r="D8" i="46"/>
  <c r="D9" i="46"/>
  <c r="D10" i="46"/>
  <c r="D11" i="46"/>
  <c r="D12" i="46"/>
  <c r="D13" i="46"/>
  <c r="D14" i="46"/>
  <c r="D15" i="46"/>
  <c r="D16" i="46"/>
  <c r="D17" i="46"/>
  <c r="D18" i="46"/>
  <c r="D19" i="46"/>
  <c r="D20" i="46"/>
  <c r="D21" i="46"/>
  <c r="D22" i="46"/>
  <c r="D23" i="46"/>
  <c r="D24" i="46"/>
  <c r="D25" i="46"/>
  <c r="D26" i="46"/>
  <c r="D27" i="46"/>
  <c r="D28" i="46"/>
  <c r="D29" i="46"/>
  <c r="D30" i="46"/>
  <c r="D31" i="46"/>
  <c r="D32" i="46"/>
  <c r="D33" i="46"/>
  <c r="D34" i="46"/>
  <c r="D35" i="46"/>
  <c r="D36" i="46"/>
  <c r="D37" i="46"/>
  <c r="D38" i="46"/>
  <c r="D39" i="46"/>
  <c r="D40" i="46"/>
  <c r="D41" i="46"/>
  <c r="D42" i="46"/>
  <c r="D43" i="46"/>
  <c r="D3" i="46"/>
  <c r="C3" i="46"/>
  <c r="C4" i="46" s="1"/>
  <c r="C5" i="46"/>
  <c r="C7" i="46"/>
  <c r="C8" i="46" s="1"/>
  <c r="C9" i="46" s="1"/>
  <c r="C10" i="46" s="1"/>
  <c r="C11" i="46" s="1"/>
  <c r="C12" i="46"/>
  <c r="C13" i="46" s="1"/>
  <c r="C14" i="46"/>
  <c r="C16" i="46" s="1"/>
  <c r="C19" i="46"/>
  <c r="C21" i="46" s="1"/>
  <c r="C23" i="46"/>
  <c r="C24" i="46" s="1"/>
  <c r="C25" i="46"/>
  <c r="C28" i="46" s="1"/>
  <c r="C30" i="46"/>
  <c r="C32" i="46" s="1"/>
  <c r="C34" i="46"/>
  <c r="C36" i="46" s="1"/>
  <c r="C39" i="46"/>
  <c r="C41" i="46" s="1"/>
  <c r="C43" i="46" l="1"/>
  <c r="Y5" i="35"/>
  <c r="Z5" i="35" s="1"/>
  <c r="Y10" i="35"/>
  <c r="Z10" i="35" s="1"/>
  <c r="Y16" i="35"/>
  <c r="Z16" i="35" s="1"/>
  <c r="Y4" i="35"/>
  <c r="Z4" i="35" s="1"/>
  <c r="C35" i="46"/>
  <c r="C22" i="46"/>
  <c r="C38" i="46"/>
  <c r="C20" i="46"/>
  <c r="Y12" i="35" s="1"/>
  <c r="Z12" i="35" s="1"/>
  <c r="C6" i="46"/>
  <c r="Y6" i="35" s="1"/>
  <c r="Z6" i="35" s="1"/>
  <c r="C37" i="46"/>
  <c r="C27" i="46"/>
  <c r="C40" i="46"/>
  <c r="C15" i="46"/>
  <c r="C18" i="46"/>
  <c r="C26" i="46"/>
  <c r="C31" i="46"/>
  <c r="C17" i="46"/>
  <c r="C29" i="46"/>
  <c r="C33" i="46"/>
  <c r="C42" i="46"/>
  <c r="CZ18" i="35"/>
  <c r="CZ17" i="35"/>
  <c r="CZ16" i="35"/>
  <c r="CZ15" i="35"/>
  <c r="CZ14" i="35"/>
  <c r="CZ13" i="35"/>
  <c r="CZ12" i="35"/>
  <c r="CZ11" i="35"/>
  <c r="CZ10" i="35"/>
  <c r="CZ9" i="35"/>
  <c r="CZ8" i="35"/>
  <c r="CZ7" i="35"/>
  <c r="CZ6" i="35"/>
  <c r="CZ5" i="35"/>
  <c r="CZ4" i="35"/>
  <c r="CW18" i="35"/>
  <c r="CW17" i="35"/>
  <c r="CW16" i="35"/>
  <c r="CW15" i="35"/>
  <c r="CW14" i="35"/>
  <c r="CW13" i="35"/>
  <c r="CW12" i="35"/>
  <c r="CW11" i="35"/>
  <c r="CW10" i="35"/>
  <c r="CW9" i="35"/>
  <c r="CW8" i="35"/>
  <c r="CW7" i="35"/>
  <c r="CW6" i="35"/>
  <c r="CW5" i="35"/>
  <c r="CW4" i="35"/>
  <c r="CT18" i="35"/>
  <c r="CT17" i="35"/>
  <c r="CT16" i="35"/>
  <c r="CT15" i="35"/>
  <c r="CT14" i="35"/>
  <c r="CT13" i="35"/>
  <c r="CT12" i="35"/>
  <c r="CT11" i="35"/>
  <c r="CT10" i="35"/>
  <c r="CT9" i="35"/>
  <c r="CT8" i="35"/>
  <c r="CT7" i="35"/>
  <c r="CT6" i="35"/>
  <c r="CT5" i="35"/>
  <c r="CT4" i="35"/>
  <c r="CQ18" i="35"/>
  <c r="CQ17" i="35"/>
  <c r="CQ16" i="35"/>
  <c r="CQ15" i="35"/>
  <c r="CQ14" i="35"/>
  <c r="CQ13" i="35"/>
  <c r="CQ12" i="35"/>
  <c r="CQ11" i="35"/>
  <c r="CQ10" i="35"/>
  <c r="CQ9" i="35"/>
  <c r="CQ8" i="35"/>
  <c r="CQ7" i="35"/>
  <c r="CQ6" i="35"/>
  <c r="CQ5" i="35"/>
  <c r="CQ4" i="35"/>
  <c r="CN18" i="35"/>
  <c r="CN17" i="35"/>
  <c r="CN16" i="35"/>
  <c r="CN15" i="35"/>
  <c r="CN14" i="35"/>
  <c r="CN13" i="35"/>
  <c r="CN12" i="35"/>
  <c r="CN11" i="35"/>
  <c r="CN10" i="35"/>
  <c r="CN9" i="35"/>
  <c r="CN8" i="35"/>
  <c r="CN7" i="35"/>
  <c r="CN6" i="35"/>
  <c r="CN5" i="35"/>
  <c r="CN4" i="35"/>
  <c r="CK18" i="35"/>
  <c r="CK17" i="35"/>
  <c r="CK16" i="35"/>
  <c r="CK15" i="35"/>
  <c r="CK14" i="35"/>
  <c r="CK13" i="35"/>
  <c r="CK12" i="35"/>
  <c r="CK11" i="35"/>
  <c r="CK10" i="35"/>
  <c r="CK9" i="35"/>
  <c r="CK8" i="35"/>
  <c r="CK7" i="35"/>
  <c r="CK6" i="35"/>
  <c r="CK5" i="35"/>
  <c r="CK4" i="35"/>
  <c r="CH18" i="35"/>
  <c r="CH17" i="35"/>
  <c r="CH16" i="35"/>
  <c r="CH15" i="35"/>
  <c r="CH14" i="35"/>
  <c r="CH13" i="35"/>
  <c r="CH12" i="35"/>
  <c r="CH11" i="35"/>
  <c r="CH10" i="35"/>
  <c r="CH9" i="35"/>
  <c r="CH8" i="35"/>
  <c r="CH7" i="35"/>
  <c r="CH6" i="35"/>
  <c r="CH5" i="35"/>
  <c r="CH4" i="35"/>
  <c r="CE18" i="35"/>
  <c r="CE17" i="35"/>
  <c r="CE16" i="35"/>
  <c r="CE15" i="35"/>
  <c r="CE14" i="35"/>
  <c r="CE13" i="35"/>
  <c r="CE12" i="35"/>
  <c r="CE11" i="35"/>
  <c r="CE10" i="35"/>
  <c r="CE9" i="35"/>
  <c r="CE8" i="35"/>
  <c r="CE7" i="35"/>
  <c r="CE6" i="35"/>
  <c r="CE5" i="35"/>
  <c r="CE4" i="35"/>
  <c r="CB18" i="35"/>
  <c r="CB17" i="35"/>
  <c r="CB16" i="35"/>
  <c r="CB15" i="35"/>
  <c r="CB14" i="35"/>
  <c r="CB13" i="35"/>
  <c r="CB12" i="35"/>
  <c r="CB11" i="35"/>
  <c r="CB10" i="35"/>
  <c r="CB9" i="35"/>
  <c r="CB8" i="35"/>
  <c r="CB7" i="35"/>
  <c r="CB6" i="35"/>
  <c r="CB5" i="35"/>
  <c r="CB4" i="35"/>
  <c r="BY18" i="35"/>
  <c r="BY17" i="35"/>
  <c r="BY16" i="35"/>
  <c r="BY15" i="35"/>
  <c r="BY14" i="35"/>
  <c r="BY13" i="35"/>
  <c r="BY12" i="35"/>
  <c r="BY11" i="35"/>
  <c r="BY10" i="35"/>
  <c r="BY9" i="35"/>
  <c r="BY8" i="35"/>
  <c r="BY7" i="35"/>
  <c r="BY6" i="35"/>
  <c r="BY5" i="35"/>
  <c r="BY4" i="35"/>
  <c r="BV18" i="35"/>
  <c r="BV17" i="35"/>
  <c r="BV16" i="35"/>
  <c r="BV15" i="35"/>
  <c r="BV14" i="35"/>
  <c r="BV13" i="35"/>
  <c r="BV12" i="35"/>
  <c r="BV11" i="35"/>
  <c r="BV10" i="35"/>
  <c r="BV9" i="35"/>
  <c r="BV8" i="35"/>
  <c r="BV7" i="35"/>
  <c r="BV6" i="35"/>
  <c r="BV5" i="35"/>
  <c r="BV4" i="35"/>
  <c r="BS18" i="35"/>
  <c r="BS17" i="35"/>
  <c r="BS16" i="35"/>
  <c r="BS15" i="35"/>
  <c r="BS14" i="35"/>
  <c r="BS13" i="35"/>
  <c r="BS12" i="35"/>
  <c r="BS11" i="35"/>
  <c r="BS10" i="35"/>
  <c r="BS9" i="35"/>
  <c r="BS8" i="35"/>
  <c r="BS7" i="35"/>
  <c r="BS6" i="35"/>
  <c r="BS5" i="35"/>
  <c r="BS4" i="35"/>
  <c r="BP18" i="35"/>
  <c r="BP17" i="35"/>
  <c r="BP16" i="35"/>
  <c r="BP15" i="35"/>
  <c r="BP14" i="35"/>
  <c r="BP13" i="35"/>
  <c r="BP12" i="35"/>
  <c r="BP11" i="35"/>
  <c r="BP10" i="35"/>
  <c r="BP9" i="35"/>
  <c r="BP8" i="35"/>
  <c r="BP7" i="35"/>
  <c r="BP6" i="35"/>
  <c r="BP5" i="35"/>
  <c r="BP4" i="35"/>
  <c r="BM18" i="35"/>
  <c r="BM17" i="35"/>
  <c r="BM16" i="35"/>
  <c r="BM15" i="35"/>
  <c r="BM14" i="35"/>
  <c r="BM13" i="35"/>
  <c r="BM12" i="35"/>
  <c r="BM11" i="35"/>
  <c r="BM10" i="35"/>
  <c r="BM9" i="35"/>
  <c r="BM8" i="35"/>
  <c r="BM7" i="35"/>
  <c r="BM6" i="35"/>
  <c r="BM5" i="35"/>
  <c r="BM4" i="35"/>
  <c r="BJ18" i="35"/>
  <c r="BJ17" i="35"/>
  <c r="BJ16" i="35"/>
  <c r="BJ15" i="35"/>
  <c r="BJ14" i="35"/>
  <c r="BJ13" i="35"/>
  <c r="BJ12" i="35"/>
  <c r="BJ11" i="35"/>
  <c r="BJ10" i="35"/>
  <c r="BJ9" i="35"/>
  <c r="BJ8" i="35"/>
  <c r="BJ7" i="35"/>
  <c r="BJ6" i="35"/>
  <c r="BJ5" i="35"/>
  <c r="BJ4" i="35"/>
  <c r="BG18" i="35"/>
  <c r="BG17" i="35"/>
  <c r="BG16" i="35"/>
  <c r="BG15" i="35"/>
  <c r="BG14" i="35"/>
  <c r="BG13" i="35"/>
  <c r="BG12" i="35"/>
  <c r="BG11" i="35"/>
  <c r="BG10" i="35"/>
  <c r="BG9" i="35"/>
  <c r="BG8" i="35"/>
  <c r="BG7" i="35"/>
  <c r="BG6" i="35"/>
  <c r="BG5" i="35"/>
  <c r="BG4" i="35"/>
  <c r="BD18" i="35"/>
  <c r="BD17" i="35"/>
  <c r="BD16" i="35"/>
  <c r="BD15" i="35"/>
  <c r="BD14" i="35"/>
  <c r="BD13" i="35"/>
  <c r="BD12" i="35"/>
  <c r="BD11" i="35"/>
  <c r="BD10" i="35"/>
  <c r="BD9" i="35"/>
  <c r="BD8" i="35"/>
  <c r="BD7" i="35"/>
  <c r="BD6" i="35"/>
  <c r="BD5" i="35"/>
  <c r="BD4" i="35"/>
  <c r="BA18" i="35"/>
  <c r="BA17" i="35"/>
  <c r="BA16" i="35"/>
  <c r="BA15" i="35"/>
  <c r="BA14" i="35"/>
  <c r="BA13" i="35"/>
  <c r="BA12" i="35"/>
  <c r="BA11" i="35"/>
  <c r="BA10" i="35"/>
  <c r="BA9" i="35"/>
  <c r="BA8" i="35"/>
  <c r="BA7" i="35"/>
  <c r="BA6" i="35"/>
  <c r="BA5" i="35"/>
  <c r="BA4" i="35"/>
  <c r="AX18" i="35"/>
  <c r="AX17" i="35"/>
  <c r="AX16" i="35"/>
  <c r="AX15" i="35"/>
  <c r="AX14" i="35"/>
  <c r="AX13" i="35"/>
  <c r="AX12" i="35"/>
  <c r="AX11" i="35"/>
  <c r="AX10" i="35"/>
  <c r="AX9" i="35"/>
  <c r="AX8" i="35"/>
  <c r="AX7" i="35"/>
  <c r="AX6" i="35"/>
  <c r="AX5" i="35"/>
  <c r="AX4" i="35"/>
  <c r="AU18" i="35"/>
  <c r="AU17" i="35"/>
  <c r="AU16" i="35"/>
  <c r="AU15" i="35"/>
  <c r="AU14" i="35"/>
  <c r="AU13" i="35"/>
  <c r="AU12" i="35"/>
  <c r="AU11" i="35"/>
  <c r="AU10" i="35"/>
  <c r="AU9" i="35"/>
  <c r="AU8" i="35"/>
  <c r="AU7" i="35"/>
  <c r="AU6" i="35"/>
  <c r="AU5" i="35"/>
  <c r="AU4" i="35"/>
  <c r="AR18" i="35"/>
  <c r="AR17" i="35"/>
  <c r="AR16" i="35"/>
  <c r="AR15" i="35"/>
  <c r="AR14" i="35"/>
  <c r="AR13" i="35"/>
  <c r="AR12" i="35"/>
  <c r="AR11" i="35"/>
  <c r="AR10" i="35"/>
  <c r="AR9" i="35"/>
  <c r="AR8" i="35"/>
  <c r="AR7" i="35"/>
  <c r="AR6" i="35"/>
  <c r="AR5" i="35"/>
  <c r="AR4" i="35"/>
  <c r="AO18" i="35"/>
  <c r="AO17" i="35"/>
  <c r="AO16" i="35"/>
  <c r="AO15" i="35"/>
  <c r="AO14" i="35"/>
  <c r="AO13" i="35"/>
  <c r="AO12" i="35"/>
  <c r="AO11" i="35"/>
  <c r="AO10" i="35"/>
  <c r="AO9" i="35"/>
  <c r="AO8" i="35"/>
  <c r="AO7" i="35"/>
  <c r="AO6" i="35"/>
  <c r="AO5" i="35"/>
  <c r="AO4" i="35"/>
  <c r="AL18" i="35"/>
  <c r="AL17" i="35"/>
  <c r="AL16" i="35"/>
  <c r="AL15" i="35"/>
  <c r="AL14" i="35"/>
  <c r="AL13" i="35"/>
  <c r="AL12" i="35"/>
  <c r="AL11" i="35"/>
  <c r="AL10" i="35"/>
  <c r="AL9" i="35"/>
  <c r="AL8" i="35"/>
  <c r="AL7" i="35"/>
  <c r="AL6" i="35"/>
  <c r="AL5" i="35"/>
  <c r="AL4" i="35"/>
  <c r="AI18" i="35"/>
  <c r="AI17" i="35"/>
  <c r="AI16" i="35"/>
  <c r="AI15" i="35"/>
  <c r="AI14" i="35"/>
  <c r="AI13" i="35"/>
  <c r="AI12" i="35"/>
  <c r="AI11" i="35"/>
  <c r="AI10" i="35"/>
  <c r="AI9" i="35"/>
  <c r="AI8" i="35"/>
  <c r="AI7" i="35"/>
  <c r="AI6" i="35"/>
  <c r="AI5" i="35"/>
  <c r="AI4" i="35"/>
  <c r="AF18" i="35"/>
  <c r="AF17" i="35"/>
  <c r="AF16" i="35"/>
  <c r="AF15" i="35"/>
  <c r="AF14" i="35"/>
  <c r="AF13" i="35"/>
  <c r="AF12" i="35"/>
  <c r="AF11" i="35"/>
  <c r="AF10" i="35"/>
  <c r="AF9" i="35"/>
  <c r="AF8" i="35"/>
  <c r="AF7" i="35"/>
  <c r="AF6" i="35"/>
  <c r="AF5" i="35"/>
  <c r="AF4" i="35"/>
  <c r="AC18" i="35"/>
  <c r="AC17" i="35"/>
  <c r="AC16" i="35"/>
  <c r="AC15" i="35"/>
  <c r="AC14" i="35"/>
  <c r="AC13" i="35"/>
  <c r="AC12" i="35"/>
  <c r="AC11" i="35"/>
  <c r="AC10" i="35"/>
  <c r="AC9" i="35"/>
  <c r="AC8" i="35"/>
  <c r="AC7" i="35"/>
  <c r="AC6" i="35"/>
  <c r="AC5" i="35"/>
  <c r="AC4" i="35"/>
  <c r="W18" i="35"/>
  <c r="W17" i="35"/>
  <c r="W16" i="35"/>
  <c r="W15" i="35"/>
  <c r="W14" i="35"/>
  <c r="W13" i="35"/>
  <c r="W12" i="35"/>
  <c r="W11" i="35"/>
  <c r="W10" i="35"/>
  <c r="W9" i="35"/>
  <c r="W8" i="35"/>
  <c r="W7" i="35"/>
  <c r="W6" i="35"/>
  <c r="W5" i="35"/>
  <c r="W4" i="35"/>
  <c r="T18" i="35"/>
  <c r="T17" i="35"/>
  <c r="T16" i="35"/>
  <c r="T15" i="35"/>
  <c r="T14" i="35"/>
  <c r="T13" i="35"/>
  <c r="T12" i="35"/>
  <c r="T11" i="35"/>
  <c r="T10" i="35"/>
  <c r="T9" i="35"/>
  <c r="T8" i="35"/>
  <c r="T7" i="35"/>
  <c r="T6" i="35"/>
  <c r="T5" i="35"/>
  <c r="T4" i="35"/>
  <c r="Q18" i="35"/>
  <c r="Q17" i="35"/>
  <c r="Q16" i="35"/>
  <c r="Q15" i="35"/>
  <c r="Q14" i="35"/>
  <c r="Q13" i="35"/>
  <c r="Q12" i="35"/>
  <c r="Q11" i="35"/>
  <c r="Q10" i="35"/>
  <c r="Q9" i="35"/>
  <c r="Q8" i="35"/>
  <c r="Q7" i="35"/>
  <c r="Q6" i="35"/>
  <c r="Q5" i="35"/>
  <c r="Q4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N6" i="35"/>
  <c r="N5" i="35"/>
  <c r="N4" i="35"/>
  <c r="K18" i="35"/>
  <c r="K17" i="35"/>
  <c r="K16" i="35"/>
  <c r="K15" i="35"/>
  <c r="K14" i="35"/>
  <c r="K13" i="35"/>
  <c r="K12" i="35"/>
  <c r="K11" i="35"/>
  <c r="K10" i="35"/>
  <c r="K9" i="35"/>
  <c r="K8" i="35"/>
  <c r="K7" i="35"/>
  <c r="K6" i="35"/>
  <c r="K5" i="35"/>
  <c r="K4" i="35"/>
  <c r="H18" i="35"/>
  <c r="H17" i="35"/>
  <c r="H16" i="35"/>
  <c r="H15" i="35"/>
  <c r="H14" i="35"/>
  <c r="H13" i="35"/>
  <c r="H12" i="35"/>
  <c r="H11" i="35"/>
  <c r="H10" i="35"/>
  <c r="H9" i="35"/>
  <c r="H8" i="35"/>
  <c r="H7" i="35"/>
  <c r="H6" i="35"/>
  <c r="H5" i="35"/>
  <c r="H4" i="35"/>
  <c r="E5" i="35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4" i="35"/>
  <c r="Y17" i="35" l="1"/>
  <c r="Z17" i="35" s="1"/>
  <c r="Y11" i="35"/>
  <c r="Z11" i="35" s="1"/>
  <c r="Y18" i="35"/>
  <c r="Z18" i="35" s="1"/>
  <c r="Y13" i="35"/>
  <c r="Z13" i="35" s="1"/>
  <c r="Y7" i="35"/>
  <c r="Z7" i="35" s="1"/>
  <c r="Y14" i="35"/>
  <c r="Z14" i="35" s="1"/>
  <c r="Y9" i="35"/>
  <c r="Z9" i="35" s="1"/>
  <c r="Y15" i="35"/>
  <c r="Z15" i="35" s="1"/>
  <c r="Y8" i="35"/>
  <c r="Z8" i="35" s="1"/>
</calcChain>
</file>

<file path=xl/sharedStrings.xml><?xml version="1.0" encoding="utf-8"?>
<sst xmlns="http://schemas.openxmlformats.org/spreadsheetml/2006/main" count="562" uniqueCount="369">
  <si>
    <t>Курск</t>
  </si>
  <si>
    <t>Липецк</t>
  </si>
  <si>
    <t>Пенза</t>
  </si>
  <si>
    <t>Тамбов</t>
  </si>
  <si>
    <t>Тула</t>
  </si>
  <si>
    <t>Наименование</t>
  </si>
  <si>
    <t>Бунино</t>
  </si>
  <si>
    <t>Камыши</t>
  </si>
  <si>
    <t>Максимовка</t>
  </si>
  <si>
    <t>Мантурово</t>
  </si>
  <si>
    <t>Рыльск</t>
  </si>
  <si>
    <t>Сосновка</t>
  </si>
  <si>
    <t>Данков</t>
  </si>
  <si>
    <t>Дегтевое</t>
  </si>
  <si>
    <t>Озерки</t>
  </si>
  <si>
    <t>Скопин</t>
  </si>
  <si>
    <t>Судбище</t>
  </si>
  <si>
    <t>Земетчино</t>
  </si>
  <si>
    <t>Исса</t>
  </si>
  <si>
    <t>Каменка</t>
  </si>
  <si>
    <t>Кондоль</t>
  </si>
  <si>
    <t>Пичаево</t>
  </si>
  <si>
    <t>Шацк</t>
  </si>
  <si>
    <t>Богородицк</t>
  </si>
  <si>
    <t>Волово</t>
  </si>
  <si>
    <t>Натальино</t>
  </si>
  <si>
    <t>Ураган Форте</t>
  </si>
  <si>
    <t>Раундап</t>
  </si>
  <si>
    <t>Банвел</t>
  </si>
  <si>
    <t>Тренд-90</t>
  </si>
  <si>
    <t>Инновейт+Атон</t>
  </si>
  <si>
    <t>Рексолин Zn 15</t>
  </si>
  <si>
    <t>Брейк</t>
  </si>
  <si>
    <t>Максим КС</t>
  </si>
  <si>
    <t>Ноктин А</t>
  </si>
  <si>
    <t>Пронок Мульти</t>
  </si>
  <si>
    <t>Базагран</t>
  </si>
  <si>
    <t>Хармони</t>
  </si>
  <si>
    <t>Фюзилад Форте</t>
  </si>
  <si>
    <t>Реглон Супер</t>
  </si>
  <si>
    <t>Гезагард</t>
  </si>
  <si>
    <t>Дуал Голд</t>
  </si>
  <si>
    <t>Галакси Топ</t>
  </si>
  <si>
    <t>Арамо 45</t>
  </si>
  <si>
    <t>Оптимо</t>
  </si>
  <si>
    <t>Стингер Трио</t>
  </si>
  <si>
    <t>Пикус</t>
  </si>
  <si>
    <t>Це Це Це 750</t>
  </si>
  <si>
    <t>Данадим эксперт</t>
  </si>
  <si>
    <t>Альбит</t>
  </si>
  <si>
    <t>Импакт Супер</t>
  </si>
  <si>
    <t>Амистар Экстра</t>
  </si>
  <si>
    <t>Борей</t>
  </si>
  <si>
    <t>Лонтрел Гранд</t>
  </si>
  <si>
    <t>Эфория</t>
  </si>
  <si>
    <t>Пиктор</t>
  </si>
  <si>
    <t>Элюмис</t>
  </si>
  <si>
    <t>Кордус Плюс</t>
  </si>
  <si>
    <t>Гринго Mg</t>
  </si>
  <si>
    <t>Люмакс</t>
  </si>
  <si>
    <t>Карате Зеон</t>
  </si>
  <si>
    <t>Прима</t>
  </si>
  <si>
    <t>Моддус</t>
  </si>
  <si>
    <t>Аксиал</t>
  </si>
  <si>
    <t>Альто Турбо</t>
  </si>
  <si>
    <t>Максим Экстрим</t>
  </si>
  <si>
    <t>Инстиво</t>
  </si>
  <si>
    <t>Дивиденд Экстрим</t>
  </si>
  <si>
    <t>Виктор</t>
  </si>
  <si>
    <t>Бетанал 22</t>
  </si>
  <si>
    <t>Карибу</t>
  </si>
  <si>
    <t>Пилот</t>
  </si>
  <si>
    <t>Импакт</t>
  </si>
  <si>
    <t>Бетанал Эксперт ОФ</t>
  </si>
  <si>
    <t>Децис Профи</t>
  </si>
  <si>
    <t>Пантера</t>
  </si>
  <si>
    <t>АгроМастер 18-18-18+3</t>
  </si>
  <si>
    <t>Бороплюс</t>
  </si>
  <si>
    <t>Сфера Макс</t>
  </si>
  <si>
    <t>АгроМастер 15-5-30+2</t>
  </si>
  <si>
    <t>Альто Супер</t>
  </si>
  <si>
    <t>Изабион</t>
  </si>
  <si>
    <t>Секатор Турбо</t>
  </si>
  <si>
    <t>Пума Плюс</t>
  </si>
  <si>
    <t>Стабилан</t>
  </si>
  <si>
    <t>Конфидор Экстра</t>
  </si>
  <si>
    <t>Пума Супер 100</t>
  </si>
  <si>
    <t>Солигор</t>
  </si>
  <si>
    <t>Фалькон</t>
  </si>
  <si>
    <t>Децис Эксперт</t>
  </si>
  <si>
    <t>Иншур Перформ</t>
  </si>
  <si>
    <t>Абакус ультра</t>
  </si>
  <si>
    <t>Би-58 Новый</t>
  </si>
  <si>
    <t>Рекс Дуо</t>
  </si>
  <si>
    <t>Айвенго</t>
  </si>
  <si>
    <t>Нитрофикс Ж</t>
  </si>
  <si>
    <t>Фокстрот Турбо</t>
  </si>
  <si>
    <t>Бутизан Стар</t>
  </si>
  <si>
    <t>Аминофол Молибден</t>
  </si>
  <si>
    <t>Номер недели</t>
  </si>
  <si>
    <t>Адъюгрейн</t>
  </si>
  <si>
    <t>Аминофол Плюс</t>
  </si>
  <si>
    <t>Фертигрейн Старт CoMo</t>
  </si>
  <si>
    <t>Зенкор Ультра</t>
  </si>
  <si>
    <t>Максифол Радифарм</t>
  </si>
  <si>
    <t xml:space="preserve">Текнокель Амино Микс </t>
  </si>
  <si>
    <t>Максифол Динамикс</t>
  </si>
  <si>
    <t>Мантурово 2</t>
  </si>
  <si>
    <t>Измалково</t>
  </si>
  <si>
    <t>Соловьево</t>
  </si>
  <si>
    <t>Любовка</t>
  </si>
  <si>
    <t>Токаревка</t>
  </si>
  <si>
    <t>Птань</t>
  </si>
  <si>
    <t>Теплое</t>
  </si>
  <si>
    <t>ГК АТ</t>
  </si>
  <si>
    <t>Бунино-план</t>
  </si>
  <si>
    <t>Бунино-факт</t>
  </si>
  <si>
    <t>Камыши-план</t>
  </si>
  <si>
    <t>Камыши-факт</t>
  </si>
  <si>
    <t>Максимовка-план</t>
  </si>
  <si>
    <t>Максимовка-факт</t>
  </si>
  <si>
    <t>Мантурово-план</t>
  </si>
  <si>
    <t>Мантурово-факт</t>
  </si>
  <si>
    <t>Мантурово 2-план</t>
  </si>
  <si>
    <t>Мантурово 2-факт</t>
  </si>
  <si>
    <t>Рыльск-план</t>
  </si>
  <si>
    <t>Рыльск-факт</t>
  </si>
  <si>
    <t>Сосновка-план</t>
  </si>
  <si>
    <t>Сосновка-факт</t>
  </si>
  <si>
    <t>Курск-план</t>
  </si>
  <si>
    <t>Курск-факт</t>
  </si>
  <si>
    <t>Данков-план</t>
  </si>
  <si>
    <t>Данков-факт</t>
  </si>
  <si>
    <t>Дегтевое-план</t>
  </si>
  <si>
    <t>Дегтевое-факт</t>
  </si>
  <si>
    <t>Измалково-план</t>
  </si>
  <si>
    <t>Измалково-факт</t>
  </si>
  <si>
    <t>Озерки-план</t>
  </si>
  <si>
    <t>Озерки-факт</t>
  </si>
  <si>
    <t>Скопин-план</t>
  </si>
  <si>
    <t>Скопин-факт</t>
  </si>
  <si>
    <t>Соловьево-план</t>
  </si>
  <si>
    <t>Соловьево-факт</t>
  </si>
  <si>
    <t>Становое-план</t>
  </si>
  <si>
    <t>Становое-факт</t>
  </si>
  <si>
    <t>Судбище-план</t>
  </si>
  <si>
    <t>Судбище-факт</t>
  </si>
  <si>
    <t>Липецк-план</t>
  </si>
  <si>
    <t>Липецк-факт</t>
  </si>
  <si>
    <t>Земетчино-план</t>
  </si>
  <si>
    <t>Земетчино-факт</t>
  </si>
  <si>
    <t>Исса-план</t>
  </si>
  <si>
    <t>Исса-факт</t>
  </si>
  <si>
    <t>Каменка-план</t>
  </si>
  <si>
    <t>Каменка-факт</t>
  </si>
  <si>
    <t>Кондоль-план</t>
  </si>
  <si>
    <t>Кондоль-факт</t>
  </si>
  <si>
    <t>Пенза-план</t>
  </si>
  <si>
    <t>Пенза-факт</t>
  </si>
  <si>
    <t>Любовка-план</t>
  </si>
  <si>
    <t>Любовка-факт</t>
  </si>
  <si>
    <t>Пичаево-план</t>
  </si>
  <si>
    <t>Пичаево-факт</t>
  </si>
  <si>
    <t>Токаревка-план</t>
  </si>
  <si>
    <t>Токаревка-факт</t>
  </si>
  <si>
    <t>Шацк-план</t>
  </si>
  <si>
    <t>Шацк-факт</t>
  </si>
  <si>
    <t>Тамбов-план</t>
  </si>
  <si>
    <t>Тамбов-факт</t>
  </si>
  <si>
    <t>Богородицк-план</t>
  </si>
  <si>
    <t>Богородицк-факт</t>
  </si>
  <si>
    <t>Волово-план</t>
  </si>
  <si>
    <t>Волово-факт</t>
  </si>
  <si>
    <t>Натальино-план</t>
  </si>
  <si>
    <t>Натальино-факт</t>
  </si>
  <si>
    <t>Птань-план</t>
  </si>
  <si>
    <t>Птань-факт</t>
  </si>
  <si>
    <t>Теплое-план</t>
  </si>
  <si>
    <t>Теплое-факт</t>
  </si>
  <si>
    <t>Тула-план</t>
  </si>
  <si>
    <t>Тула-факт</t>
  </si>
  <si>
    <t>ГК АТ-план</t>
  </si>
  <si>
    <t>ГК АТ-факт</t>
  </si>
  <si>
    <t>Отклонение</t>
  </si>
  <si>
    <t>Кластер (РХ)</t>
  </si>
  <si>
    <t>Номенклатура</t>
  </si>
  <si>
    <t>Расход</t>
  </si>
  <si>
    <t>Брейк, МЭ</t>
  </si>
  <si>
    <t>Курск АгроАктив</t>
  </si>
  <si>
    <t>Виктор, СК</t>
  </si>
  <si>
    <t>Дивиденд Экстрим, КС</t>
  </si>
  <si>
    <t>Пичаево Золотая Нива</t>
  </si>
  <si>
    <t xml:space="preserve">Тула Возрождение </t>
  </si>
  <si>
    <t>Шацк Золотая Нива</t>
  </si>
  <si>
    <t>Дуал Голд, КЭ</t>
  </si>
  <si>
    <t>Инстиво, КС</t>
  </si>
  <si>
    <t>Иншур Перформ, КС(80+40г/л)</t>
  </si>
  <si>
    <t>Каратэ Зеон, МКС</t>
  </si>
  <si>
    <t>Максим Экстрим, КС</t>
  </si>
  <si>
    <t>Пикус, КС</t>
  </si>
  <si>
    <t>Стингер Трио, КС</t>
  </si>
  <si>
    <t>Наименование Кластера (РХ)</t>
  </si>
  <si>
    <t>???</t>
  </si>
  <si>
    <t xml:space="preserve">Наименование </t>
  </si>
  <si>
    <t>Справочник населённых пунков</t>
  </si>
  <si>
    <t>Справочник номенклатуры ХСЗР</t>
  </si>
  <si>
    <t>Наименование препарата в 1С УПП</t>
  </si>
  <si>
    <t>Наименование НП в 1С УПП</t>
  </si>
  <si>
    <t>Наименование ХСЗР</t>
  </si>
  <si>
    <t>Абакус Ультра, СЭ</t>
  </si>
  <si>
    <t>Авентрол, КЭ</t>
  </si>
  <si>
    <t>Адьюгрейн</t>
  </si>
  <si>
    <t>Айвенго, КЭ</t>
  </si>
  <si>
    <t>Аксиал, КЭ</t>
  </si>
  <si>
    <t>Алистер Гранд, МД</t>
  </si>
  <si>
    <t>Альбит, ТПС</t>
  </si>
  <si>
    <t>Альбит, ТПС (6,2 + 29,8 + 91,1 + 91,2 + 181,5 г/кг) (л)</t>
  </si>
  <si>
    <t>Альто супер, КЭ</t>
  </si>
  <si>
    <t>Альто Супер, КЭ (250+80 г/л)</t>
  </si>
  <si>
    <t>Альто Турбо ,КЭ</t>
  </si>
  <si>
    <t>Альто Турбо, КЭ</t>
  </si>
  <si>
    <t>Аминофол Mo</t>
  </si>
  <si>
    <t>Амистар Экстра, СК</t>
  </si>
  <si>
    <t>Анкер Трио, КС</t>
  </si>
  <si>
    <t>Арамо 45, КЭ (45 г/л)</t>
  </si>
  <si>
    <t>Атон, ВДГ</t>
  </si>
  <si>
    <t>Базагран, ВР</t>
  </si>
  <si>
    <t>Балерина, СЭ</t>
  </si>
  <si>
    <t>Банвел, ВР</t>
  </si>
  <si>
    <t>Бельведер, СК</t>
  </si>
  <si>
    <t>Бетанал 22, КЭ</t>
  </si>
  <si>
    <t>Бетанал Эксперт ОФ, КЭ</t>
  </si>
  <si>
    <t>БИ-58 Новый, КЭ (400 г/л)</t>
  </si>
  <si>
    <t>Биодукс, Ж</t>
  </si>
  <si>
    <t>Борей, СК</t>
  </si>
  <si>
    <t>Бутизан Стар, КС</t>
  </si>
  <si>
    <t>Винцит Форте, КС</t>
  </si>
  <si>
    <t>Галакси Топ, ВК</t>
  </si>
  <si>
    <t>Гезагард, КС</t>
  </si>
  <si>
    <t>Гекстар, ВДГ</t>
  </si>
  <si>
    <t>Голтикс, СП</t>
  </si>
  <si>
    <t>Грин-Го 18-18-18 + 13MgO</t>
  </si>
  <si>
    <t>Данадим Эксперт, КЭ</t>
  </si>
  <si>
    <t>ДАШ, СК</t>
  </si>
  <si>
    <t>Децис Профи, ВДГ</t>
  </si>
  <si>
    <t>Децис Эксперт, КЭ</t>
  </si>
  <si>
    <t>Дианат, ВР</t>
  </si>
  <si>
    <t>Дикватерр Супер, ВР</t>
  </si>
  <si>
    <t>Зеллек-супер, КЭ</t>
  </si>
  <si>
    <t>Зенкор Ультра, КС</t>
  </si>
  <si>
    <t>Изабион, ВР</t>
  </si>
  <si>
    <t>Импакт Супер, КС</t>
  </si>
  <si>
    <t>Импакт, КС</t>
  </si>
  <si>
    <t>Инновейт, КС</t>
  </si>
  <si>
    <t>Карамба, КЭ</t>
  </si>
  <si>
    <t>Карибу, ВДГ</t>
  </si>
  <si>
    <t>Кернел, ВР</t>
  </si>
  <si>
    <t>Кинто Дуо, КС</t>
  </si>
  <si>
    <t>Колосаль, КЭ</t>
  </si>
  <si>
    <t>Конкистадор, ВДГ</t>
  </si>
  <si>
    <t>Конфидор Экстра, ВДГ</t>
  </si>
  <si>
    <t>Кордус Плюс,ВДГ (550+23+92г/кг)</t>
  </si>
  <si>
    <t>Корсар, ВК</t>
  </si>
  <si>
    <t>Круйзер Рапс, КС</t>
  </si>
  <si>
    <t>Линтур, ВДГ (659 + 41г/кг)</t>
  </si>
  <si>
    <t>Лонтрел гранд, ВДГ</t>
  </si>
  <si>
    <t>Лонтрел Гранд, ВДГ (750 г/кг)</t>
  </si>
  <si>
    <t>Люмакс, СЭ</t>
  </si>
  <si>
    <t>Максим Плюс</t>
  </si>
  <si>
    <t>Максим Плюс, КС</t>
  </si>
  <si>
    <t>Максим, КС</t>
  </si>
  <si>
    <t>Моддус, КЭ</t>
  </si>
  <si>
    <t>Мортира, ВДГ</t>
  </si>
  <si>
    <t>Нитрофикс, Ж</t>
  </si>
  <si>
    <t>НОПАСАРАН, КС</t>
  </si>
  <si>
    <t>Оптимо, КЭ</t>
  </si>
  <si>
    <t>Паверфол Бор ВРП</t>
  </si>
  <si>
    <t>Пантера, КЭ</t>
  </si>
  <si>
    <t>Пиктор, КС</t>
  </si>
  <si>
    <t>Пилот, ВСК</t>
  </si>
  <si>
    <t>Препарат БПК (Биополимерный комплекс)</t>
  </si>
  <si>
    <t>Прима, СЭ</t>
  </si>
  <si>
    <t>Прозаро, КЭ</t>
  </si>
  <si>
    <t>ПроНок Мульти</t>
  </si>
  <si>
    <t>Пульсар, ВР</t>
  </si>
  <si>
    <t>Пума Плюс, КЭ</t>
  </si>
  <si>
    <t>Пума Супер 100, КЭ</t>
  </si>
  <si>
    <t>Пума Супер 7.5, ЭМВ</t>
  </si>
  <si>
    <t>Рап, ВР</t>
  </si>
  <si>
    <t>Раундал</t>
  </si>
  <si>
    <t>Реглон Супер, ВР</t>
  </si>
  <si>
    <t>Рекс Дуо, КС</t>
  </si>
  <si>
    <t>Свип, ВР</t>
  </si>
  <si>
    <t>Секатор Турбо, МД</t>
  </si>
  <si>
    <t>Селест Топ, КС</t>
  </si>
  <si>
    <t>Серп, ВК</t>
  </si>
  <si>
    <t>Сирокко, КЭ</t>
  </si>
  <si>
    <t>Солигор, КЭ</t>
  </si>
  <si>
    <t>Спидфол Б</t>
  </si>
  <si>
    <t>Стабилан, ВР</t>
  </si>
  <si>
    <t>Сфера макс, КС</t>
  </si>
  <si>
    <t>Сценик Комби, КС</t>
  </si>
  <si>
    <t>Табу, ВСК</t>
  </si>
  <si>
    <t>Тайфун, ВР</t>
  </si>
  <si>
    <t>Текнокель Амино B</t>
  </si>
  <si>
    <t>Текнокель Амино Mn</t>
  </si>
  <si>
    <t>Текнокель Амино Микс</t>
  </si>
  <si>
    <t>Тотал, ВР</t>
  </si>
  <si>
    <t>Тренд-90, Ж</t>
  </si>
  <si>
    <t>Ураган Форте, ВР</t>
  </si>
  <si>
    <t>Фалькон, КЭ</t>
  </si>
  <si>
    <t>Фертигрейн Старт СоМо</t>
  </si>
  <si>
    <t>Фертигрейн Фолиар</t>
  </si>
  <si>
    <t>Флекси, ВРК</t>
  </si>
  <si>
    <t>Фокстрот Турбо, КЭ</t>
  </si>
  <si>
    <t>Фокстрот, ВЭ</t>
  </si>
  <si>
    <t>Фюзилад Форте, КЭ</t>
  </si>
  <si>
    <t>Хармони, СТС</t>
  </si>
  <si>
    <t>Хатор, ВР</t>
  </si>
  <si>
    <t>Це Це Це 750, ВК</t>
  </si>
  <si>
    <t>Элант-Премиум, КЭ</t>
  </si>
  <si>
    <t>Элюмис, МД</t>
  </si>
  <si>
    <t>Эстет, КЭ</t>
  </si>
  <si>
    <t>Эфория, КС</t>
  </si>
  <si>
    <t>Авентрол</t>
  </si>
  <si>
    <t>Алистер Гранд</t>
  </si>
  <si>
    <t>Анкер Трио</t>
  </si>
  <si>
    <t>Атон</t>
  </si>
  <si>
    <t>Балерина</t>
  </si>
  <si>
    <t>Бельведер</t>
  </si>
  <si>
    <t>Биодукс</t>
  </si>
  <si>
    <t>Винцит Форте</t>
  </si>
  <si>
    <t>Гекстар</t>
  </si>
  <si>
    <t>Голтикс</t>
  </si>
  <si>
    <t>ДАШ</t>
  </si>
  <si>
    <t>Дианат</t>
  </si>
  <si>
    <t>Дикватерр Супер</t>
  </si>
  <si>
    <t>Зеллек-супер</t>
  </si>
  <si>
    <t>Карамба</t>
  </si>
  <si>
    <t>Кернел</t>
  </si>
  <si>
    <t>Кинто Дуо</t>
  </si>
  <si>
    <t>Колосаль</t>
  </si>
  <si>
    <t>Конкистадор</t>
  </si>
  <si>
    <t>Корсар</t>
  </si>
  <si>
    <t>Круйзер Рапс</t>
  </si>
  <si>
    <t>Линтур</t>
  </si>
  <si>
    <t>Мортира</t>
  </si>
  <si>
    <t>НОПАСАРАН</t>
  </si>
  <si>
    <t>Паверфол Бор</t>
  </si>
  <si>
    <t>Прозаро</t>
  </si>
  <si>
    <t>Пульсар</t>
  </si>
  <si>
    <t>Эстет</t>
  </si>
  <si>
    <t>Элант-Премиум</t>
  </si>
  <si>
    <t>Хатор</t>
  </si>
  <si>
    <t>Рап</t>
  </si>
  <si>
    <t>Свип</t>
  </si>
  <si>
    <t>Селест Топ</t>
  </si>
  <si>
    <t>Серп</t>
  </si>
  <si>
    <t>Сирокко</t>
  </si>
  <si>
    <t>Спидфол</t>
  </si>
  <si>
    <t>Сценик Комби</t>
  </si>
  <si>
    <t>Табу</t>
  </si>
  <si>
    <t>Тайфун</t>
  </si>
  <si>
    <t>Тотал</t>
  </si>
  <si>
    <t>Фертигрейн</t>
  </si>
  <si>
    <t>Флекси</t>
  </si>
  <si>
    <t>Факт</t>
  </si>
  <si>
    <t>факт</t>
  </si>
  <si>
    <t>Становое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</si>
</sst>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indexed="5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rgb="FFD7E4B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Fill="1"/>
    <xf numFmtId="1" fontId="1" fillId="0" borderId="0" xfId="0" applyNumberFormat="1" applyFont="1"/>
    <xf numFmtId="3" fontId="1" fillId="0" borderId="0" xfId="0" applyNumberFormat="1" applyFont="1"/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5" fillId="4" borderId="1" xfId="2" applyNumberFormat="1" applyFont="1" applyFill="1" applyBorder="1" applyAlignment="1">
      <alignment horizontal="left" vertical="top" wrapText="1"/>
    </xf>
    <xf numFmtId="0" fontId="5" fillId="4" borderId="1" xfId="2" applyNumberFormat="1" applyFont="1" applyFill="1" applyBorder="1" applyAlignment="1">
      <alignment vertical="top" wrapText="1"/>
    </xf>
    <xf numFmtId="0" fontId="6" fillId="4" borderId="1" xfId="2" applyNumberFormat="1" applyFont="1" applyFill="1" applyBorder="1" applyAlignment="1">
      <alignment horizontal="left" vertical="top" wrapText="1"/>
    </xf>
    <xf numFmtId="164" fontId="6" fillId="4" borderId="1" xfId="2" applyNumberFormat="1" applyFont="1" applyFill="1" applyBorder="1" applyAlignment="1">
      <alignment horizontal="right" vertical="top" wrapText="1"/>
    </xf>
    <xf numFmtId="165" fontId="6" fillId="4" borderId="1" xfId="2" applyNumberFormat="1" applyFont="1" applyFill="1" applyBorder="1" applyAlignment="1">
      <alignment horizontal="right" vertical="top" wrapText="1"/>
    </xf>
    <xf numFmtId="0" fontId="7" fillId="4" borderId="1" xfId="2" applyNumberFormat="1" applyFont="1" applyFill="1" applyBorder="1" applyAlignment="1">
      <alignment horizontal="left" vertical="top" wrapText="1"/>
    </xf>
    <xf numFmtId="164" fontId="7" fillId="4" borderId="1" xfId="2" applyNumberFormat="1" applyFont="1" applyFill="1" applyBorder="1" applyAlignment="1">
      <alignment horizontal="right" vertical="top" wrapText="1"/>
    </xf>
    <xf numFmtId="165" fontId="7" fillId="4" borderId="1" xfId="2" applyNumberFormat="1" applyFont="1" applyFill="1" applyBorder="1" applyAlignment="1">
      <alignment horizontal="right" vertical="top" wrapText="1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1" fillId="5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3" fontId="1" fillId="6" borderId="0" xfId="0" applyNumberFormat="1" applyFont="1" applyFill="1"/>
  </cellXfs>
  <cellStyles count="3">
    <cellStyle name="Обычный" xfId="0" builtinId="0"/>
    <cellStyle name="Обычный 4" xfId="1"/>
    <cellStyle name="Обычный_Лист1" xfId="2"/>
  </cellStyles>
  <dxfs count="0"/>
  <tableStyles count="0" defaultTableStyle="TableStyleMedium2" defaultPivotStyle="PivotStyleLight16"/>
  <colors>
    <mruColors>
      <color rgb="FFD7E4BD"/>
      <color rgb="FF23AA95"/>
      <color rgb="FF5E462A"/>
      <color rgb="FFB9B436"/>
      <color rgb="FF5E463E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amylch/Local%20Settings/Temporary%20Internet%20Files/Content.Outlook/NLDRO4XA/&#1047;&#1072;&#1082;&#1091;&#1087;&#1082;&#1080;_&#1061;&#1057;&#1047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ХСЗР"/>
      <sheetName val="весна 2015"/>
      <sheetName val="Списки"/>
      <sheetName val="Лист1"/>
    </sheetNames>
    <sheetDataSet>
      <sheetData sheetId="0"/>
      <sheetData sheetId="1" refreshError="1"/>
      <sheetData sheetId="2">
        <row r="1">
          <cell r="E1" t="str">
            <v>Холдинг</v>
          </cell>
          <cell r="F1" t="str">
            <v>ОП</v>
          </cell>
          <cell r="H1" t="str">
            <v>Плательщик</v>
          </cell>
          <cell r="J1" t="str">
            <v>Группа_ХСЗР</v>
          </cell>
          <cell r="L1" t="str">
            <v>Группа_ХСЗР_общ</v>
          </cell>
        </row>
        <row r="2">
          <cell r="C2" t="str">
            <v>Курск</v>
          </cell>
          <cell r="E2" t="str">
            <v>Курск</v>
          </cell>
          <cell r="F2" t="str">
            <v>Бунино</v>
          </cell>
          <cell r="H2" t="str">
            <v>АгроСистема</v>
          </cell>
          <cell r="J2" t="str">
            <v>Гербициды</v>
          </cell>
          <cell r="L2" t="str">
            <v>Гербициды</v>
          </cell>
        </row>
        <row r="3">
          <cell r="C3" t="str">
            <v>Липецк +Орел</v>
          </cell>
          <cell r="E3" t="str">
            <v>Курск</v>
          </cell>
          <cell r="F3" t="str">
            <v>Камыши</v>
          </cell>
          <cell r="H3" t="str">
            <v>АгроСистема-Регионы</v>
          </cell>
          <cell r="J3" t="str">
            <v>Фунгициды</v>
          </cell>
          <cell r="L3" t="str">
            <v>Гербициды</v>
          </cell>
          <cell r="R3" t="str">
            <v>руб.</v>
          </cell>
        </row>
        <row r="4">
          <cell r="C4" t="str">
            <v>Пенза</v>
          </cell>
          <cell r="E4" t="str">
            <v>Курск</v>
          </cell>
          <cell r="F4" t="str">
            <v>Максимовка</v>
          </cell>
          <cell r="H4" t="str">
            <v>АгроТерра Холдингс</v>
          </cell>
          <cell r="J4" t="str">
            <v>Инсектициды</v>
          </cell>
          <cell r="L4" t="str">
            <v>Гербициды</v>
          </cell>
          <cell r="R4" t="str">
            <v>$</v>
          </cell>
        </row>
        <row r="5">
          <cell r="C5" t="str">
            <v>Скопин</v>
          </cell>
          <cell r="E5" t="str">
            <v>Курск</v>
          </cell>
          <cell r="F5" t="str">
            <v>Мантурово</v>
          </cell>
          <cell r="H5" t="str">
            <v>АгроТерра Элеваторы</v>
          </cell>
          <cell r="J5" t="str">
            <v>Удобрения</v>
          </cell>
          <cell r="L5" t="str">
            <v>Гербициды</v>
          </cell>
          <cell r="R5" t="str">
            <v>евро</v>
          </cell>
        </row>
        <row r="6">
          <cell r="C6" t="str">
            <v>Тамбов</v>
          </cell>
          <cell r="E6" t="str">
            <v>Курск</v>
          </cell>
          <cell r="F6" t="str">
            <v>Рыльск</v>
          </cell>
          <cell r="H6" t="str">
            <v>Исса АгроФинанс</v>
          </cell>
          <cell r="J6" t="str">
            <v>П/а вещества</v>
          </cell>
          <cell r="L6" t="str">
            <v>Гербициды</v>
          </cell>
        </row>
        <row r="7">
          <cell r="C7" t="str">
            <v>Тула</v>
          </cell>
          <cell r="E7" t="str">
            <v>Курск</v>
          </cell>
          <cell r="F7" t="str">
            <v>Сосновка</v>
          </cell>
          <cell r="H7" t="str">
            <v>Капитал АгроФинанс</v>
          </cell>
          <cell r="J7" t="str">
            <v>Другое</v>
          </cell>
          <cell r="L7" t="str">
            <v>Гербициды</v>
          </cell>
        </row>
        <row r="8">
          <cell r="E8" t="str">
            <v>Курск</v>
          </cell>
          <cell r="F8" t="str">
            <v>Сула</v>
          </cell>
          <cell r="H8" t="str">
            <v>ООО "АгроТерра Логистика"</v>
          </cell>
          <cell r="L8" t="str">
            <v>Гербициды</v>
          </cell>
        </row>
        <row r="9">
          <cell r="E9" t="str">
            <v>Пенза</v>
          </cell>
          <cell r="F9" t="str">
            <v>Земетчино</v>
          </cell>
          <cell r="H9" t="str">
            <v>ООО "АгроТерра"</v>
          </cell>
          <cell r="L9" t="str">
            <v>Гербициды</v>
          </cell>
        </row>
        <row r="10">
          <cell r="E10" t="str">
            <v>Пенза</v>
          </cell>
          <cell r="F10" t="str">
            <v>Исса</v>
          </cell>
          <cell r="H10" t="str">
            <v>ООО "Воронеж АгроСистема"</v>
          </cell>
          <cell r="L10" t="str">
            <v>Гербициды</v>
          </cell>
        </row>
        <row r="11">
          <cell r="E11" t="str">
            <v>Пенза</v>
          </cell>
          <cell r="F11" t="str">
            <v>Каменка</v>
          </cell>
          <cell r="H11" t="str">
            <v>ООО "Иссинский элеватор"</v>
          </cell>
          <cell r="L11" t="str">
            <v>Гербициды</v>
          </cell>
        </row>
        <row r="12">
          <cell r="E12" t="str">
            <v>Пенза</v>
          </cell>
          <cell r="F12" t="str">
            <v>Кондоль</v>
          </cell>
          <cell r="H12" t="str">
            <v>ООО "Курск АгроАктив"</v>
          </cell>
          <cell r="L12" t="str">
            <v>Гербициды</v>
          </cell>
        </row>
        <row r="13">
          <cell r="E13" t="str">
            <v>Рязань</v>
          </cell>
          <cell r="F13" t="str">
            <v>Липецк</v>
          </cell>
          <cell r="H13" t="str">
            <v>ООО "Курск АгроСистема"</v>
          </cell>
          <cell r="L13" t="str">
            <v>Гербициды</v>
          </cell>
        </row>
        <row r="14">
          <cell r="E14" t="str">
            <v>Рязань</v>
          </cell>
          <cell r="F14" t="str">
            <v>Скопин</v>
          </cell>
          <cell r="H14" t="str">
            <v>ООО "Курские зерновые технологии"</v>
          </cell>
          <cell r="L14" t="str">
            <v>Гербициды</v>
          </cell>
        </row>
        <row r="15">
          <cell r="E15" t="str">
            <v>Рязань</v>
          </cell>
          <cell r="F15" t="str">
            <v>Ухолово</v>
          </cell>
          <cell r="H15" t="str">
            <v>ООО "Моршанский элеватор"</v>
          </cell>
          <cell r="L15" t="str">
            <v>Гербициды</v>
          </cell>
        </row>
        <row r="16">
          <cell r="E16" t="str">
            <v>Тамбов</v>
          </cell>
          <cell r="F16" t="str">
            <v>Моршанск</v>
          </cell>
          <cell r="H16" t="str">
            <v>ООО "Пенза ЗерноСистема"</v>
          </cell>
          <cell r="L16" t="str">
            <v>Гербициды</v>
          </cell>
        </row>
        <row r="17">
          <cell r="E17" t="str">
            <v>Тамбов</v>
          </cell>
          <cell r="F17" t="str">
            <v>Пичаево</v>
          </cell>
          <cell r="H17" t="str">
            <v>ООО "Пенза Золотая Нива"</v>
          </cell>
          <cell r="L17" t="str">
            <v>Гербициды</v>
          </cell>
        </row>
        <row r="18">
          <cell r="E18" t="str">
            <v>Тамбов</v>
          </cell>
          <cell r="F18" t="str">
            <v>Токарёвка</v>
          </cell>
          <cell r="H18" t="str">
            <v>ООО "Пичаево Золотая Нива"</v>
          </cell>
          <cell r="L18" t="str">
            <v>Гербициды</v>
          </cell>
        </row>
        <row r="19">
          <cell r="E19" t="str">
            <v>Тамбов</v>
          </cell>
          <cell r="F19" t="str">
            <v>Шацк</v>
          </cell>
          <cell r="H19" t="str">
            <v>ООО "Рязань АгроСистема"</v>
          </cell>
          <cell r="L19" t="str">
            <v>Гербициды</v>
          </cell>
        </row>
        <row r="20">
          <cell r="E20" t="str">
            <v>Тула</v>
          </cell>
          <cell r="F20" t="str">
            <v>Богородицк</v>
          </cell>
          <cell r="H20" t="str">
            <v>ООО "Рязань ЗерноСистема"</v>
          </cell>
          <cell r="L20" t="str">
            <v>Гербициды</v>
          </cell>
        </row>
        <row r="21">
          <cell r="E21" t="str">
            <v>Тула</v>
          </cell>
          <cell r="F21" t="str">
            <v>Липецк</v>
          </cell>
          <cell r="H21" t="str">
            <v>ООО "Тамбов АгроСистема"</v>
          </cell>
          <cell r="L21" t="str">
            <v>Гербициды</v>
          </cell>
        </row>
        <row r="22">
          <cell r="E22" t="str">
            <v>Тула</v>
          </cell>
          <cell r="F22" t="str">
            <v>Натальино</v>
          </cell>
          <cell r="H22" t="str">
            <v>ООО "Тамбов ЗерноСистема"</v>
          </cell>
          <cell r="L22" t="str">
            <v>Гербициды</v>
          </cell>
        </row>
        <row r="23">
          <cell r="H23" t="str">
            <v>ООО "Тула Возрождение"</v>
          </cell>
          <cell r="L23" t="str">
            <v>Гербициды</v>
          </cell>
        </row>
        <row r="24">
          <cell r="H24" t="str">
            <v>ООО "Тула ЗерноСистема"</v>
          </cell>
          <cell r="L24" t="str">
            <v>Гербициды</v>
          </cell>
        </row>
        <row r="25">
          <cell r="H25" t="str">
            <v>ООО "Шацк Золотая Нива"</v>
          </cell>
          <cell r="L25" t="str">
            <v>Гербициды</v>
          </cell>
        </row>
        <row r="26">
          <cell r="H26" t="str">
            <v>Пенза АгроСистема</v>
          </cell>
          <cell r="L26" t="str">
            <v>Гербициды</v>
          </cell>
        </row>
        <row r="27">
          <cell r="H27" t="str">
            <v>Пенза АгроФинанс</v>
          </cell>
          <cell r="L27" t="str">
            <v>Гербициды</v>
          </cell>
        </row>
        <row r="28">
          <cell r="L28" t="str">
            <v>Гербициды</v>
          </cell>
        </row>
        <row r="29">
          <cell r="L29" t="str">
            <v>Гербициды</v>
          </cell>
        </row>
        <row r="30">
          <cell r="L30" t="str">
            <v>Гербициды</v>
          </cell>
        </row>
        <row r="31">
          <cell r="L31" t="str">
            <v>Гербициды</v>
          </cell>
        </row>
        <row r="32">
          <cell r="L32" t="str">
            <v>Гербициды</v>
          </cell>
        </row>
        <row r="33">
          <cell r="L33" t="str">
            <v>Гербициды</v>
          </cell>
        </row>
        <row r="34">
          <cell r="L34" t="str">
            <v>Гербициды</v>
          </cell>
        </row>
        <row r="35">
          <cell r="L35" t="str">
            <v>Гербициды</v>
          </cell>
        </row>
        <row r="36">
          <cell r="L36" t="str">
            <v>Гербициды</v>
          </cell>
        </row>
        <row r="37">
          <cell r="L37" t="str">
            <v>Гербициды</v>
          </cell>
        </row>
        <row r="38">
          <cell r="L38" t="str">
            <v>Гербициды</v>
          </cell>
        </row>
        <row r="39">
          <cell r="L39" t="str">
            <v>Гербициды</v>
          </cell>
        </row>
        <row r="40">
          <cell r="L40" t="str">
            <v>Гербициды</v>
          </cell>
        </row>
        <row r="41">
          <cell r="L41" t="str">
            <v>Гербициды</v>
          </cell>
        </row>
        <row r="42">
          <cell r="L42" t="str">
            <v>Гербициды</v>
          </cell>
        </row>
        <row r="43">
          <cell r="L43" t="str">
            <v>Гербициды</v>
          </cell>
        </row>
        <row r="44">
          <cell r="L44" t="str">
            <v>Гербициды</v>
          </cell>
        </row>
        <row r="45">
          <cell r="L45" t="str">
            <v>Гербициды</v>
          </cell>
        </row>
        <row r="46">
          <cell r="L46" t="str">
            <v>Гербициды</v>
          </cell>
        </row>
        <row r="47">
          <cell r="L47" t="str">
            <v>Гербициды</v>
          </cell>
        </row>
        <row r="48">
          <cell r="L48" t="str">
            <v>Гербициды</v>
          </cell>
        </row>
        <row r="49">
          <cell r="L49" t="str">
            <v>Гербициды</v>
          </cell>
        </row>
        <row r="50">
          <cell r="L50" t="str">
            <v>Гербициды</v>
          </cell>
        </row>
        <row r="51">
          <cell r="L51" t="str">
            <v>Гербициды</v>
          </cell>
        </row>
        <row r="52">
          <cell r="L52" t="str">
            <v>Гербициды</v>
          </cell>
        </row>
        <row r="53">
          <cell r="L53" t="str">
            <v>Гербициды</v>
          </cell>
        </row>
        <row r="54">
          <cell r="L54" t="str">
            <v>Гербициды</v>
          </cell>
        </row>
        <row r="55">
          <cell r="L55" t="str">
            <v>Гербициды</v>
          </cell>
        </row>
        <row r="56">
          <cell r="L56" t="str">
            <v>Гербициды</v>
          </cell>
        </row>
        <row r="57">
          <cell r="L57" t="str">
            <v>Гербициды</v>
          </cell>
        </row>
        <row r="58">
          <cell r="L58" t="str">
            <v>Гербициды</v>
          </cell>
        </row>
        <row r="59">
          <cell r="L59" t="str">
            <v>Гербициды</v>
          </cell>
        </row>
        <row r="60">
          <cell r="L60" t="str">
            <v>Гербициды</v>
          </cell>
        </row>
        <row r="61">
          <cell r="L61" t="str">
            <v>Гербициды</v>
          </cell>
        </row>
        <row r="62">
          <cell r="L62" t="str">
            <v>Гербициды</v>
          </cell>
        </row>
        <row r="63">
          <cell r="L63" t="str">
            <v>Гербициды</v>
          </cell>
        </row>
        <row r="64">
          <cell r="L64" t="str">
            <v>Гербициды</v>
          </cell>
        </row>
        <row r="65">
          <cell r="L65" t="str">
            <v>Гербициды</v>
          </cell>
        </row>
        <row r="66">
          <cell r="L66" t="str">
            <v>Гербициды</v>
          </cell>
        </row>
        <row r="67">
          <cell r="L67" t="str">
            <v>Гербициды</v>
          </cell>
        </row>
        <row r="68">
          <cell r="L68" t="str">
            <v>Гербициды</v>
          </cell>
        </row>
        <row r="69">
          <cell r="L69" t="str">
            <v>Гербициды</v>
          </cell>
        </row>
        <row r="70">
          <cell r="L70" t="str">
            <v>Гербициды</v>
          </cell>
        </row>
        <row r="71">
          <cell r="L71" t="str">
            <v>Гербициды</v>
          </cell>
        </row>
        <row r="72">
          <cell r="L72" t="str">
            <v>Гербициды</v>
          </cell>
        </row>
        <row r="73">
          <cell r="L73" t="str">
            <v>Гербициды</v>
          </cell>
        </row>
        <row r="74">
          <cell r="L74" t="str">
            <v>Гербициды</v>
          </cell>
        </row>
        <row r="75">
          <cell r="L75" t="str">
            <v>Гербициды</v>
          </cell>
        </row>
        <row r="76">
          <cell r="L76" t="str">
            <v>Гербициды</v>
          </cell>
        </row>
        <row r="77">
          <cell r="L77" t="str">
            <v>Гербициды</v>
          </cell>
        </row>
        <row r="78">
          <cell r="L78" t="str">
            <v>Гербициды</v>
          </cell>
        </row>
        <row r="79">
          <cell r="L79" t="str">
            <v>Гербициды</v>
          </cell>
        </row>
        <row r="80">
          <cell r="L80" t="str">
            <v>Гербициды</v>
          </cell>
        </row>
        <row r="81">
          <cell r="L81" t="str">
            <v>Гербициды</v>
          </cell>
        </row>
        <row r="82">
          <cell r="L82" t="str">
            <v>Гербициды</v>
          </cell>
        </row>
        <row r="83">
          <cell r="L83" t="str">
            <v>Гербициды</v>
          </cell>
        </row>
        <row r="84">
          <cell r="L84" t="str">
            <v>Гербициды</v>
          </cell>
        </row>
        <row r="85">
          <cell r="L85" t="str">
            <v>Гербициды</v>
          </cell>
        </row>
        <row r="86">
          <cell r="L86" t="str">
            <v>Гербициды</v>
          </cell>
        </row>
        <row r="87">
          <cell r="L87" t="str">
            <v>Гербициды</v>
          </cell>
        </row>
        <row r="88">
          <cell r="L88" t="str">
            <v>Гербициды</v>
          </cell>
        </row>
        <row r="89">
          <cell r="L89" t="str">
            <v>Гербициды</v>
          </cell>
        </row>
        <row r="90">
          <cell r="L90" t="str">
            <v>Гербициды</v>
          </cell>
        </row>
        <row r="91">
          <cell r="L91" t="str">
            <v>Гербициды</v>
          </cell>
        </row>
        <row r="92">
          <cell r="L92" t="str">
            <v>Гербициды</v>
          </cell>
        </row>
        <row r="93">
          <cell r="L93" t="str">
            <v>Гербициды</v>
          </cell>
        </row>
        <row r="94">
          <cell r="L94" t="str">
            <v>Гербициды</v>
          </cell>
        </row>
        <row r="95">
          <cell r="L95" t="str">
            <v>Гербициды</v>
          </cell>
        </row>
        <row r="96">
          <cell r="L96" t="str">
            <v>Гербициды</v>
          </cell>
        </row>
        <row r="97">
          <cell r="L97" t="str">
            <v>Гербициды</v>
          </cell>
        </row>
        <row r="98">
          <cell r="L98" t="str">
            <v>Гербициды</v>
          </cell>
        </row>
        <row r="99">
          <cell r="L99" t="str">
            <v>Гербициды</v>
          </cell>
        </row>
        <row r="100">
          <cell r="L100" t="str">
            <v>Гербициды</v>
          </cell>
        </row>
        <row r="101">
          <cell r="L101" t="str">
            <v>Гербициды</v>
          </cell>
        </row>
        <row r="102">
          <cell r="L102" t="str">
            <v>Гербициды</v>
          </cell>
        </row>
        <row r="103">
          <cell r="L103" t="str">
            <v>Другое</v>
          </cell>
        </row>
        <row r="104">
          <cell r="L104" t="str">
            <v>Другое</v>
          </cell>
        </row>
        <row r="105">
          <cell r="L105" t="str">
            <v>Другое</v>
          </cell>
        </row>
        <row r="106">
          <cell r="L106" t="str">
            <v>Другое</v>
          </cell>
        </row>
        <row r="107">
          <cell r="L107" t="str">
            <v>Другое</v>
          </cell>
        </row>
        <row r="108">
          <cell r="L108" t="str">
            <v>Другое</v>
          </cell>
        </row>
        <row r="109">
          <cell r="L109" t="str">
            <v>Другое</v>
          </cell>
        </row>
        <row r="110">
          <cell r="L110" t="str">
            <v>Другое</v>
          </cell>
        </row>
        <row r="111">
          <cell r="L111" t="str">
            <v>Другое</v>
          </cell>
        </row>
        <row r="112">
          <cell r="L112" t="str">
            <v>Другое</v>
          </cell>
        </row>
        <row r="113">
          <cell r="L113" t="str">
            <v>Другое</v>
          </cell>
        </row>
        <row r="114">
          <cell r="L114" t="str">
            <v>Другое</v>
          </cell>
        </row>
        <row r="115">
          <cell r="L115" t="str">
            <v>Другое</v>
          </cell>
        </row>
        <row r="116">
          <cell r="L116" t="str">
            <v>Инсектициды</v>
          </cell>
        </row>
        <row r="117">
          <cell r="L117" t="str">
            <v>Инсектициды</v>
          </cell>
        </row>
        <row r="118">
          <cell r="L118" t="str">
            <v>Инсектициды</v>
          </cell>
        </row>
        <row r="119">
          <cell r="L119" t="str">
            <v>Инсектициды</v>
          </cell>
        </row>
        <row r="120">
          <cell r="L120" t="str">
            <v>Инсектициды</v>
          </cell>
        </row>
        <row r="121">
          <cell r="L121" t="str">
            <v>Инсектициды</v>
          </cell>
        </row>
        <row r="122">
          <cell r="L122" t="str">
            <v>Инсектициды</v>
          </cell>
        </row>
        <row r="123">
          <cell r="L123" t="str">
            <v>Инсектициды</v>
          </cell>
        </row>
        <row r="124">
          <cell r="L124" t="str">
            <v>Инсектициды</v>
          </cell>
        </row>
        <row r="125">
          <cell r="L125" t="str">
            <v>Инсектициды</v>
          </cell>
        </row>
        <row r="126">
          <cell r="L126" t="str">
            <v>Инсектициды</v>
          </cell>
        </row>
        <row r="127">
          <cell r="L127" t="str">
            <v>Инсектициды</v>
          </cell>
        </row>
        <row r="128">
          <cell r="L128" t="str">
            <v>Инсектициды</v>
          </cell>
        </row>
        <row r="129">
          <cell r="L129" t="str">
            <v>Инсектициды</v>
          </cell>
        </row>
        <row r="130">
          <cell r="L130" t="str">
            <v>Инсектициды</v>
          </cell>
        </row>
        <row r="131">
          <cell r="L131" t="str">
            <v>Инсектициды</v>
          </cell>
        </row>
        <row r="132">
          <cell r="L132" t="str">
            <v>Инсектициды</v>
          </cell>
        </row>
        <row r="133">
          <cell r="L133" t="str">
            <v>Инсектициды</v>
          </cell>
        </row>
        <row r="134">
          <cell r="L134" t="str">
            <v>Инсектициды</v>
          </cell>
        </row>
        <row r="135">
          <cell r="L135" t="str">
            <v>Инсектициды</v>
          </cell>
        </row>
        <row r="136">
          <cell r="L136" t="str">
            <v>Инсектициды</v>
          </cell>
        </row>
        <row r="137">
          <cell r="L137" t="str">
            <v>Инсектициды</v>
          </cell>
        </row>
        <row r="138">
          <cell r="L138" t="str">
            <v>Инсектициды</v>
          </cell>
        </row>
        <row r="139">
          <cell r="L139" t="str">
            <v>Инсектициды</v>
          </cell>
        </row>
        <row r="140">
          <cell r="L140" t="str">
            <v>П/а вещества</v>
          </cell>
        </row>
        <row r="141">
          <cell r="L141" t="str">
            <v>П/а вещества</v>
          </cell>
        </row>
        <row r="142">
          <cell r="L142" t="str">
            <v>П/а вещества</v>
          </cell>
        </row>
        <row r="143">
          <cell r="L143" t="str">
            <v>П/а вещества</v>
          </cell>
        </row>
        <row r="144">
          <cell r="L144" t="str">
            <v>П/а вещества</v>
          </cell>
        </row>
        <row r="145">
          <cell r="L145" t="str">
            <v>П/а вещества</v>
          </cell>
        </row>
        <row r="146">
          <cell r="L146" t="str">
            <v>П/а вещества</v>
          </cell>
        </row>
        <row r="147">
          <cell r="L147" t="str">
            <v>Удобрения</v>
          </cell>
        </row>
        <row r="148">
          <cell r="L148" t="str">
            <v>Удобрения</v>
          </cell>
        </row>
        <row r="149">
          <cell r="L149" t="str">
            <v>Удобрения</v>
          </cell>
        </row>
        <row r="150">
          <cell r="L150" t="str">
            <v>Удобрения</v>
          </cell>
        </row>
        <row r="151">
          <cell r="L151" t="str">
            <v>Удобрения</v>
          </cell>
        </row>
        <row r="152">
          <cell r="L152" t="str">
            <v>Удобрения</v>
          </cell>
        </row>
        <row r="153">
          <cell r="L153" t="str">
            <v>Удобрения</v>
          </cell>
        </row>
        <row r="154">
          <cell r="L154" t="str">
            <v>Удобрения</v>
          </cell>
        </row>
        <row r="155">
          <cell r="L155" t="str">
            <v>Удобрения</v>
          </cell>
        </row>
        <row r="156">
          <cell r="L156" t="str">
            <v>Удобрения</v>
          </cell>
        </row>
        <row r="157">
          <cell r="L157" t="str">
            <v>Удобрения</v>
          </cell>
        </row>
        <row r="158">
          <cell r="L158" t="str">
            <v>Удобрения</v>
          </cell>
        </row>
        <row r="159">
          <cell r="L159" t="str">
            <v>Удобрения</v>
          </cell>
        </row>
        <row r="160">
          <cell r="L160" t="str">
            <v>Удобрения</v>
          </cell>
        </row>
        <row r="161">
          <cell r="L161" t="str">
            <v>Удобрения</v>
          </cell>
        </row>
        <row r="162">
          <cell r="L162" t="str">
            <v>Удобрения</v>
          </cell>
        </row>
        <row r="163">
          <cell r="L163" t="str">
            <v>Удобрения</v>
          </cell>
        </row>
        <row r="164">
          <cell r="L164" t="str">
            <v>Удобрения</v>
          </cell>
        </row>
        <row r="165">
          <cell r="L165" t="str">
            <v>Удобрения</v>
          </cell>
        </row>
        <row r="166">
          <cell r="L166" t="str">
            <v>Удобрения</v>
          </cell>
        </row>
        <row r="167">
          <cell r="L167" t="str">
            <v>Удобрения</v>
          </cell>
        </row>
        <row r="168">
          <cell r="L168" t="str">
            <v>Удобрения</v>
          </cell>
        </row>
        <row r="169">
          <cell r="L169" t="str">
            <v>Удобрения</v>
          </cell>
        </row>
        <row r="170">
          <cell r="L170" t="str">
            <v>Удобрения</v>
          </cell>
        </row>
        <row r="171">
          <cell r="L171" t="str">
            <v>Удобрения</v>
          </cell>
        </row>
        <row r="172">
          <cell r="L172" t="str">
            <v>Удобрения</v>
          </cell>
        </row>
        <row r="173">
          <cell r="L173" t="str">
            <v>Удобрения</v>
          </cell>
        </row>
        <row r="174">
          <cell r="L174" t="str">
            <v>Удобрения</v>
          </cell>
        </row>
        <row r="175">
          <cell r="L175" t="str">
            <v>Удобрения</v>
          </cell>
        </row>
        <row r="176">
          <cell r="L176" t="str">
            <v>Удобрения</v>
          </cell>
        </row>
        <row r="177">
          <cell r="L177" t="str">
            <v>Удобрения</v>
          </cell>
        </row>
        <row r="178">
          <cell r="L178" t="str">
            <v>Удобрения</v>
          </cell>
        </row>
        <row r="179">
          <cell r="L179" t="str">
            <v>Удобрения</v>
          </cell>
        </row>
        <row r="180">
          <cell r="L180" t="str">
            <v>Удобрения</v>
          </cell>
        </row>
        <row r="181">
          <cell r="L181" t="str">
            <v>Удобрения</v>
          </cell>
        </row>
        <row r="182">
          <cell r="L182" t="str">
            <v>Удобрения</v>
          </cell>
        </row>
        <row r="183">
          <cell r="L183" t="str">
            <v>Удобрения</v>
          </cell>
        </row>
        <row r="184">
          <cell r="L184" t="str">
            <v>Удобрения</v>
          </cell>
        </row>
        <row r="185">
          <cell r="L185" t="str">
            <v>Удобрения</v>
          </cell>
        </row>
        <row r="186">
          <cell r="L186" t="str">
            <v>Удобрения</v>
          </cell>
        </row>
        <row r="187">
          <cell r="L187" t="str">
            <v>Удобрения</v>
          </cell>
        </row>
        <row r="188">
          <cell r="L188" t="str">
            <v>Удобрения</v>
          </cell>
        </row>
        <row r="189">
          <cell r="L189" t="str">
            <v>Удобрения</v>
          </cell>
        </row>
        <row r="190">
          <cell r="L190" t="str">
            <v>Удобрения</v>
          </cell>
        </row>
        <row r="191">
          <cell r="L191" t="str">
            <v>Удобрения</v>
          </cell>
        </row>
        <row r="192">
          <cell r="L192" t="str">
            <v>Удобрения</v>
          </cell>
        </row>
        <row r="193">
          <cell r="L193" t="str">
            <v>Удобрения</v>
          </cell>
        </row>
        <row r="194">
          <cell r="L194" t="str">
            <v>Удобрения</v>
          </cell>
        </row>
        <row r="195">
          <cell r="L195" t="str">
            <v>Удобрения</v>
          </cell>
        </row>
        <row r="196">
          <cell r="L196" t="str">
            <v>Удобрения</v>
          </cell>
        </row>
        <row r="197">
          <cell r="L197" t="str">
            <v>Удобрения</v>
          </cell>
        </row>
        <row r="198">
          <cell r="L198" t="str">
            <v>Удобрения</v>
          </cell>
        </row>
        <row r="199">
          <cell r="L199" t="str">
            <v>Удобрения</v>
          </cell>
        </row>
        <row r="200">
          <cell r="L200" t="str">
            <v>Фунгициды</v>
          </cell>
        </row>
        <row r="201">
          <cell r="L201" t="str">
            <v>Фунгициды</v>
          </cell>
        </row>
        <row r="202">
          <cell r="L202" t="str">
            <v>Фунгициды</v>
          </cell>
        </row>
        <row r="203">
          <cell r="L203" t="str">
            <v>Фунгициды</v>
          </cell>
        </row>
        <row r="204">
          <cell r="L204" t="str">
            <v>Фунгициды</v>
          </cell>
        </row>
        <row r="205">
          <cell r="L205" t="str">
            <v>Фунгициды</v>
          </cell>
        </row>
        <row r="206">
          <cell r="L206" t="str">
            <v>Фунгициды</v>
          </cell>
        </row>
        <row r="207">
          <cell r="L207" t="str">
            <v>Фунгициды</v>
          </cell>
        </row>
        <row r="208">
          <cell r="L208" t="str">
            <v>Фунгициды</v>
          </cell>
        </row>
        <row r="209">
          <cell r="L209" t="str">
            <v>Фунгициды</v>
          </cell>
        </row>
        <row r="210">
          <cell r="L210" t="str">
            <v>Фунгициды</v>
          </cell>
        </row>
        <row r="211">
          <cell r="L211" t="str">
            <v>Фунгициды</v>
          </cell>
        </row>
        <row r="212">
          <cell r="L212" t="str">
            <v>Фунгициды</v>
          </cell>
        </row>
        <row r="213">
          <cell r="L213" t="str">
            <v>Фунгициды</v>
          </cell>
        </row>
        <row r="214">
          <cell r="L214" t="str">
            <v>Фунгициды</v>
          </cell>
        </row>
        <row r="215">
          <cell r="L215" t="str">
            <v>Фунгициды</v>
          </cell>
        </row>
        <row r="216">
          <cell r="L216" t="str">
            <v>Фунгициды</v>
          </cell>
        </row>
        <row r="217">
          <cell r="L217" t="str">
            <v>Фунгициды</v>
          </cell>
        </row>
        <row r="218">
          <cell r="L218" t="str">
            <v>Фунгициды</v>
          </cell>
        </row>
        <row r="219">
          <cell r="L219" t="str">
            <v>Фунгициды</v>
          </cell>
        </row>
        <row r="220">
          <cell r="L220" t="str">
            <v>Фунгициды</v>
          </cell>
        </row>
        <row r="221">
          <cell r="L221" t="str">
            <v>Фунгициды</v>
          </cell>
        </row>
        <row r="222">
          <cell r="L222" t="str">
            <v>Фунгициды</v>
          </cell>
        </row>
        <row r="223">
          <cell r="L223" t="str">
            <v>Фунгициды</v>
          </cell>
        </row>
        <row r="224">
          <cell r="L224" t="str">
            <v>Фунгициды</v>
          </cell>
        </row>
        <row r="225">
          <cell r="L225" t="str">
            <v>Фунгициды</v>
          </cell>
        </row>
        <row r="226">
          <cell r="L226" t="str">
            <v>Фунгициды</v>
          </cell>
        </row>
        <row r="227">
          <cell r="L227" t="str">
            <v>Фунгициды</v>
          </cell>
        </row>
        <row r="228">
          <cell r="L228" t="str">
            <v>Фунгициды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Z103"/>
  <sheetViews>
    <sheetView tabSelected="1" workbookViewId="0">
      <selection activeCell="DA3" sqref="DA3:DB19"/>
    </sheetView>
  </sheetViews>
  <sheetFormatPr defaultRowHeight="12" outlineLevelCol="1" x14ac:dyDescent="0.2"/>
  <cols>
    <col min="1" max="1" width="18" style="1" customWidth="1"/>
    <col min="2" max="2" width="8.28515625" style="1" customWidth="1"/>
    <col min="3" max="23" width="8.28515625" style="1" hidden="1" customWidth="1" outlineLevel="1"/>
    <col min="24" max="24" width="8.28515625" style="1" customWidth="1" collapsed="1"/>
    <col min="25" max="26" width="8.28515625" style="1" customWidth="1"/>
    <col min="27" max="50" width="8.28515625" style="1" hidden="1" customWidth="1" outlineLevel="1"/>
    <col min="51" max="51" width="8.28515625" style="1" customWidth="1" collapsed="1"/>
    <col min="52" max="53" width="8.28515625" style="1" customWidth="1"/>
    <col min="54" max="65" width="8.28515625" style="1" hidden="1" customWidth="1" outlineLevel="1"/>
    <col min="66" max="66" width="8.28515625" style="1" customWidth="1" collapsed="1"/>
    <col min="67" max="68" width="8.28515625" style="1" customWidth="1"/>
    <col min="69" max="80" width="8.28515625" style="1" hidden="1" customWidth="1" outlineLevel="1"/>
    <col min="81" max="81" width="8.28515625" style="1" customWidth="1" collapsed="1"/>
    <col min="82" max="83" width="8.28515625" style="1" customWidth="1"/>
    <col min="84" max="98" width="8.28515625" style="1" hidden="1" customWidth="1" outlineLevel="1"/>
    <col min="99" max="99" width="8.28515625" style="1" customWidth="1" collapsed="1"/>
    <col min="100" max="103" width="8.28515625" style="1" customWidth="1"/>
    <col min="104" max="104" width="9" style="1" customWidth="1"/>
    <col min="105" max="16384" width="9.140625" style="1"/>
  </cols>
  <sheetData>
    <row r="2" spans="1:104" s="2" customFormat="1" ht="24" x14ac:dyDescent="0.2">
      <c r="C2" s="20" t="s">
        <v>6</v>
      </c>
      <c r="D2" s="20" t="s">
        <v>6</v>
      </c>
      <c r="E2" s="20"/>
      <c r="F2" s="20" t="s">
        <v>7</v>
      </c>
      <c r="G2" s="20" t="s">
        <v>7</v>
      </c>
      <c r="H2" s="20"/>
      <c r="I2" s="20" t="s">
        <v>8</v>
      </c>
      <c r="J2" s="20" t="s">
        <v>8</v>
      </c>
      <c r="K2" s="20"/>
      <c r="L2" s="20" t="s">
        <v>9</v>
      </c>
      <c r="M2" s="20" t="s">
        <v>9</v>
      </c>
      <c r="N2" s="20"/>
      <c r="O2" s="20" t="s">
        <v>107</v>
      </c>
      <c r="P2" s="20" t="s">
        <v>107</v>
      </c>
      <c r="Q2" s="20"/>
      <c r="R2" s="20" t="s">
        <v>10</v>
      </c>
      <c r="S2" s="20" t="s">
        <v>10</v>
      </c>
      <c r="T2" s="20"/>
      <c r="U2" s="20" t="s">
        <v>11</v>
      </c>
      <c r="V2" s="20" t="s">
        <v>11</v>
      </c>
      <c r="W2" s="20"/>
      <c r="X2" s="20" t="s">
        <v>0</v>
      </c>
      <c r="Y2" s="20" t="s">
        <v>0</v>
      </c>
      <c r="Z2" s="20"/>
      <c r="AA2" s="20" t="s">
        <v>12</v>
      </c>
      <c r="AB2" s="20" t="s">
        <v>12</v>
      </c>
      <c r="AC2" s="20"/>
      <c r="AD2" s="20" t="s">
        <v>13</v>
      </c>
      <c r="AE2" s="20" t="s">
        <v>13</v>
      </c>
      <c r="AF2" s="20"/>
      <c r="AG2" s="20" t="s">
        <v>108</v>
      </c>
      <c r="AH2" s="20" t="s">
        <v>108</v>
      </c>
      <c r="AI2" s="20"/>
      <c r="AJ2" s="20" t="s">
        <v>14</v>
      </c>
      <c r="AK2" s="20" t="s">
        <v>14</v>
      </c>
      <c r="AL2" s="20"/>
      <c r="AM2" s="20" t="s">
        <v>15</v>
      </c>
      <c r="AN2" s="20" t="s">
        <v>15</v>
      </c>
      <c r="AO2" s="20"/>
      <c r="AP2" s="20" t="s">
        <v>109</v>
      </c>
      <c r="AQ2" s="20" t="s">
        <v>109</v>
      </c>
      <c r="AR2" s="20"/>
      <c r="AS2" s="20" t="s">
        <v>368</v>
      </c>
      <c r="AT2" s="20" t="s">
        <v>368</v>
      </c>
      <c r="AU2" s="20"/>
      <c r="AV2" s="20" t="s">
        <v>16</v>
      </c>
      <c r="AW2" s="20" t="s">
        <v>16</v>
      </c>
      <c r="AX2" s="20"/>
      <c r="AY2" s="20" t="s">
        <v>1</v>
      </c>
      <c r="AZ2" s="20" t="s">
        <v>1</v>
      </c>
      <c r="BA2" s="20"/>
      <c r="BB2" s="20" t="s">
        <v>17</v>
      </c>
      <c r="BC2" s="20" t="s">
        <v>17</v>
      </c>
      <c r="BD2" s="20"/>
      <c r="BE2" s="20" t="s">
        <v>18</v>
      </c>
      <c r="BF2" s="20" t="s">
        <v>18</v>
      </c>
      <c r="BG2" s="20"/>
      <c r="BH2" s="20" t="s">
        <v>19</v>
      </c>
      <c r="BI2" s="20" t="s">
        <v>19</v>
      </c>
      <c r="BJ2" s="20"/>
      <c r="BK2" s="20" t="s">
        <v>20</v>
      </c>
      <c r="BL2" s="20" t="s">
        <v>20</v>
      </c>
      <c r="BM2" s="20"/>
      <c r="BN2" s="20" t="s">
        <v>2</v>
      </c>
      <c r="BO2" s="20" t="s">
        <v>2</v>
      </c>
      <c r="BP2" s="20"/>
      <c r="BQ2" s="20" t="s">
        <v>110</v>
      </c>
      <c r="BR2" s="20" t="s">
        <v>110</v>
      </c>
      <c r="BS2" s="20"/>
      <c r="BT2" s="20" t="s">
        <v>21</v>
      </c>
      <c r="BU2" s="20" t="s">
        <v>21</v>
      </c>
      <c r="BV2" s="20"/>
      <c r="BW2" s="20" t="s">
        <v>111</v>
      </c>
      <c r="BX2" s="20" t="s">
        <v>111</v>
      </c>
      <c r="BY2" s="20"/>
      <c r="BZ2" s="20" t="s">
        <v>22</v>
      </c>
      <c r="CA2" s="20" t="s">
        <v>22</v>
      </c>
      <c r="CB2" s="20"/>
      <c r="CC2" s="20" t="s">
        <v>167</v>
      </c>
      <c r="CD2" s="20" t="s">
        <v>168</v>
      </c>
      <c r="CE2" s="20" t="s">
        <v>183</v>
      </c>
      <c r="CF2" s="20" t="s">
        <v>23</v>
      </c>
      <c r="CG2" s="20" t="s">
        <v>23</v>
      </c>
      <c r="CH2" s="20"/>
      <c r="CI2" s="20" t="s">
        <v>24</v>
      </c>
      <c r="CJ2" s="20" t="s">
        <v>24</v>
      </c>
      <c r="CK2" s="20"/>
      <c r="CL2" s="20" t="s">
        <v>25</v>
      </c>
      <c r="CM2" s="20" t="s">
        <v>25</v>
      </c>
      <c r="CN2" s="20"/>
      <c r="CO2" s="20" t="s">
        <v>112</v>
      </c>
      <c r="CP2" s="20" t="s">
        <v>112</v>
      </c>
      <c r="CQ2" s="20"/>
      <c r="CR2" s="20" t="s">
        <v>113</v>
      </c>
      <c r="CS2" s="20" t="s">
        <v>113</v>
      </c>
      <c r="CT2" s="20"/>
      <c r="CU2" s="20" t="s">
        <v>4</v>
      </c>
      <c r="CV2" s="20" t="s">
        <v>4</v>
      </c>
      <c r="CW2" s="20"/>
      <c r="CX2" s="20" t="s">
        <v>114</v>
      </c>
      <c r="CY2" s="20" t="s">
        <v>114</v>
      </c>
      <c r="CZ2" s="20"/>
    </row>
    <row r="3" spans="1:104" ht="35.25" customHeight="1" x14ac:dyDescent="0.2">
      <c r="A3" s="6" t="s">
        <v>5</v>
      </c>
      <c r="B3" s="7" t="s">
        <v>99</v>
      </c>
      <c r="C3" s="5" t="s">
        <v>115</v>
      </c>
      <c r="D3" s="5" t="s">
        <v>116</v>
      </c>
      <c r="E3" s="5" t="s">
        <v>183</v>
      </c>
      <c r="F3" s="5" t="s">
        <v>117</v>
      </c>
      <c r="G3" s="5" t="s">
        <v>118</v>
      </c>
      <c r="H3" s="5" t="s">
        <v>183</v>
      </c>
      <c r="I3" s="5" t="s">
        <v>119</v>
      </c>
      <c r="J3" s="5" t="s">
        <v>120</v>
      </c>
      <c r="K3" s="5" t="s">
        <v>183</v>
      </c>
      <c r="L3" s="5" t="s">
        <v>121</v>
      </c>
      <c r="M3" s="5" t="s">
        <v>122</v>
      </c>
      <c r="N3" s="5" t="s">
        <v>183</v>
      </c>
      <c r="O3" s="5" t="s">
        <v>123</v>
      </c>
      <c r="P3" s="5" t="s">
        <v>124</v>
      </c>
      <c r="Q3" s="5" t="s">
        <v>183</v>
      </c>
      <c r="R3" s="5" t="s">
        <v>125</v>
      </c>
      <c r="S3" s="5" t="s">
        <v>126</v>
      </c>
      <c r="T3" s="5" t="s">
        <v>183</v>
      </c>
      <c r="U3" s="5" t="s">
        <v>127</v>
      </c>
      <c r="V3" s="5" t="s">
        <v>128</v>
      </c>
      <c r="W3" s="5" t="s">
        <v>183</v>
      </c>
      <c r="X3" s="6" t="s">
        <v>129</v>
      </c>
      <c r="Y3" s="6" t="s">
        <v>130</v>
      </c>
      <c r="Z3" s="6" t="s">
        <v>183</v>
      </c>
      <c r="AA3" s="5" t="s">
        <v>131</v>
      </c>
      <c r="AB3" s="5" t="s">
        <v>132</v>
      </c>
      <c r="AC3" s="5" t="s">
        <v>183</v>
      </c>
      <c r="AD3" s="5" t="s">
        <v>133</v>
      </c>
      <c r="AE3" s="5" t="s">
        <v>134</v>
      </c>
      <c r="AF3" s="5" t="s">
        <v>183</v>
      </c>
      <c r="AG3" s="5" t="s">
        <v>135</v>
      </c>
      <c r="AH3" s="5" t="s">
        <v>136</v>
      </c>
      <c r="AI3" s="5" t="s">
        <v>183</v>
      </c>
      <c r="AJ3" s="5" t="s">
        <v>137</v>
      </c>
      <c r="AK3" s="5" t="s">
        <v>138</v>
      </c>
      <c r="AL3" s="5" t="s">
        <v>183</v>
      </c>
      <c r="AM3" s="5" t="s">
        <v>139</v>
      </c>
      <c r="AN3" s="5" t="s">
        <v>140</v>
      </c>
      <c r="AO3" s="5" t="s">
        <v>183</v>
      </c>
      <c r="AP3" s="5" t="s">
        <v>141</v>
      </c>
      <c r="AQ3" s="5" t="s">
        <v>142</v>
      </c>
      <c r="AR3" s="5" t="s">
        <v>183</v>
      </c>
      <c r="AS3" s="5" t="s">
        <v>143</v>
      </c>
      <c r="AT3" s="5" t="s">
        <v>144</v>
      </c>
      <c r="AU3" s="5" t="s">
        <v>183</v>
      </c>
      <c r="AV3" s="5" t="s">
        <v>145</v>
      </c>
      <c r="AW3" s="5" t="s">
        <v>146</v>
      </c>
      <c r="AX3" s="5" t="s">
        <v>183</v>
      </c>
      <c r="AY3" s="6" t="s">
        <v>147</v>
      </c>
      <c r="AZ3" s="6" t="s">
        <v>148</v>
      </c>
      <c r="BA3" s="6" t="s">
        <v>183</v>
      </c>
      <c r="BB3" s="5" t="s">
        <v>149</v>
      </c>
      <c r="BC3" s="5" t="s">
        <v>150</v>
      </c>
      <c r="BD3" s="5" t="s">
        <v>183</v>
      </c>
      <c r="BE3" s="5" t="s">
        <v>151</v>
      </c>
      <c r="BF3" s="5" t="s">
        <v>152</v>
      </c>
      <c r="BG3" s="5" t="s">
        <v>183</v>
      </c>
      <c r="BH3" s="5" t="s">
        <v>153</v>
      </c>
      <c r="BI3" s="5" t="s">
        <v>154</v>
      </c>
      <c r="BJ3" s="5" t="s">
        <v>183</v>
      </c>
      <c r="BK3" s="5" t="s">
        <v>155</v>
      </c>
      <c r="BL3" s="5" t="s">
        <v>156</v>
      </c>
      <c r="BM3" s="5" t="s">
        <v>183</v>
      </c>
      <c r="BN3" s="6" t="s">
        <v>157</v>
      </c>
      <c r="BO3" s="6" t="s">
        <v>158</v>
      </c>
      <c r="BP3" s="6" t="s">
        <v>183</v>
      </c>
      <c r="BQ3" s="5" t="s">
        <v>159</v>
      </c>
      <c r="BR3" s="5" t="s">
        <v>160</v>
      </c>
      <c r="BS3" s="5" t="s">
        <v>183</v>
      </c>
      <c r="BT3" s="5" t="s">
        <v>161</v>
      </c>
      <c r="BU3" s="5" t="s">
        <v>162</v>
      </c>
      <c r="BV3" s="5" t="s">
        <v>183</v>
      </c>
      <c r="BW3" s="5" t="s">
        <v>163</v>
      </c>
      <c r="BX3" s="5" t="s">
        <v>164</v>
      </c>
      <c r="BY3" s="5" t="s">
        <v>183</v>
      </c>
      <c r="BZ3" s="5" t="s">
        <v>165</v>
      </c>
      <c r="CA3" s="5" t="s">
        <v>166</v>
      </c>
      <c r="CB3" s="5" t="s">
        <v>183</v>
      </c>
      <c r="CC3" s="6" t="s">
        <v>167</v>
      </c>
      <c r="CD3" s="6" t="s">
        <v>168</v>
      </c>
      <c r="CE3" s="6" t="s">
        <v>183</v>
      </c>
      <c r="CF3" s="5" t="s">
        <v>169</v>
      </c>
      <c r="CG3" s="5" t="s">
        <v>170</v>
      </c>
      <c r="CH3" s="5" t="s">
        <v>183</v>
      </c>
      <c r="CI3" s="5" t="s">
        <v>171</v>
      </c>
      <c r="CJ3" s="5" t="s">
        <v>172</v>
      </c>
      <c r="CK3" s="5" t="s">
        <v>183</v>
      </c>
      <c r="CL3" s="5" t="s">
        <v>173</v>
      </c>
      <c r="CM3" s="5" t="s">
        <v>174</v>
      </c>
      <c r="CN3" s="5" t="s">
        <v>183</v>
      </c>
      <c r="CO3" s="5" t="s">
        <v>175</v>
      </c>
      <c r="CP3" s="5" t="s">
        <v>176</v>
      </c>
      <c r="CQ3" s="5" t="s">
        <v>183</v>
      </c>
      <c r="CR3" s="5" t="s">
        <v>177</v>
      </c>
      <c r="CS3" s="5" t="s">
        <v>178</v>
      </c>
      <c r="CT3" s="5" t="s">
        <v>183</v>
      </c>
      <c r="CU3" s="6" t="s">
        <v>179</v>
      </c>
      <c r="CV3" s="6" t="s">
        <v>180</v>
      </c>
      <c r="CW3" s="6" t="s">
        <v>183</v>
      </c>
      <c r="CX3" s="6" t="s">
        <v>181</v>
      </c>
      <c r="CY3" s="6" t="s">
        <v>182</v>
      </c>
      <c r="CZ3" s="6" t="s">
        <v>183</v>
      </c>
    </row>
    <row r="4" spans="1:104" x14ac:dyDescent="0.2">
      <c r="A4" s="1" t="s">
        <v>67</v>
      </c>
      <c r="B4" s="3">
        <v>14</v>
      </c>
      <c r="C4" s="4">
        <v>0</v>
      </c>
      <c r="D4" s="4"/>
      <c r="E4" s="4" t="str">
        <f t="shared" ref="E4:E18" si="0">IF((D4-C4)=0,"",(D4-C4))</f>
        <v/>
      </c>
      <c r="F4" s="4">
        <v>0</v>
      </c>
      <c r="G4" s="4"/>
      <c r="H4" s="4" t="str">
        <f t="shared" ref="H4:H18" si="1">IF((G4-F4)=0,"",(G4-F4))</f>
        <v/>
      </c>
      <c r="I4" s="4">
        <v>24.10097113885714</v>
      </c>
      <c r="J4" s="4"/>
      <c r="K4" s="4">
        <f t="shared" ref="K4:K18" si="2">IF((J4-I4)=0,"",(J4-I4))</f>
        <v>-24.10097113885714</v>
      </c>
      <c r="L4" s="4">
        <v>144.11476433314289</v>
      </c>
      <c r="M4" s="4"/>
      <c r="N4" s="4">
        <f t="shared" ref="N4:N18" si="3">IF((M4-L4)=0,"",(M4-L4))</f>
        <v>-144.11476433314289</v>
      </c>
      <c r="O4" s="4">
        <v>0</v>
      </c>
      <c r="P4" s="4"/>
      <c r="Q4" s="4" t="str">
        <f t="shared" ref="Q4:Q18" si="4">IF((P4-O4)=0,"",(P4-O4))</f>
        <v/>
      </c>
      <c r="R4" s="4">
        <v>0</v>
      </c>
      <c r="S4" s="4"/>
      <c r="T4" s="4" t="str">
        <f t="shared" ref="T4:T18" si="5">IF((S4-R4)=0,"",(S4-R4))</f>
        <v/>
      </c>
      <c r="U4" s="4">
        <v>39.027175386857138</v>
      </c>
      <c r="V4" s="4"/>
      <c r="W4" s="4">
        <f t="shared" ref="W4:W18" si="6">IF((V4-U4)=0,"",(V4-U4))</f>
        <v>-39.027175386857138</v>
      </c>
      <c r="X4" s="4">
        <v>207.24291085885716</v>
      </c>
      <c r="Y4" s="21">
        <f>SUMIFS('Факт отгузки'!$B$3:$B$43,'Факт отгузки'!$D$3:$D$43,Y$2,'Факт отгузки'!$C$3:$C$43,$A4,'Факт отгузки'!$F$3:$F$43,$B4)</f>
        <v>210</v>
      </c>
      <c r="Z4" s="4">
        <f t="shared" ref="Z4:Z18" si="7">IF((Y4-X4)=0,"",(Y4-X4))</f>
        <v>2.757089141142842</v>
      </c>
      <c r="AA4" s="4">
        <v>0</v>
      </c>
      <c r="AB4" s="4"/>
      <c r="AC4" s="4" t="str">
        <f t="shared" ref="AC4:AC18" si="8">IF((AB4-AA4)=0,"",(AB4-AA4))</f>
        <v/>
      </c>
      <c r="AD4" s="4">
        <v>0</v>
      </c>
      <c r="AE4" s="4"/>
      <c r="AF4" s="4" t="str">
        <f t="shared" ref="AF4:AF18" si="9">IF((AE4-AD4)=0,"",(AE4-AD4))</f>
        <v/>
      </c>
      <c r="AG4" s="4">
        <v>158.81308027371429</v>
      </c>
      <c r="AH4" s="4"/>
      <c r="AI4" s="4">
        <f t="shared" ref="AI4:AI18" si="10">IF((AH4-AG4)=0,"",(AH4-AG4))</f>
        <v>-158.81308027371429</v>
      </c>
      <c r="AJ4" s="4">
        <v>0</v>
      </c>
      <c r="AK4" s="4"/>
      <c r="AL4" s="4" t="str">
        <f t="shared" ref="AL4:AL18" si="11">IF((AK4-AJ4)=0,"",(AK4-AJ4))</f>
        <v/>
      </c>
      <c r="AM4" s="4">
        <v>0</v>
      </c>
      <c r="AN4" s="4"/>
      <c r="AO4" s="4" t="str">
        <f t="shared" ref="AO4:AO18" si="12">IF((AN4-AM4)=0,"",(AN4-AM4))</f>
        <v/>
      </c>
      <c r="AP4" s="4">
        <v>0</v>
      </c>
      <c r="AQ4" s="4"/>
      <c r="AR4" s="4" t="str">
        <f t="shared" ref="AR4:AR18" si="13">IF((AQ4-AP4)=0,"",(AQ4-AP4))</f>
        <v/>
      </c>
      <c r="AS4" s="4">
        <v>101.598115788</v>
      </c>
      <c r="AT4" s="4"/>
      <c r="AU4" s="4">
        <f t="shared" ref="AU4:AU18" si="14">IF((AT4-AS4)=0,"",(AT4-AS4))</f>
        <v>-101.598115788</v>
      </c>
      <c r="AV4" s="4">
        <v>255.08702944971432</v>
      </c>
      <c r="AW4" s="4"/>
      <c r="AX4" s="4">
        <f t="shared" ref="AX4:AX18" si="15">IF((AW4-AV4)=0,"",(AW4-AV4))</f>
        <v>-255.08702944971432</v>
      </c>
      <c r="AY4" s="4">
        <v>515.49822551142859</v>
      </c>
      <c r="AZ4" s="4"/>
      <c r="BA4" s="4">
        <f t="shared" ref="BA4:BA18" si="16">IF((AZ4-AY4)=0,"",(AZ4-AY4))</f>
        <v>-515.49822551142859</v>
      </c>
      <c r="BB4" s="4">
        <v>0</v>
      </c>
      <c r="BC4" s="4"/>
      <c r="BD4" s="4" t="str">
        <f t="shared" ref="BD4:BD18" si="17">IF((BC4-BB4)=0,"",(BC4-BB4))</f>
        <v/>
      </c>
      <c r="BE4" s="4">
        <v>30.512135768571429</v>
      </c>
      <c r="BF4" s="4"/>
      <c r="BG4" s="4">
        <f t="shared" ref="BG4:BG18" si="18">IF((BF4-BE4)=0,"",(BF4-BE4))</f>
        <v>-30.512135768571429</v>
      </c>
      <c r="BH4" s="4">
        <v>127.6240737182942</v>
      </c>
      <c r="BI4" s="4"/>
      <c r="BJ4" s="4">
        <f t="shared" ref="BJ4:BJ18" si="19">IF((BI4-BH4)=0,"",(BI4-BH4))</f>
        <v>-127.6240737182942</v>
      </c>
      <c r="BK4" s="4">
        <v>0</v>
      </c>
      <c r="BL4" s="4"/>
      <c r="BM4" s="4" t="str">
        <f t="shared" ref="BM4:BM18" si="20">IF((BL4-BK4)=0,"",(BL4-BK4))</f>
        <v/>
      </c>
      <c r="BN4" s="4">
        <v>158.13620948686562</v>
      </c>
      <c r="BO4" s="4"/>
      <c r="BP4" s="4">
        <f t="shared" ref="BP4:BP18" si="21">IF((BO4-BN4)=0,"",(BO4-BN4))</f>
        <v>-158.13620948686562</v>
      </c>
      <c r="BQ4" s="4">
        <v>92.267396499428585</v>
      </c>
      <c r="BR4" s="4"/>
      <c r="BS4" s="4">
        <f t="shared" ref="BS4:BS18" si="22">IF((BR4-BQ4)=0,"",(BR4-BQ4))</f>
        <v>-92.267396499428585</v>
      </c>
      <c r="BT4" s="4">
        <v>18.714373374857143</v>
      </c>
      <c r="BU4" s="4"/>
      <c r="BV4" s="4">
        <f t="shared" ref="BV4:BV18" si="23">IF((BU4-BT4)=0,"",(BU4-BT4))</f>
        <v>-18.714373374857143</v>
      </c>
      <c r="BW4" s="4">
        <v>0</v>
      </c>
      <c r="BX4" s="4"/>
      <c r="BY4" s="4" t="str">
        <f t="shared" ref="BY4:BY18" si="24">IF((BX4-BW4)=0,"",(BX4-BW4))</f>
        <v/>
      </c>
      <c r="BZ4" s="4">
        <v>115.09610718685714</v>
      </c>
      <c r="CA4" s="4"/>
      <c r="CB4" s="4">
        <f t="shared" ref="CB4:CB18" si="25">IF((CA4-BZ4)=0,"",(CA4-BZ4))</f>
        <v>-115.09610718685714</v>
      </c>
      <c r="CC4" s="4">
        <v>226.07787706114289</v>
      </c>
      <c r="CD4" s="4"/>
      <c r="CE4" s="4">
        <f t="shared" ref="CE4:CE18" si="26">IF((CD4-CC4)=0,"",(CD4-CC4))</f>
        <v>-226.07787706114289</v>
      </c>
      <c r="CF4" s="4">
        <v>0</v>
      </c>
      <c r="CG4" s="4"/>
      <c r="CH4" s="4" t="str">
        <f t="shared" ref="CH4:CH18" si="27">IF((CG4-CF4)=0,"",(CG4-CF4))</f>
        <v/>
      </c>
      <c r="CI4" s="4">
        <v>0</v>
      </c>
      <c r="CJ4" s="4"/>
      <c r="CK4" s="4" t="str">
        <f t="shared" ref="CK4:CK18" si="28">IF((CJ4-CI4)=0,"",(CJ4-CI4))</f>
        <v/>
      </c>
      <c r="CL4" s="4">
        <v>263.75898995909472</v>
      </c>
      <c r="CM4" s="4"/>
      <c r="CN4" s="4">
        <f t="shared" ref="CN4:CN18" si="29">IF((CM4-CL4)=0,"",(CM4-CL4))</f>
        <v>-263.75898995909472</v>
      </c>
      <c r="CO4" s="4">
        <v>0</v>
      </c>
      <c r="CP4" s="4"/>
      <c r="CQ4" s="4" t="str">
        <f t="shared" ref="CQ4:CQ18" si="30">IF((CP4-CO4)=0,"",(CP4-CO4))</f>
        <v/>
      </c>
      <c r="CR4" s="4">
        <v>0</v>
      </c>
      <c r="CS4" s="4"/>
      <c r="CT4" s="4" t="str">
        <f t="shared" ref="CT4:CT18" si="31">IF((CS4-CR4)=0,"",(CS4-CR4))</f>
        <v/>
      </c>
      <c r="CU4" s="4">
        <v>263.75898995909472</v>
      </c>
      <c r="CV4" s="4"/>
      <c r="CW4" s="4">
        <f t="shared" ref="CW4:CW18" si="32">IF((CV4-CU4)=0,"",(CV4-CU4))</f>
        <v>-263.75898995909472</v>
      </c>
      <c r="CX4" s="4">
        <v>1370.7142128773889</v>
      </c>
      <c r="CY4" s="4"/>
      <c r="CZ4" s="4">
        <f t="shared" ref="CZ4:CZ18" si="33">IF((CY4-CX4)=0,"",(CY4-CX4))</f>
        <v>-1370.7142128773889</v>
      </c>
    </row>
    <row r="5" spans="1:104" x14ac:dyDescent="0.2">
      <c r="A5" s="1" t="s">
        <v>66</v>
      </c>
      <c r="B5" s="3">
        <v>14</v>
      </c>
      <c r="C5" s="4">
        <v>269.74762830223005</v>
      </c>
      <c r="D5" s="4"/>
      <c r="E5" s="4">
        <f t="shared" si="0"/>
        <v>-269.74762830223005</v>
      </c>
      <c r="F5" s="4">
        <v>134.27216277098</v>
      </c>
      <c r="G5" s="4"/>
      <c r="H5" s="4">
        <f t="shared" si="1"/>
        <v>-134.27216277098</v>
      </c>
      <c r="I5" s="4">
        <v>20.084142615714285</v>
      </c>
      <c r="J5" s="4"/>
      <c r="K5" s="4">
        <f t="shared" si="2"/>
        <v>-20.084142615714285</v>
      </c>
      <c r="L5" s="4">
        <v>147.4164883457143</v>
      </c>
      <c r="M5" s="4"/>
      <c r="N5" s="4">
        <f t="shared" si="3"/>
        <v>-147.4164883457143</v>
      </c>
      <c r="O5" s="4">
        <v>107.46623822513715</v>
      </c>
      <c r="P5" s="4"/>
      <c r="Q5" s="4">
        <f t="shared" si="4"/>
        <v>-107.46623822513715</v>
      </c>
      <c r="R5" s="4">
        <v>68.928948598571424</v>
      </c>
      <c r="S5" s="4"/>
      <c r="T5" s="4">
        <f t="shared" si="5"/>
        <v>-68.928948598571424</v>
      </c>
      <c r="U5" s="4">
        <v>32.522646155714284</v>
      </c>
      <c r="V5" s="4"/>
      <c r="W5" s="4">
        <f t="shared" si="6"/>
        <v>-32.522646155714284</v>
      </c>
      <c r="X5" s="4">
        <v>780.4382550140615</v>
      </c>
      <c r="Y5" s="21">
        <f>SUMIFS('Факт отгузки'!$B$3:$B$43,'Факт отгузки'!$D$3:$D$43,Y$2,'Факт отгузки'!$C$3:$C$43,$A5,'Факт отгузки'!$F$3:$F$43,$B5)</f>
        <v>670</v>
      </c>
      <c r="Z5" s="4">
        <f t="shared" si="7"/>
        <v>-110.4382550140615</v>
      </c>
      <c r="AA5" s="4">
        <v>223.20297063999999</v>
      </c>
      <c r="AB5" s="4"/>
      <c r="AC5" s="4">
        <f t="shared" si="8"/>
        <v>-223.20297063999999</v>
      </c>
      <c r="AD5" s="4">
        <v>382.21677404134431</v>
      </c>
      <c r="AE5" s="4"/>
      <c r="AF5" s="4">
        <f t="shared" si="9"/>
        <v>-382.21677404134431</v>
      </c>
      <c r="AG5" s="4">
        <v>167.57585064</v>
      </c>
      <c r="AH5" s="4"/>
      <c r="AI5" s="4">
        <f t="shared" si="10"/>
        <v>-167.57585064</v>
      </c>
      <c r="AJ5" s="4">
        <v>74.835295071428561</v>
      </c>
      <c r="AK5" s="4"/>
      <c r="AL5" s="4">
        <f t="shared" si="11"/>
        <v>-74.835295071428561</v>
      </c>
      <c r="AM5" s="4">
        <v>169.38088537142858</v>
      </c>
      <c r="AN5" s="4"/>
      <c r="AO5" s="4">
        <f t="shared" si="12"/>
        <v>-169.38088537142858</v>
      </c>
      <c r="AP5" s="4">
        <v>0</v>
      </c>
      <c r="AQ5" s="4"/>
      <c r="AR5" s="4" t="str">
        <f t="shared" si="13"/>
        <v/>
      </c>
      <c r="AS5" s="4">
        <v>84.665096489999996</v>
      </c>
      <c r="AT5" s="4"/>
      <c r="AU5" s="4">
        <f t="shared" si="14"/>
        <v>-84.665096489999996</v>
      </c>
      <c r="AV5" s="4">
        <v>212.57252454142858</v>
      </c>
      <c r="AW5" s="4"/>
      <c r="AX5" s="4">
        <f t="shared" si="15"/>
        <v>-212.57252454142858</v>
      </c>
      <c r="AY5" s="4">
        <v>1314.44939679563</v>
      </c>
      <c r="AZ5" s="4"/>
      <c r="BA5" s="4">
        <f t="shared" si="16"/>
        <v>-1314.44939679563</v>
      </c>
      <c r="BB5" s="4">
        <v>38.090640168571419</v>
      </c>
      <c r="BC5" s="4"/>
      <c r="BD5" s="4">
        <f t="shared" si="17"/>
        <v>-38.090640168571419</v>
      </c>
      <c r="BE5" s="4">
        <v>217.84245092714286</v>
      </c>
      <c r="BF5" s="4"/>
      <c r="BG5" s="4">
        <f t="shared" si="18"/>
        <v>-217.84245092714286</v>
      </c>
      <c r="BH5" s="4">
        <v>202.46882303142854</v>
      </c>
      <c r="BI5" s="4"/>
      <c r="BJ5" s="4">
        <f t="shared" si="19"/>
        <v>-202.46882303142854</v>
      </c>
      <c r="BK5" s="4">
        <v>0</v>
      </c>
      <c r="BL5" s="4"/>
      <c r="BM5" s="4" t="str">
        <f t="shared" si="20"/>
        <v/>
      </c>
      <c r="BN5" s="4">
        <v>458.40191412714285</v>
      </c>
      <c r="BO5" s="4"/>
      <c r="BP5" s="4">
        <f t="shared" si="21"/>
        <v>-458.40191412714285</v>
      </c>
      <c r="BQ5" s="4">
        <v>101.88203194</v>
      </c>
      <c r="BR5" s="4"/>
      <c r="BS5" s="4">
        <f t="shared" si="22"/>
        <v>-101.88203194</v>
      </c>
      <c r="BT5" s="4">
        <v>115.22700694857141</v>
      </c>
      <c r="BU5" s="4"/>
      <c r="BV5" s="4">
        <f t="shared" si="23"/>
        <v>-115.22700694857141</v>
      </c>
      <c r="BW5" s="4">
        <v>83.155613942857144</v>
      </c>
      <c r="BX5" s="4"/>
      <c r="BY5" s="4">
        <f t="shared" si="24"/>
        <v>-83.155613942857144</v>
      </c>
      <c r="BZ5" s="4">
        <v>120.95362716142857</v>
      </c>
      <c r="CA5" s="4"/>
      <c r="CB5" s="4">
        <f t="shared" si="25"/>
        <v>-120.95362716142857</v>
      </c>
      <c r="CC5" s="4">
        <v>421.21827999285711</v>
      </c>
      <c r="CD5" s="4"/>
      <c r="CE5" s="4">
        <f t="shared" si="26"/>
        <v>-421.21827999285711</v>
      </c>
      <c r="CF5" s="4">
        <v>0</v>
      </c>
      <c r="CG5" s="4"/>
      <c r="CH5" s="4" t="str">
        <f t="shared" si="27"/>
        <v/>
      </c>
      <c r="CI5" s="4">
        <v>69.836572791428566</v>
      </c>
      <c r="CJ5" s="4"/>
      <c r="CK5" s="4">
        <f t="shared" si="28"/>
        <v>-69.836572791428566</v>
      </c>
      <c r="CL5" s="4">
        <v>250.49912221210269</v>
      </c>
      <c r="CM5" s="4"/>
      <c r="CN5" s="4">
        <f t="shared" si="29"/>
        <v>-250.49912221210269</v>
      </c>
      <c r="CO5" s="4">
        <v>0</v>
      </c>
      <c r="CP5" s="4"/>
      <c r="CQ5" s="4" t="str">
        <f t="shared" si="30"/>
        <v/>
      </c>
      <c r="CR5" s="4">
        <v>171.99020870714895</v>
      </c>
      <c r="CS5" s="4"/>
      <c r="CT5" s="4">
        <f t="shared" si="31"/>
        <v>-171.99020870714895</v>
      </c>
      <c r="CU5" s="4">
        <v>492.32590371068022</v>
      </c>
      <c r="CV5" s="4"/>
      <c r="CW5" s="4">
        <f t="shared" si="32"/>
        <v>-492.32590371068022</v>
      </c>
      <c r="CX5" s="4">
        <v>3466.8337496403719</v>
      </c>
      <c r="CY5" s="4"/>
      <c r="CZ5" s="4">
        <f t="shared" si="33"/>
        <v>-3466.8337496403719</v>
      </c>
    </row>
    <row r="6" spans="1:104" x14ac:dyDescent="0.2">
      <c r="A6" s="1" t="s">
        <v>90</v>
      </c>
      <c r="B6" s="3">
        <v>14</v>
      </c>
      <c r="C6" s="4">
        <v>0</v>
      </c>
      <c r="D6" s="4"/>
      <c r="E6" s="4" t="str">
        <f t="shared" si="0"/>
        <v/>
      </c>
      <c r="F6" s="4">
        <v>0</v>
      </c>
      <c r="G6" s="4"/>
      <c r="H6" s="4" t="str">
        <f t="shared" si="1"/>
        <v/>
      </c>
      <c r="I6" s="4">
        <v>0</v>
      </c>
      <c r="J6" s="4"/>
      <c r="K6" s="4" t="str">
        <f t="shared" si="2"/>
        <v/>
      </c>
      <c r="L6" s="4">
        <v>0</v>
      </c>
      <c r="M6" s="4"/>
      <c r="N6" s="4" t="str">
        <f t="shared" si="3"/>
        <v/>
      </c>
      <c r="O6" s="4">
        <v>0</v>
      </c>
      <c r="P6" s="4"/>
      <c r="Q6" s="4" t="str">
        <f t="shared" si="4"/>
        <v/>
      </c>
      <c r="R6" s="4">
        <v>41.510907053000011</v>
      </c>
      <c r="S6" s="4"/>
      <c r="T6" s="4">
        <f t="shared" si="5"/>
        <v>-41.510907053000011</v>
      </c>
      <c r="U6" s="4">
        <v>0</v>
      </c>
      <c r="V6" s="4"/>
      <c r="W6" s="4" t="str">
        <f t="shared" si="6"/>
        <v/>
      </c>
      <c r="X6" s="4">
        <v>41.510907053000011</v>
      </c>
      <c r="Y6" s="21">
        <f>SUMIFS('Факт отгузки'!$B$3:$B$43,'Факт отгузки'!$D$3:$D$43,Y$2,'Факт отгузки'!$C$3:$C$43,$A6,'Факт отгузки'!$F$3:$F$43,$B6)</f>
        <v>75</v>
      </c>
      <c r="Z6" s="4">
        <f t="shared" si="7"/>
        <v>33.489092946999989</v>
      </c>
      <c r="AA6" s="4">
        <v>0</v>
      </c>
      <c r="AB6" s="4"/>
      <c r="AC6" s="4" t="str">
        <f t="shared" si="8"/>
        <v/>
      </c>
      <c r="AD6" s="4">
        <v>42.510173545000008</v>
      </c>
      <c r="AE6" s="4"/>
      <c r="AF6" s="4">
        <f t="shared" si="9"/>
        <v>-42.510173545000008</v>
      </c>
      <c r="AG6" s="4">
        <v>0</v>
      </c>
      <c r="AH6" s="4"/>
      <c r="AI6" s="4" t="str">
        <f t="shared" si="10"/>
        <v/>
      </c>
      <c r="AJ6" s="4">
        <v>0</v>
      </c>
      <c r="AK6" s="4"/>
      <c r="AL6" s="4" t="str">
        <f t="shared" si="11"/>
        <v/>
      </c>
      <c r="AM6" s="4">
        <v>0</v>
      </c>
      <c r="AN6" s="4"/>
      <c r="AO6" s="4" t="str">
        <f t="shared" si="12"/>
        <v/>
      </c>
      <c r="AP6" s="4">
        <v>0</v>
      </c>
      <c r="AQ6" s="4"/>
      <c r="AR6" s="4" t="str">
        <f t="shared" si="13"/>
        <v/>
      </c>
      <c r="AS6" s="4">
        <v>0</v>
      </c>
      <c r="AT6" s="4"/>
      <c r="AU6" s="4" t="str">
        <f t="shared" si="14"/>
        <v/>
      </c>
      <c r="AV6" s="4">
        <v>0</v>
      </c>
      <c r="AW6" s="4"/>
      <c r="AX6" s="4" t="str">
        <f t="shared" si="15"/>
        <v/>
      </c>
      <c r="AY6" s="4">
        <v>42.510173545000008</v>
      </c>
      <c r="AZ6" s="4"/>
      <c r="BA6" s="4">
        <f t="shared" si="16"/>
        <v>-42.510173545000008</v>
      </c>
      <c r="BB6" s="4">
        <v>47.945627906400006</v>
      </c>
      <c r="BC6" s="4"/>
      <c r="BD6" s="4">
        <f t="shared" si="17"/>
        <v>-47.945627906400006</v>
      </c>
      <c r="BE6" s="4">
        <v>0</v>
      </c>
      <c r="BF6" s="4"/>
      <c r="BG6" s="4" t="str">
        <f t="shared" si="18"/>
        <v/>
      </c>
      <c r="BH6" s="4">
        <v>0</v>
      </c>
      <c r="BI6" s="4"/>
      <c r="BJ6" s="4" t="str">
        <f t="shared" si="19"/>
        <v/>
      </c>
      <c r="BK6" s="4">
        <v>0</v>
      </c>
      <c r="BL6" s="4"/>
      <c r="BM6" s="4" t="str">
        <f t="shared" si="20"/>
        <v/>
      </c>
      <c r="BN6" s="4">
        <v>47.945627906400006</v>
      </c>
      <c r="BO6" s="4"/>
      <c r="BP6" s="4">
        <f t="shared" si="21"/>
        <v>-47.945627906400006</v>
      </c>
      <c r="BQ6" s="4">
        <v>0</v>
      </c>
      <c r="BR6" s="4"/>
      <c r="BS6" s="4" t="str">
        <f t="shared" si="22"/>
        <v/>
      </c>
      <c r="BT6" s="4">
        <v>0</v>
      </c>
      <c r="BU6" s="4"/>
      <c r="BV6" s="4" t="str">
        <f t="shared" si="23"/>
        <v/>
      </c>
      <c r="BW6" s="4">
        <v>46.264684568200003</v>
      </c>
      <c r="BX6" s="4"/>
      <c r="BY6" s="4">
        <f t="shared" si="24"/>
        <v>-46.264684568200003</v>
      </c>
      <c r="BZ6" s="4">
        <v>0</v>
      </c>
      <c r="CA6" s="4"/>
      <c r="CB6" s="4" t="str">
        <f t="shared" si="25"/>
        <v/>
      </c>
      <c r="CC6" s="4">
        <v>46.264684568200003</v>
      </c>
      <c r="CD6" s="4"/>
      <c r="CE6" s="4">
        <f t="shared" si="26"/>
        <v>-46.264684568200003</v>
      </c>
      <c r="CF6" s="4">
        <v>0</v>
      </c>
      <c r="CG6" s="4"/>
      <c r="CH6" s="4" t="str">
        <f t="shared" si="27"/>
        <v/>
      </c>
      <c r="CI6" s="4">
        <v>0</v>
      </c>
      <c r="CJ6" s="4"/>
      <c r="CK6" s="4" t="str">
        <f t="shared" si="28"/>
        <v/>
      </c>
      <c r="CL6" s="4">
        <v>22.100099282800002</v>
      </c>
      <c r="CM6" s="4"/>
      <c r="CN6" s="4">
        <f t="shared" si="29"/>
        <v>-22.100099282800002</v>
      </c>
      <c r="CO6" s="4">
        <v>0</v>
      </c>
      <c r="CP6" s="4"/>
      <c r="CQ6" s="4" t="str">
        <f t="shared" si="30"/>
        <v/>
      </c>
      <c r="CR6" s="4">
        <v>22.963577477270853</v>
      </c>
      <c r="CS6" s="4"/>
      <c r="CT6" s="4">
        <f t="shared" si="31"/>
        <v>-22.963577477270853</v>
      </c>
      <c r="CU6" s="4">
        <v>45.063676760070848</v>
      </c>
      <c r="CV6" s="4"/>
      <c r="CW6" s="4">
        <f t="shared" si="32"/>
        <v>-45.063676760070848</v>
      </c>
      <c r="CX6" s="4">
        <v>223.29506983267086</v>
      </c>
      <c r="CY6" s="4"/>
      <c r="CZ6" s="4">
        <f t="shared" si="33"/>
        <v>-223.29506983267086</v>
      </c>
    </row>
    <row r="7" spans="1:104" x14ac:dyDescent="0.2">
      <c r="A7" s="1" t="s">
        <v>65</v>
      </c>
      <c r="B7" s="3">
        <v>14</v>
      </c>
      <c r="C7" s="4">
        <v>610.28875181500007</v>
      </c>
      <c r="D7" s="4"/>
      <c r="E7" s="4">
        <f t="shared" si="0"/>
        <v>-610.28875181500007</v>
      </c>
      <c r="F7" s="4">
        <v>303.78317369000001</v>
      </c>
      <c r="G7" s="4"/>
      <c r="H7" s="4">
        <f t="shared" si="1"/>
        <v>-303.78317369000001</v>
      </c>
      <c r="I7" s="4">
        <v>0</v>
      </c>
      <c r="J7" s="4"/>
      <c r="K7" s="4" t="str">
        <f t="shared" si="2"/>
        <v/>
      </c>
      <c r="L7" s="4">
        <v>81.962554204285709</v>
      </c>
      <c r="M7" s="4"/>
      <c r="N7" s="4">
        <f t="shared" si="3"/>
        <v>-81.962554204285709</v>
      </c>
      <c r="O7" s="4">
        <v>310.50218042857142</v>
      </c>
      <c r="P7" s="4"/>
      <c r="Q7" s="4">
        <f t="shared" si="4"/>
        <v>-310.50218042857142</v>
      </c>
      <c r="R7" s="4">
        <v>228.46416411642858</v>
      </c>
      <c r="S7" s="4"/>
      <c r="T7" s="4">
        <f t="shared" si="5"/>
        <v>-228.46416411642858</v>
      </c>
      <c r="U7" s="4">
        <v>0</v>
      </c>
      <c r="V7" s="4"/>
      <c r="W7" s="4" t="str">
        <f t="shared" si="6"/>
        <v/>
      </c>
      <c r="X7" s="4">
        <v>1535.0008242542858</v>
      </c>
      <c r="Y7" s="21">
        <f>SUMIFS('Факт отгузки'!$B$3:$B$43,'Факт отгузки'!$D$3:$D$43,Y$2,'Факт отгузки'!$C$3:$C$43,$A7,'Факт отгузки'!$F$3:$F$43,$B7)</f>
        <v>5980</v>
      </c>
      <c r="Z7" s="4">
        <f t="shared" si="7"/>
        <v>4444.9991757457137</v>
      </c>
      <c r="AA7" s="4">
        <v>669.60891191999997</v>
      </c>
      <c r="AB7" s="4"/>
      <c r="AC7" s="4">
        <f t="shared" si="8"/>
        <v>-669.60891191999997</v>
      </c>
      <c r="AD7" s="4">
        <v>925.84519762500008</v>
      </c>
      <c r="AE7" s="4"/>
      <c r="AF7" s="4">
        <f t="shared" si="9"/>
        <v>-925.84519762500008</v>
      </c>
      <c r="AG7" s="4">
        <v>105.69485123571428</v>
      </c>
      <c r="AH7" s="4"/>
      <c r="AI7" s="4">
        <f t="shared" si="10"/>
        <v>-105.69485123571428</v>
      </c>
      <c r="AJ7" s="4">
        <v>224.50588521428568</v>
      </c>
      <c r="AK7" s="4"/>
      <c r="AL7" s="4">
        <f t="shared" si="11"/>
        <v>-224.50588521428568</v>
      </c>
      <c r="AM7" s="4">
        <v>508.14265611428573</v>
      </c>
      <c r="AN7" s="4"/>
      <c r="AO7" s="4">
        <f t="shared" si="12"/>
        <v>-508.14265611428573</v>
      </c>
      <c r="AP7" s="4">
        <v>0</v>
      </c>
      <c r="AQ7" s="4"/>
      <c r="AR7" s="4" t="str">
        <f t="shared" si="13"/>
        <v/>
      </c>
      <c r="AS7" s="4">
        <v>0</v>
      </c>
      <c r="AT7" s="4"/>
      <c r="AU7" s="4" t="str">
        <f t="shared" si="14"/>
        <v/>
      </c>
      <c r="AV7" s="4">
        <v>0</v>
      </c>
      <c r="AW7" s="4"/>
      <c r="AX7" s="4" t="str">
        <f t="shared" si="15"/>
        <v/>
      </c>
      <c r="AY7" s="4">
        <v>2433.7975021092852</v>
      </c>
      <c r="AZ7" s="4"/>
      <c r="BA7" s="4">
        <f t="shared" si="16"/>
        <v>-2433.7975021092852</v>
      </c>
      <c r="BB7" s="4">
        <v>133.31724058999998</v>
      </c>
      <c r="BC7" s="4"/>
      <c r="BD7" s="4">
        <f t="shared" si="17"/>
        <v>-133.31724058999998</v>
      </c>
      <c r="BE7" s="4">
        <v>577.2470133600001</v>
      </c>
      <c r="BF7" s="4"/>
      <c r="BG7" s="4">
        <f t="shared" si="18"/>
        <v>-577.2470133600001</v>
      </c>
      <c r="BH7" s="4">
        <v>288.34628479855019</v>
      </c>
      <c r="BI7" s="4"/>
      <c r="BJ7" s="4">
        <f t="shared" si="19"/>
        <v>-288.34628479855019</v>
      </c>
      <c r="BK7" s="4">
        <v>0</v>
      </c>
      <c r="BL7" s="4"/>
      <c r="BM7" s="4" t="str">
        <f t="shared" si="20"/>
        <v/>
      </c>
      <c r="BN7" s="4">
        <v>998.91053874855027</v>
      </c>
      <c r="BO7" s="4"/>
      <c r="BP7" s="4">
        <f t="shared" si="21"/>
        <v>-998.91053874855027</v>
      </c>
      <c r="BQ7" s="4">
        <v>74.977604571428571</v>
      </c>
      <c r="BR7" s="4"/>
      <c r="BS7" s="4">
        <f t="shared" si="22"/>
        <v>-74.977604571428571</v>
      </c>
      <c r="BT7" s="4">
        <v>298.89508740857138</v>
      </c>
      <c r="BU7" s="4"/>
      <c r="BV7" s="4">
        <f t="shared" si="23"/>
        <v>-298.89508740857138</v>
      </c>
      <c r="BW7" s="4">
        <v>271.45971932785716</v>
      </c>
      <c r="BX7" s="4"/>
      <c r="BY7" s="4">
        <f t="shared" si="24"/>
        <v>-271.45971932785716</v>
      </c>
      <c r="BZ7" s="4">
        <v>75.120613517142857</v>
      </c>
      <c r="CA7" s="4"/>
      <c r="CB7" s="4">
        <f t="shared" si="25"/>
        <v>-75.120613517142857</v>
      </c>
      <c r="CC7" s="4">
        <v>720.45302482500006</v>
      </c>
      <c r="CD7" s="4"/>
      <c r="CE7" s="4">
        <f t="shared" si="26"/>
        <v>-720.45302482500006</v>
      </c>
      <c r="CF7" s="4">
        <v>0</v>
      </c>
      <c r="CG7" s="4"/>
      <c r="CH7" s="4" t="str">
        <f t="shared" si="27"/>
        <v/>
      </c>
      <c r="CI7" s="4">
        <v>209.50971837428571</v>
      </c>
      <c r="CJ7" s="4"/>
      <c r="CK7" s="4">
        <f t="shared" si="28"/>
        <v>-209.50971837428571</v>
      </c>
      <c r="CL7" s="4">
        <v>92.099891738571429</v>
      </c>
      <c r="CM7" s="4"/>
      <c r="CN7" s="4">
        <f t="shared" si="29"/>
        <v>-92.099891738571429</v>
      </c>
      <c r="CO7" s="4">
        <v>0</v>
      </c>
      <c r="CP7" s="4"/>
      <c r="CQ7" s="4" t="str">
        <f t="shared" si="30"/>
        <v/>
      </c>
      <c r="CR7" s="4">
        <v>539.3756180057984</v>
      </c>
      <c r="CS7" s="4"/>
      <c r="CT7" s="4">
        <f t="shared" si="31"/>
        <v>-539.3756180057984</v>
      </c>
      <c r="CU7" s="4">
        <v>840.98522811865553</v>
      </c>
      <c r="CV7" s="4"/>
      <c r="CW7" s="4">
        <f t="shared" si="32"/>
        <v>-840.98522811865553</v>
      </c>
      <c r="CX7" s="4">
        <v>6529.1471180557774</v>
      </c>
      <c r="CY7" s="4"/>
      <c r="CZ7" s="4">
        <f t="shared" si="33"/>
        <v>-6529.1471180557774</v>
      </c>
    </row>
    <row r="8" spans="1:104" x14ac:dyDescent="0.2">
      <c r="A8" s="1" t="s">
        <v>104</v>
      </c>
      <c r="B8" s="3">
        <v>14</v>
      </c>
      <c r="C8" s="4">
        <v>174.36821480428571</v>
      </c>
      <c r="D8" s="4"/>
      <c r="E8" s="4">
        <f t="shared" si="0"/>
        <v>-174.36821480428571</v>
      </c>
      <c r="F8" s="4">
        <v>86.795192482857132</v>
      </c>
      <c r="G8" s="4"/>
      <c r="H8" s="4">
        <f t="shared" si="1"/>
        <v>-86.795192482857132</v>
      </c>
      <c r="I8" s="4">
        <v>0</v>
      </c>
      <c r="J8" s="4"/>
      <c r="K8" s="4" t="str">
        <f t="shared" si="2"/>
        <v/>
      </c>
      <c r="L8" s="4">
        <v>0</v>
      </c>
      <c r="M8" s="4"/>
      <c r="N8" s="4" t="str">
        <f t="shared" si="3"/>
        <v/>
      </c>
      <c r="O8" s="4">
        <v>10.426410382857142</v>
      </c>
      <c r="P8" s="4"/>
      <c r="Q8" s="4">
        <f t="shared" si="4"/>
        <v>-10.426410382857142</v>
      </c>
      <c r="R8" s="4">
        <v>43.35463664142857</v>
      </c>
      <c r="S8" s="4"/>
      <c r="T8" s="4">
        <f t="shared" si="5"/>
        <v>-43.35463664142857</v>
      </c>
      <c r="U8" s="4">
        <v>0</v>
      </c>
      <c r="V8" s="4"/>
      <c r="W8" s="4" t="str">
        <f t="shared" si="6"/>
        <v/>
      </c>
      <c r="X8" s="4">
        <v>314.94445431142856</v>
      </c>
      <c r="Y8" s="21">
        <f>SUMIFS('Факт отгузки'!$B$3:$B$43,'Факт отгузки'!$D$3:$D$43,Y$2,'Факт отгузки'!$C$3:$C$43,$A8,'Факт отгузки'!$F$3:$F$43,$B8)</f>
        <v>1130</v>
      </c>
      <c r="Z8" s="4">
        <f t="shared" si="7"/>
        <v>815.05554568857144</v>
      </c>
      <c r="AA8" s="4">
        <v>0</v>
      </c>
      <c r="AB8" s="4"/>
      <c r="AC8" s="4" t="str">
        <f t="shared" si="8"/>
        <v/>
      </c>
      <c r="AD8" s="4">
        <v>264.52719932142855</v>
      </c>
      <c r="AE8" s="4"/>
      <c r="AF8" s="4">
        <f t="shared" si="9"/>
        <v>-264.52719932142855</v>
      </c>
      <c r="AG8" s="4">
        <v>0</v>
      </c>
      <c r="AH8" s="4"/>
      <c r="AI8" s="4" t="str">
        <f t="shared" si="10"/>
        <v/>
      </c>
      <c r="AJ8" s="4">
        <v>0</v>
      </c>
      <c r="AK8" s="4"/>
      <c r="AL8" s="4" t="str">
        <f t="shared" si="11"/>
        <v/>
      </c>
      <c r="AM8" s="4">
        <v>0</v>
      </c>
      <c r="AN8" s="4"/>
      <c r="AO8" s="4" t="str">
        <f t="shared" si="12"/>
        <v/>
      </c>
      <c r="AP8" s="4">
        <v>0</v>
      </c>
      <c r="AQ8" s="4"/>
      <c r="AR8" s="4" t="str">
        <f t="shared" si="13"/>
        <v/>
      </c>
      <c r="AS8" s="4">
        <v>0</v>
      </c>
      <c r="AT8" s="4"/>
      <c r="AU8" s="4" t="str">
        <f t="shared" si="14"/>
        <v/>
      </c>
      <c r="AV8" s="4">
        <v>0</v>
      </c>
      <c r="AW8" s="4"/>
      <c r="AX8" s="4" t="str">
        <f t="shared" si="15"/>
        <v/>
      </c>
      <c r="AY8" s="4">
        <v>264.52719932142855</v>
      </c>
      <c r="AZ8" s="4"/>
      <c r="BA8" s="4">
        <f t="shared" si="16"/>
        <v>-264.52719932142855</v>
      </c>
      <c r="BB8" s="4">
        <v>38.090640168571419</v>
      </c>
      <c r="BC8" s="4"/>
      <c r="BD8" s="4">
        <f t="shared" si="17"/>
        <v>-38.090640168571419</v>
      </c>
      <c r="BE8" s="4">
        <v>0</v>
      </c>
      <c r="BF8" s="4"/>
      <c r="BG8" s="4" t="str">
        <f t="shared" si="18"/>
        <v/>
      </c>
      <c r="BH8" s="4">
        <v>0</v>
      </c>
      <c r="BI8" s="4"/>
      <c r="BJ8" s="4" t="str">
        <f t="shared" si="19"/>
        <v/>
      </c>
      <c r="BK8" s="4">
        <v>0</v>
      </c>
      <c r="BL8" s="4"/>
      <c r="BM8" s="4" t="str">
        <f t="shared" si="20"/>
        <v/>
      </c>
      <c r="BN8" s="4">
        <v>38.090640168571419</v>
      </c>
      <c r="BO8" s="4"/>
      <c r="BP8" s="4">
        <f t="shared" si="21"/>
        <v>-38.090640168571419</v>
      </c>
      <c r="BQ8" s="4">
        <v>0</v>
      </c>
      <c r="BR8" s="4"/>
      <c r="BS8" s="4" t="str">
        <f t="shared" si="22"/>
        <v/>
      </c>
      <c r="BT8" s="4">
        <v>0</v>
      </c>
      <c r="BU8" s="4"/>
      <c r="BV8" s="4" t="str">
        <f t="shared" si="23"/>
        <v/>
      </c>
      <c r="BW8" s="4">
        <v>43.985754998571423</v>
      </c>
      <c r="BX8" s="4"/>
      <c r="BY8" s="4">
        <f t="shared" si="24"/>
        <v>-43.985754998571423</v>
      </c>
      <c r="BZ8" s="4">
        <v>0</v>
      </c>
      <c r="CA8" s="4"/>
      <c r="CB8" s="4" t="str">
        <f t="shared" si="25"/>
        <v/>
      </c>
      <c r="CC8" s="4">
        <v>43.985754998571423</v>
      </c>
      <c r="CD8" s="4"/>
      <c r="CE8" s="4">
        <f t="shared" si="26"/>
        <v>-43.985754998571423</v>
      </c>
      <c r="CF8" s="4">
        <v>0</v>
      </c>
      <c r="CG8" s="4"/>
      <c r="CH8" s="4" t="str">
        <f t="shared" si="27"/>
        <v/>
      </c>
      <c r="CI8" s="4">
        <v>0</v>
      </c>
      <c r="CJ8" s="4"/>
      <c r="CK8" s="4" t="str">
        <f t="shared" si="28"/>
        <v/>
      </c>
      <c r="CL8" s="4">
        <v>0</v>
      </c>
      <c r="CM8" s="4"/>
      <c r="CN8" s="4" t="str">
        <f t="shared" si="29"/>
        <v/>
      </c>
      <c r="CO8" s="4">
        <v>0</v>
      </c>
      <c r="CP8" s="4"/>
      <c r="CQ8" s="4" t="str">
        <f t="shared" si="30"/>
        <v/>
      </c>
      <c r="CR8" s="4">
        <v>46.809983768703212</v>
      </c>
      <c r="CS8" s="4"/>
      <c r="CT8" s="4">
        <f t="shared" si="31"/>
        <v>-46.809983768703212</v>
      </c>
      <c r="CU8" s="4">
        <v>46.809983768703212</v>
      </c>
      <c r="CV8" s="4"/>
      <c r="CW8" s="4">
        <f t="shared" si="32"/>
        <v>-46.809983768703212</v>
      </c>
      <c r="CX8" s="4">
        <v>708.35803256870315</v>
      </c>
      <c r="CY8" s="4"/>
      <c r="CZ8" s="4">
        <f t="shared" si="33"/>
        <v>-708.35803256870315</v>
      </c>
    </row>
    <row r="9" spans="1:104" x14ac:dyDescent="0.2">
      <c r="A9" s="1" t="s">
        <v>46</v>
      </c>
      <c r="B9" s="3">
        <v>14</v>
      </c>
      <c r="C9" s="4">
        <v>0</v>
      </c>
      <c r="D9" s="4"/>
      <c r="E9" s="4" t="str">
        <f t="shared" si="0"/>
        <v/>
      </c>
      <c r="F9" s="4">
        <v>0</v>
      </c>
      <c r="G9" s="4"/>
      <c r="H9" s="4" t="str">
        <f t="shared" si="1"/>
        <v/>
      </c>
      <c r="I9" s="4">
        <v>51.109497460799993</v>
      </c>
      <c r="J9" s="4"/>
      <c r="K9" s="4">
        <f t="shared" si="2"/>
        <v>-51.109497460799993</v>
      </c>
      <c r="L9" s="4">
        <v>47.396422539</v>
      </c>
      <c r="M9" s="4"/>
      <c r="N9" s="4">
        <f t="shared" si="3"/>
        <v>-47.396422539</v>
      </c>
      <c r="O9" s="4">
        <v>0</v>
      </c>
      <c r="P9" s="4"/>
      <c r="Q9" s="4" t="str">
        <f t="shared" si="4"/>
        <v/>
      </c>
      <c r="R9" s="4">
        <v>18.392172114600001</v>
      </c>
      <c r="S9" s="4"/>
      <c r="T9" s="4">
        <f t="shared" si="5"/>
        <v>-18.392172114600001</v>
      </c>
      <c r="U9" s="4">
        <v>85.168170293399996</v>
      </c>
      <c r="V9" s="4"/>
      <c r="W9" s="4">
        <f t="shared" si="6"/>
        <v>-85.168170293399996</v>
      </c>
      <c r="X9" s="4">
        <v>202.06626240779997</v>
      </c>
      <c r="Y9" s="21">
        <f>SUMIFS('Факт отгузки'!$B$3:$B$43,'Факт отгузки'!$D$3:$D$43,Y$2,'Факт отгузки'!$C$3:$C$43,$A9,'Факт отгузки'!$F$3:$F$43,$B9)</f>
        <v>2175</v>
      </c>
      <c r="Z9" s="4">
        <f t="shared" si="7"/>
        <v>1972.9337375922</v>
      </c>
      <c r="AA9" s="4">
        <v>0</v>
      </c>
      <c r="AB9" s="4"/>
      <c r="AC9" s="4" t="str">
        <f t="shared" si="8"/>
        <v/>
      </c>
      <c r="AD9" s="4">
        <v>0</v>
      </c>
      <c r="AE9" s="4"/>
      <c r="AF9" s="4" t="str">
        <f t="shared" si="9"/>
        <v/>
      </c>
      <c r="AG9" s="4">
        <v>161.54738564940001</v>
      </c>
      <c r="AH9" s="4"/>
      <c r="AI9" s="4">
        <f t="shared" si="10"/>
        <v>-161.54738564940001</v>
      </c>
      <c r="AJ9" s="4">
        <v>111.66886175040001</v>
      </c>
      <c r="AK9" s="4"/>
      <c r="AL9" s="4">
        <f t="shared" si="11"/>
        <v>-111.66886175040001</v>
      </c>
      <c r="AM9" s="4">
        <v>184.08391617060002</v>
      </c>
      <c r="AN9" s="4"/>
      <c r="AO9" s="4">
        <f t="shared" si="12"/>
        <v>-184.08391617060002</v>
      </c>
      <c r="AP9" s="4">
        <v>0</v>
      </c>
      <c r="AQ9" s="4"/>
      <c r="AR9" s="4" t="str">
        <f t="shared" si="13"/>
        <v/>
      </c>
      <c r="AS9" s="4">
        <v>64.585826411400006</v>
      </c>
      <c r="AT9" s="4"/>
      <c r="AU9" s="4">
        <f t="shared" si="14"/>
        <v>-64.585826411400006</v>
      </c>
      <c r="AV9" s="4">
        <v>248.61310941959999</v>
      </c>
      <c r="AW9" s="4"/>
      <c r="AX9" s="4">
        <f t="shared" si="15"/>
        <v>-248.61310941959999</v>
      </c>
      <c r="AY9" s="4">
        <v>770.49909940139992</v>
      </c>
      <c r="AZ9" s="4"/>
      <c r="BA9" s="4">
        <f t="shared" si="16"/>
        <v>-770.49909940139992</v>
      </c>
      <c r="BB9" s="4">
        <v>281.18153921999971</v>
      </c>
      <c r="BC9" s="4"/>
      <c r="BD9" s="4">
        <f t="shared" si="17"/>
        <v>-281.18153921999971</v>
      </c>
      <c r="BE9" s="4">
        <v>0</v>
      </c>
      <c r="BF9" s="4"/>
      <c r="BG9" s="4" t="str">
        <f t="shared" si="18"/>
        <v/>
      </c>
      <c r="BH9" s="4">
        <v>107.1764773164</v>
      </c>
      <c r="BI9" s="4"/>
      <c r="BJ9" s="4">
        <f t="shared" si="19"/>
        <v>-107.1764773164</v>
      </c>
      <c r="BK9" s="4">
        <v>220.03999303139997</v>
      </c>
      <c r="BL9" s="4"/>
      <c r="BM9" s="4">
        <f t="shared" si="20"/>
        <v>-220.03999303139997</v>
      </c>
      <c r="BN9" s="4">
        <v>608.39800956779959</v>
      </c>
      <c r="BO9" s="4"/>
      <c r="BP9" s="4">
        <f t="shared" si="21"/>
        <v>-608.39800956779959</v>
      </c>
      <c r="BQ9" s="4">
        <v>230.78036078099996</v>
      </c>
      <c r="BR9" s="4"/>
      <c r="BS9" s="4">
        <f t="shared" si="22"/>
        <v>-230.78036078099996</v>
      </c>
      <c r="BT9" s="4">
        <v>137.85914262059998</v>
      </c>
      <c r="BU9" s="4"/>
      <c r="BV9" s="4">
        <f t="shared" si="23"/>
        <v>-137.85914262059998</v>
      </c>
      <c r="BW9" s="4">
        <v>100.1528430318</v>
      </c>
      <c r="BX9" s="4"/>
      <c r="BY9" s="4">
        <f t="shared" si="24"/>
        <v>-100.1528430318</v>
      </c>
      <c r="BZ9" s="4">
        <v>79.521782261399991</v>
      </c>
      <c r="CA9" s="4"/>
      <c r="CB9" s="4">
        <f t="shared" si="25"/>
        <v>-79.521782261399991</v>
      </c>
      <c r="CC9" s="4">
        <v>548.31412869479993</v>
      </c>
      <c r="CD9" s="4"/>
      <c r="CE9" s="4">
        <f t="shared" si="26"/>
        <v>-548.31412869479993</v>
      </c>
      <c r="CF9" s="4">
        <v>29.519841340799999</v>
      </c>
      <c r="CG9" s="4"/>
      <c r="CH9" s="4">
        <f t="shared" si="27"/>
        <v>-29.519841340799999</v>
      </c>
      <c r="CI9" s="4">
        <v>141.952959531</v>
      </c>
      <c r="CJ9" s="4"/>
      <c r="CK9" s="4">
        <f t="shared" si="28"/>
        <v>-141.952959531</v>
      </c>
      <c r="CL9" s="4">
        <v>33.005713205750581</v>
      </c>
      <c r="CM9" s="4"/>
      <c r="CN9" s="4">
        <f t="shared" si="29"/>
        <v>-33.005713205750581</v>
      </c>
      <c r="CO9" s="4">
        <v>0</v>
      </c>
      <c r="CP9" s="4"/>
      <c r="CQ9" s="4" t="str">
        <f t="shared" si="30"/>
        <v/>
      </c>
      <c r="CR9" s="4">
        <v>201.34245042735836</v>
      </c>
      <c r="CS9" s="4"/>
      <c r="CT9" s="4">
        <f t="shared" si="31"/>
        <v>-201.34245042735836</v>
      </c>
      <c r="CU9" s="4">
        <v>405.82096450490894</v>
      </c>
      <c r="CV9" s="4"/>
      <c r="CW9" s="4">
        <f t="shared" si="32"/>
        <v>-405.82096450490894</v>
      </c>
      <c r="CX9" s="4">
        <v>2535.0984645767089</v>
      </c>
      <c r="CY9" s="4"/>
      <c r="CZ9" s="4">
        <f t="shared" si="33"/>
        <v>-2535.0984645767089</v>
      </c>
    </row>
    <row r="10" spans="1:104" x14ac:dyDescent="0.2">
      <c r="A10" s="1" t="s">
        <v>45</v>
      </c>
      <c r="B10" s="3">
        <v>14</v>
      </c>
      <c r="C10" s="4">
        <v>0</v>
      </c>
      <c r="D10" s="4"/>
      <c r="E10" s="4" t="str">
        <f t="shared" si="0"/>
        <v/>
      </c>
      <c r="F10" s="4">
        <v>0</v>
      </c>
      <c r="G10" s="4"/>
      <c r="H10" s="4" t="str">
        <f t="shared" si="1"/>
        <v/>
      </c>
      <c r="I10" s="4">
        <v>40.563093222857134</v>
      </c>
      <c r="J10" s="4"/>
      <c r="K10" s="4">
        <f t="shared" si="2"/>
        <v>-40.563093222857134</v>
      </c>
      <c r="L10" s="4">
        <v>37.616208364285711</v>
      </c>
      <c r="M10" s="4"/>
      <c r="N10" s="4">
        <f t="shared" si="3"/>
        <v>-37.616208364285711</v>
      </c>
      <c r="O10" s="4">
        <v>0</v>
      </c>
      <c r="P10" s="4"/>
      <c r="Q10" s="4" t="str">
        <f t="shared" si="4"/>
        <v/>
      </c>
      <c r="R10" s="4">
        <v>14.596961995714286</v>
      </c>
      <c r="S10" s="4"/>
      <c r="T10" s="4">
        <f t="shared" si="5"/>
        <v>-14.596961995714286</v>
      </c>
      <c r="U10" s="4">
        <v>67.593785947142848</v>
      </c>
      <c r="V10" s="4"/>
      <c r="W10" s="4">
        <f t="shared" si="6"/>
        <v>-67.593785947142848</v>
      </c>
      <c r="X10" s="4">
        <v>160.37004952999996</v>
      </c>
      <c r="Y10" s="21">
        <f>SUMIFS('Факт отгузки'!$B$3:$B$43,'Факт отгузки'!$D$3:$D$43,Y$2,'Факт отгузки'!$C$3:$C$43,$A10,'Факт отгузки'!$F$3:$F$43,$B10)</f>
        <v>205</v>
      </c>
      <c r="Z10" s="4">
        <f t="shared" si="7"/>
        <v>44.62995047000004</v>
      </c>
      <c r="AA10" s="4">
        <v>0</v>
      </c>
      <c r="AB10" s="4"/>
      <c r="AC10" s="4" t="str">
        <f t="shared" si="8"/>
        <v/>
      </c>
      <c r="AD10" s="4">
        <v>0</v>
      </c>
      <c r="AE10" s="4"/>
      <c r="AF10" s="4" t="str">
        <f t="shared" si="9"/>
        <v/>
      </c>
      <c r="AG10" s="4">
        <v>128.21221083285715</v>
      </c>
      <c r="AH10" s="4"/>
      <c r="AI10" s="4">
        <f t="shared" si="10"/>
        <v>-128.21221083285715</v>
      </c>
      <c r="AJ10" s="4">
        <v>88.626080754285724</v>
      </c>
      <c r="AK10" s="4"/>
      <c r="AL10" s="4">
        <f t="shared" si="11"/>
        <v>-88.626080754285724</v>
      </c>
      <c r="AM10" s="4">
        <v>146.09834616714286</v>
      </c>
      <c r="AN10" s="4"/>
      <c r="AO10" s="4">
        <f t="shared" si="12"/>
        <v>-146.09834616714286</v>
      </c>
      <c r="AP10" s="4">
        <v>0</v>
      </c>
      <c r="AQ10" s="4"/>
      <c r="AR10" s="4" t="str">
        <f t="shared" si="13"/>
        <v/>
      </c>
      <c r="AS10" s="4">
        <v>51.258592390000004</v>
      </c>
      <c r="AT10" s="4"/>
      <c r="AU10" s="4">
        <f t="shared" si="14"/>
        <v>-51.258592390000004</v>
      </c>
      <c r="AV10" s="4">
        <v>197.31199160285712</v>
      </c>
      <c r="AW10" s="4"/>
      <c r="AX10" s="4">
        <f t="shared" si="15"/>
        <v>-197.31199160285712</v>
      </c>
      <c r="AY10" s="4">
        <v>611.50722174714281</v>
      </c>
      <c r="AZ10" s="4"/>
      <c r="BA10" s="4">
        <f t="shared" si="16"/>
        <v>-611.50722174714281</v>
      </c>
      <c r="BB10" s="4">
        <v>223.15995176190452</v>
      </c>
      <c r="BC10" s="4"/>
      <c r="BD10" s="4">
        <f t="shared" si="17"/>
        <v>-223.15995176190452</v>
      </c>
      <c r="BE10" s="4">
        <v>0</v>
      </c>
      <c r="BF10" s="4"/>
      <c r="BG10" s="4" t="str">
        <f t="shared" si="18"/>
        <v/>
      </c>
      <c r="BH10" s="4">
        <v>85.060696282857137</v>
      </c>
      <c r="BI10" s="4"/>
      <c r="BJ10" s="4">
        <f t="shared" si="19"/>
        <v>-85.060696282857137</v>
      </c>
      <c r="BK10" s="4">
        <v>174.63491510428571</v>
      </c>
      <c r="BL10" s="4"/>
      <c r="BM10" s="4">
        <f t="shared" si="20"/>
        <v>-174.63491510428571</v>
      </c>
      <c r="BN10" s="4">
        <v>482.85556314904738</v>
      </c>
      <c r="BO10" s="4"/>
      <c r="BP10" s="4">
        <f t="shared" si="21"/>
        <v>-482.85556314904738</v>
      </c>
      <c r="BQ10" s="4">
        <v>183.15901649285712</v>
      </c>
      <c r="BR10" s="4"/>
      <c r="BS10" s="4">
        <f t="shared" si="22"/>
        <v>-183.15901649285712</v>
      </c>
      <c r="BT10" s="4">
        <v>109.41201795285714</v>
      </c>
      <c r="BU10" s="4"/>
      <c r="BV10" s="4">
        <f t="shared" si="23"/>
        <v>-109.41201795285714</v>
      </c>
      <c r="BW10" s="4">
        <v>79.48638335857143</v>
      </c>
      <c r="BX10" s="4"/>
      <c r="BY10" s="4">
        <f t="shared" si="24"/>
        <v>-79.48638335857143</v>
      </c>
      <c r="BZ10" s="4">
        <v>63.112525604285707</v>
      </c>
      <c r="CA10" s="4"/>
      <c r="CB10" s="4">
        <f t="shared" si="25"/>
        <v>-63.112525604285707</v>
      </c>
      <c r="CC10" s="4">
        <v>435.16994340857138</v>
      </c>
      <c r="CD10" s="4"/>
      <c r="CE10" s="4">
        <f t="shared" si="26"/>
        <v>-435.16994340857138</v>
      </c>
      <c r="CF10" s="4">
        <v>23.428445508571428</v>
      </c>
      <c r="CG10" s="4"/>
      <c r="CH10" s="4">
        <f t="shared" si="27"/>
        <v>-23.428445508571428</v>
      </c>
      <c r="CI10" s="4">
        <v>112.66107899285714</v>
      </c>
      <c r="CJ10" s="4"/>
      <c r="CK10" s="4">
        <f t="shared" si="28"/>
        <v>-112.66107899285714</v>
      </c>
      <c r="CL10" s="4">
        <v>26.195010480754426</v>
      </c>
      <c r="CM10" s="4"/>
      <c r="CN10" s="4">
        <f t="shared" si="29"/>
        <v>-26.195010480754426</v>
      </c>
      <c r="CO10" s="4">
        <v>0</v>
      </c>
      <c r="CP10" s="4"/>
      <c r="CQ10" s="4" t="str">
        <f t="shared" si="30"/>
        <v/>
      </c>
      <c r="CR10" s="4">
        <v>159.79559557726853</v>
      </c>
      <c r="CS10" s="4"/>
      <c r="CT10" s="4">
        <f t="shared" si="31"/>
        <v>-159.79559557726853</v>
      </c>
      <c r="CU10" s="4">
        <v>322.0801305594515</v>
      </c>
      <c r="CV10" s="4"/>
      <c r="CW10" s="4">
        <f t="shared" si="32"/>
        <v>-322.0801305594515</v>
      </c>
      <c r="CX10" s="4">
        <v>2011.9829083942132</v>
      </c>
      <c r="CY10" s="4"/>
      <c r="CZ10" s="4">
        <f t="shared" si="33"/>
        <v>-2011.9829083942132</v>
      </c>
    </row>
    <row r="11" spans="1:104" x14ac:dyDescent="0.2">
      <c r="A11" s="1" t="s">
        <v>52</v>
      </c>
      <c r="B11" s="3">
        <v>16</v>
      </c>
      <c r="C11" s="4">
        <v>0</v>
      </c>
      <c r="D11" s="4"/>
      <c r="E11" s="4" t="str">
        <f t="shared" si="0"/>
        <v/>
      </c>
      <c r="F11" s="4">
        <v>0</v>
      </c>
      <c r="G11" s="4"/>
      <c r="H11" s="4" t="str">
        <f t="shared" si="1"/>
        <v/>
      </c>
      <c r="I11" s="4">
        <v>0</v>
      </c>
      <c r="J11" s="4"/>
      <c r="K11" s="4" t="str">
        <f t="shared" si="2"/>
        <v/>
      </c>
      <c r="L11" s="4">
        <v>0</v>
      </c>
      <c r="M11" s="4"/>
      <c r="N11" s="4" t="str">
        <f t="shared" si="3"/>
        <v/>
      </c>
      <c r="O11" s="4">
        <v>0</v>
      </c>
      <c r="P11" s="4"/>
      <c r="Q11" s="4" t="str">
        <f t="shared" si="4"/>
        <v/>
      </c>
      <c r="R11" s="4">
        <v>0</v>
      </c>
      <c r="S11" s="4"/>
      <c r="T11" s="4" t="str">
        <f t="shared" si="5"/>
        <v/>
      </c>
      <c r="U11" s="4">
        <v>0</v>
      </c>
      <c r="V11" s="4"/>
      <c r="W11" s="4" t="str">
        <f t="shared" si="6"/>
        <v/>
      </c>
      <c r="X11" s="4">
        <v>0</v>
      </c>
      <c r="Y11" s="21">
        <f>SUMIFS('Факт отгузки'!$B$3:$B$43,'Факт отгузки'!$D$3:$D$43,Y$2,'Факт отгузки'!$C$3:$C$43,$A11,'Факт отгузки'!$F$3:$F$43,$B11)</f>
        <v>0</v>
      </c>
      <c r="Z11" s="4" t="str">
        <f t="shared" si="7"/>
        <v/>
      </c>
      <c r="AA11" s="4">
        <v>0</v>
      </c>
      <c r="AB11" s="4"/>
      <c r="AC11" s="4" t="str">
        <f t="shared" si="8"/>
        <v/>
      </c>
      <c r="AD11" s="4">
        <v>0</v>
      </c>
      <c r="AE11" s="4"/>
      <c r="AF11" s="4" t="str">
        <f t="shared" si="9"/>
        <v/>
      </c>
      <c r="AG11" s="4">
        <v>24.747429693000001</v>
      </c>
      <c r="AH11" s="4"/>
      <c r="AI11" s="4">
        <f t="shared" si="10"/>
        <v>-24.747429693000001</v>
      </c>
      <c r="AJ11" s="4">
        <v>0</v>
      </c>
      <c r="AK11" s="4"/>
      <c r="AL11" s="4" t="str">
        <f t="shared" si="11"/>
        <v/>
      </c>
      <c r="AM11" s="4">
        <v>0</v>
      </c>
      <c r="AN11" s="4"/>
      <c r="AO11" s="4" t="str">
        <f t="shared" si="12"/>
        <v/>
      </c>
      <c r="AP11" s="4">
        <v>0</v>
      </c>
      <c r="AQ11" s="4"/>
      <c r="AR11" s="4" t="str">
        <f t="shared" si="13"/>
        <v/>
      </c>
      <c r="AS11" s="4">
        <v>0</v>
      </c>
      <c r="AT11" s="4"/>
      <c r="AU11" s="4" t="str">
        <f t="shared" si="14"/>
        <v/>
      </c>
      <c r="AV11" s="4">
        <v>0</v>
      </c>
      <c r="AW11" s="4"/>
      <c r="AX11" s="4" t="str">
        <f t="shared" si="15"/>
        <v/>
      </c>
      <c r="AY11" s="4">
        <v>24.747429693000001</v>
      </c>
      <c r="AZ11" s="4"/>
      <c r="BA11" s="4">
        <f t="shared" si="16"/>
        <v>-24.747429693000001</v>
      </c>
      <c r="BB11" s="4">
        <v>0</v>
      </c>
      <c r="BC11" s="4"/>
      <c r="BD11" s="4" t="str">
        <f t="shared" si="17"/>
        <v/>
      </c>
      <c r="BE11" s="4">
        <v>0</v>
      </c>
      <c r="BF11" s="4"/>
      <c r="BG11" s="4" t="str">
        <f t="shared" si="18"/>
        <v/>
      </c>
      <c r="BH11" s="4">
        <v>0</v>
      </c>
      <c r="BI11" s="4"/>
      <c r="BJ11" s="4" t="str">
        <f t="shared" si="19"/>
        <v/>
      </c>
      <c r="BK11" s="4">
        <v>0</v>
      </c>
      <c r="BL11" s="4"/>
      <c r="BM11" s="4" t="str">
        <f t="shared" si="20"/>
        <v/>
      </c>
      <c r="BN11" s="4">
        <v>0</v>
      </c>
      <c r="BO11" s="4"/>
      <c r="BP11" s="4" t="str">
        <f t="shared" si="21"/>
        <v/>
      </c>
      <c r="BQ11" s="4">
        <v>0</v>
      </c>
      <c r="BR11" s="4"/>
      <c r="BS11" s="4" t="str">
        <f t="shared" si="22"/>
        <v/>
      </c>
      <c r="BT11" s="4">
        <v>0</v>
      </c>
      <c r="BU11" s="4"/>
      <c r="BV11" s="4" t="str">
        <f t="shared" si="23"/>
        <v/>
      </c>
      <c r="BW11" s="4">
        <v>0</v>
      </c>
      <c r="BX11" s="4"/>
      <c r="BY11" s="4" t="str">
        <f t="shared" si="24"/>
        <v/>
      </c>
      <c r="BZ11" s="4">
        <v>0</v>
      </c>
      <c r="CA11" s="4"/>
      <c r="CB11" s="4" t="str">
        <f t="shared" si="25"/>
        <v/>
      </c>
      <c r="CC11" s="4">
        <v>0</v>
      </c>
      <c r="CD11" s="4"/>
      <c r="CE11" s="4" t="str">
        <f t="shared" si="26"/>
        <v/>
      </c>
      <c r="CF11" s="4">
        <v>0</v>
      </c>
      <c r="CG11" s="4"/>
      <c r="CH11" s="4" t="str">
        <f t="shared" si="27"/>
        <v/>
      </c>
      <c r="CI11" s="4">
        <v>0</v>
      </c>
      <c r="CJ11" s="4"/>
      <c r="CK11" s="4" t="str">
        <f t="shared" si="28"/>
        <v/>
      </c>
      <c r="CL11" s="4">
        <v>0</v>
      </c>
      <c r="CM11" s="4"/>
      <c r="CN11" s="4" t="str">
        <f t="shared" si="29"/>
        <v/>
      </c>
      <c r="CO11" s="4">
        <v>0</v>
      </c>
      <c r="CP11" s="4"/>
      <c r="CQ11" s="4" t="str">
        <f t="shared" si="30"/>
        <v/>
      </c>
      <c r="CR11" s="4">
        <v>0</v>
      </c>
      <c r="CS11" s="4"/>
      <c r="CT11" s="4" t="str">
        <f t="shared" si="31"/>
        <v/>
      </c>
      <c r="CU11" s="4">
        <v>0</v>
      </c>
      <c r="CV11" s="4"/>
      <c r="CW11" s="4" t="str">
        <f t="shared" si="32"/>
        <v/>
      </c>
      <c r="CX11" s="4">
        <v>24.747429693000001</v>
      </c>
      <c r="CY11" s="4"/>
      <c r="CZ11" s="4">
        <f t="shared" si="33"/>
        <v>-24.747429693000001</v>
      </c>
    </row>
    <row r="12" spans="1:104" x14ac:dyDescent="0.2">
      <c r="A12" s="1" t="s">
        <v>53</v>
      </c>
      <c r="B12" s="3">
        <v>16</v>
      </c>
      <c r="C12" s="4">
        <v>0</v>
      </c>
      <c r="D12" s="4"/>
      <c r="E12" s="4" t="str">
        <f t="shared" si="0"/>
        <v/>
      </c>
      <c r="F12" s="4">
        <v>0</v>
      </c>
      <c r="G12" s="4"/>
      <c r="H12" s="4" t="str">
        <f t="shared" si="1"/>
        <v/>
      </c>
      <c r="I12" s="4">
        <v>0</v>
      </c>
      <c r="J12" s="4"/>
      <c r="K12" s="4" t="str">
        <f t="shared" si="2"/>
        <v/>
      </c>
      <c r="L12" s="4">
        <v>0</v>
      </c>
      <c r="M12" s="4"/>
      <c r="N12" s="4" t="str">
        <f t="shared" si="3"/>
        <v/>
      </c>
      <c r="O12" s="4">
        <v>0</v>
      </c>
      <c r="P12" s="4"/>
      <c r="Q12" s="4" t="str">
        <f t="shared" si="4"/>
        <v/>
      </c>
      <c r="R12" s="4">
        <v>0</v>
      </c>
      <c r="S12" s="4"/>
      <c r="T12" s="4" t="str">
        <f t="shared" si="5"/>
        <v/>
      </c>
      <c r="U12" s="4">
        <v>0</v>
      </c>
      <c r="V12" s="4"/>
      <c r="W12" s="4" t="str">
        <f t="shared" si="6"/>
        <v/>
      </c>
      <c r="X12" s="4">
        <v>0</v>
      </c>
      <c r="Y12" s="21">
        <f>SUMIFS('Факт отгузки'!$B$3:$B$43,'Факт отгузки'!$D$3:$D$43,Y$2,'Факт отгузки'!$C$3:$C$43,$A12,'Факт отгузки'!$F$3:$F$43,$B12)</f>
        <v>0</v>
      </c>
      <c r="Z12" s="4" t="str">
        <f t="shared" si="7"/>
        <v/>
      </c>
      <c r="AA12" s="4">
        <v>0</v>
      </c>
      <c r="AB12" s="4"/>
      <c r="AC12" s="4" t="str">
        <f t="shared" si="8"/>
        <v/>
      </c>
      <c r="AD12" s="4">
        <v>0</v>
      </c>
      <c r="AE12" s="4"/>
      <c r="AF12" s="4" t="str">
        <f t="shared" si="9"/>
        <v/>
      </c>
      <c r="AG12" s="4">
        <v>29.696915631599996</v>
      </c>
      <c r="AH12" s="4"/>
      <c r="AI12" s="4">
        <f t="shared" si="10"/>
        <v>-29.696915631599996</v>
      </c>
      <c r="AJ12" s="4">
        <v>0</v>
      </c>
      <c r="AK12" s="4"/>
      <c r="AL12" s="4" t="str">
        <f t="shared" si="11"/>
        <v/>
      </c>
      <c r="AM12" s="4">
        <v>0</v>
      </c>
      <c r="AN12" s="4"/>
      <c r="AO12" s="4" t="str">
        <f t="shared" si="12"/>
        <v/>
      </c>
      <c r="AP12" s="4">
        <v>0</v>
      </c>
      <c r="AQ12" s="4"/>
      <c r="AR12" s="4" t="str">
        <f t="shared" si="13"/>
        <v/>
      </c>
      <c r="AS12" s="4">
        <v>0</v>
      </c>
      <c r="AT12" s="4"/>
      <c r="AU12" s="4" t="str">
        <f t="shared" si="14"/>
        <v/>
      </c>
      <c r="AV12" s="4">
        <v>0</v>
      </c>
      <c r="AW12" s="4"/>
      <c r="AX12" s="4" t="str">
        <f t="shared" si="15"/>
        <v/>
      </c>
      <c r="AY12" s="4">
        <v>29.696915631599996</v>
      </c>
      <c r="AZ12" s="4"/>
      <c r="BA12" s="4">
        <f t="shared" si="16"/>
        <v>-29.696915631599996</v>
      </c>
      <c r="BB12" s="4">
        <v>0</v>
      </c>
      <c r="BC12" s="4"/>
      <c r="BD12" s="4" t="str">
        <f t="shared" si="17"/>
        <v/>
      </c>
      <c r="BE12" s="4">
        <v>0</v>
      </c>
      <c r="BF12" s="4"/>
      <c r="BG12" s="4" t="str">
        <f t="shared" si="18"/>
        <v/>
      </c>
      <c r="BH12" s="4">
        <v>0</v>
      </c>
      <c r="BI12" s="4"/>
      <c r="BJ12" s="4" t="str">
        <f t="shared" si="19"/>
        <v/>
      </c>
      <c r="BK12" s="4">
        <v>0</v>
      </c>
      <c r="BL12" s="4"/>
      <c r="BM12" s="4" t="str">
        <f t="shared" si="20"/>
        <v/>
      </c>
      <c r="BN12" s="4">
        <v>0</v>
      </c>
      <c r="BO12" s="4"/>
      <c r="BP12" s="4" t="str">
        <f t="shared" si="21"/>
        <v/>
      </c>
      <c r="BQ12" s="4">
        <v>0</v>
      </c>
      <c r="BR12" s="4"/>
      <c r="BS12" s="4" t="str">
        <f t="shared" si="22"/>
        <v/>
      </c>
      <c r="BT12" s="4">
        <v>0</v>
      </c>
      <c r="BU12" s="4"/>
      <c r="BV12" s="4" t="str">
        <f t="shared" si="23"/>
        <v/>
      </c>
      <c r="BW12" s="4">
        <v>0</v>
      </c>
      <c r="BX12" s="4"/>
      <c r="BY12" s="4" t="str">
        <f t="shared" si="24"/>
        <v/>
      </c>
      <c r="BZ12" s="4">
        <v>0</v>
      </c>
      <c r="CA12" s="4"/>
      <c r="CB12" s="4" t="str">
        <f t="shared" si="25"/>
        <v/>
      </c>
      <c r="CC12" s="4">
        <v>0</v>
      </c>
      <c r="CD12" s="4"/>
      <c r="CE12" s="4" t="str">
        <f t="shared" si="26"/>
        <v/>
      </c>
      <c r="CF12" s="4">
        <v>0</v>
      </c>
      <c r="CG12" s="4"/>
      <c r="CH12" s="4" t="str">
        <f t="shared" si="27"/>
        <v/>
      </c>
      <c r="CI12" s="4">
        <v>0</v>
      </c>
      <c r="CJ12" s="4"/>
      <c r="CK12" s="4" t="str">
        <f t="shared" si="28"/>
        <v/>
      </c>
      <c r="CL12" s="4">
        <v>0</v>
      </c>
      <c r="CM12" s="4"/>
      <c r="CN12" s="4" t="str">
        <f t="shared" si="29"/>
        <v/>
      </c>
      <c r="CO12" s="4">
        <v>0</v>
      </c>
      <c r="CP12" s="4"/>
      <c r="CQ12" s="4" t="str">
        <f t="shared" si="30"/>
        <v/>
      </c>
      <c r="CR12" s="4">
        <v>0</v>
      </c>
      <c r="CS12" s="4"/>
      <c r="CT12" s="4" t="str">
        <f t="shared" si="31"/>
        <v/>
      </c>
      <c r="CU12" s="4">
        <v>0</v>
      </c>
      <c r="CV12" s="4"/>
      <c r="CW12" s="4" t="str">
        <f t="shared" si="32"/>
        <v/>
      </c>
      <c r="CX12" s="4">
        <v>29.696915631599996</v>
      </c>
      <c r="CY12" s="4"/>
      <c r="CZ12" s="4">
        <f t="shared" si="33"/>
        <v>-29.696915631599996</v>
      </c>
    </row>
    <row r="13" spans="1:104" x14ac:dyDescent="0.2">
      <c r="A13" s="1" t="s">
        <v>29</v>
      </c>
      <c r="B13" s="3">
        <v>16</v>
      </c>
      <c r="C13" s="4">
        <v>0</v>
      </c>
      <c r="D13" s="4"/>
      <c r="E13" s="4" t="str">
        <f t="shared" si="0"/>
        <v/>
      </c>
      <c r="F13" s="4">
        <v>0</v>
      </c>
      <c r="G13" s="4"/>
      <c r="H13" s="4" t="str">
        <f t="shared" si="1"/>
        <v/>
      </c>
      <c r="I13" s="4">
        <v>0</v>
      </c>
      <c r="J13" s="4"/>
      <c r="K13" s="4" t="str">
        <f t="shared" si="2"/>
        <v/>
      </c>
      <c r="L13" s="4">
        <v>0</v>
      </c>
      <c r="M13" s="4"/>
      <c r="N13" s="4" t="str">
        <f t="shared" si="3"/>
        <v/>
      </c>
      <c r="O13" s="4">
        <v>0</v>
      </c>
      <c r="P13" s="4"/>
      <c r="Q13" s="4" t="str">
        <f t="shared" si="4"/>
        <v/>
      </c>
      <c r="R13" s="4">
        <v>0</v>
      </c>
      <c r="S13" s="4"/>
      <c r="T13" s="4" t="str">
        <f t="shared" si="5"/>
        <v/>
      </c>
      <c r="U13" s="4">
        <v>0</v>
      </c>
      <c r="V13" s="4"/>
      <c r="W13" s="4" t="str">
        <f t="shared" si="6"/>
        <v/>
      </c>
      <c r="X13" s="4">
        <v>0</v>
      </c>
      <c r="Y13" s="21">
        <f>SUMIFS('Факт отгузки'!$B$3:$B$43,'Факт отгузки'!$D$3:$D$43,Y$2,'Факт отгузки'!$C$3:$C$43,$A13,'Факт отгузки'!$F$3:$F$43,$B13)</f>
        <v>0</v>
      </c>
      <c r="Z13" s="4" t="str">
        <f t="shared" si="7"/>
        <v/>
      </c>
      <c r="AA13" s="4">
        <v>0</v>
      </c>
      <c r="AB13" s="4"/>
      <c r="AC13" s="4" t="str">
        <f t="shared" si="8"/>
        <v/>
      </c>
      <c r="AD13" s="4">
        <v>0</v>
      </c>
      <c r="AE13" s="4"/>
      <c r="AF13" s="4" t="str">
        <f t="shared" si="9"/>
        <v/>
      </c>
      <c r="AG13" s="4">
        <v>49.494859386000002</v>
      </c>
      <c r="AH13" s="4"/>
      <c r="AI13" s="4">
        <f t="shared" si="10"/>
        <v>-49.494859386000002</v>
      </c>
      <c r="AJ13" s="4">
        <v>0</v>
      </c>
      <c r="AK13" s="4"/>
      <c r="AL13" s="4" t="str">
        <f t="shared" si="11"/>
        <v/>
      </c>
      <c r="AM13" s="4">
        <v>0</v>
      </c>
      <c r="AN13" s="4"/>
      <c r="AO13" s="4" t="str">
        <f t="shared" si="12"/>
        <v/>
      </c>
      <c r="AP13" s="4">
        <v>0</v>
      </c>
      <c r="AQ13" s="4"/>
      <c r="AR13" s="4" t="str">
        <f t="shared" si="13"/>
        <v/>
      </c>
      <c r="AS13" s="4">
        <v>0</v>
      </c>
      <c r="AT13" s="4"/>
      <c r="AU13" s="4" t="str">
        <f t="shared" si="14"/>
        <v/>
      </c>
      <c r="AV13" s="4">
        <v>0</v>
      </c>
      <c r="AW13" s="4"/>
      <c r="AX13" s="4" t="str">
        <f t="shared" si="15"/>
        <v/>
      </c>
      <c r="AY13" s="4">
        <v>49.494859386000002</v>
      </c>
      <c r="AZ13" s="4"/>
      <c r="BA13" s="4">
        <f t="shared" si="16"/>
        <v>-49.494859386000002</v>
      </c>
      <c r="BB13" s="4">
        <v>0</v>
      </c>
      <c r="BC13" s="4"/>
      <c r="BD13" s="4" t="str">
        <f t="shared" si="17"/>
        <v/>
      </c>
      <c r="BE13" s="4">
        <v>0</v>
      </c>
      <c r="BF13" s="4"/>
      <c r="BG13" s="4" t="str">
        <f t="shared" si="18"/>
        <v/>
      </c>
      <c r="BH13" s="4">
        <v>0</v>
      </c>
      <c r="BI13" s="4"/>
      <c r="BJ13" s="4" t="str">
        <f t="shared" si="19"/>
        <v/>
      </c>
      <c r="BK13" s="4">
        <v>0</v>
      </c>
      <c r="BL13" s="4"/>
      <c r="BM13" s="4" t="str">
        <f t="shared" si="20"/>
        <v/>
      </c>
      <c r="BN13" s="4">
        <v>0</v>
      </c>
      <c r="BO13" s="4"/>
      <c r="BP13" s="4" t="str">
        <f t="shared" si="21"/>
        <v/>
      </c>
      <c r="BQ13" s="4">
        <v>0</v>
      </c>
      <c r="BR13" s="4"/>
      <c r="BS13" s="4" t="str">
        <f t="shared" si="22"/>
        <v/>
      </c>
      <c r="BT13" s="4">
        <v>0</v>
      </c>
      <c r="BU13" s="4"/>
      <c r="BV13" s="4" t="str">
        <f t="shared" si="23"/>
        <v/>
      </c>
      <c r="BW13" s="4">
        <v>0</v>
      </c>
      <c r="BX13" s="4"/>
      <c r="BY13" s="4" t="str">
        <f t="shared" si="24"/>
        <v/>
      </c>
      <c r="BZ13" s="4">
        <v>0</v>
      </c>
      <c r="CA13" s="4"/>
      <c r="CB13" s="4" t="str">
        <f t="shared" si="25"/>
        <v/>
      </c>
      <c r="CC13" s="4">
        <v>0</v>
      </c>
      <c r="CD13" s="4"/>
      <c r="CE13" s="4" t="str">
        <f t="shared" si="26"/>
        <v/>
      </c>
      <c r="CF13" s="4">
        <v>0</v>
      </c>
      <c r="CG13" s="4"/>
      <c r="CH13" s="4" t="str">
        <f t="shared" si="27"/>
        <v/>
      </c>
      <c r="CI13" s="4">
        <v>0</v>
      </c>
      <c r="CJ13" s="4"/>
      <c r="CK13" s="4" t="str">
        <f t="shared" si="28"/>
        <v/>
      </c>
      <c r="CL13" s="4">
        <v>0</v>
      </c>
      <c r="CM13" s="4"/>
      <c r="CN13" s="4" t="str">
        <f t="shared" si="29"/>
        <v/>
      </c>
      <c r="CO13" s="4">
        <v>0</v>
      </c>
      <c r="CP13" s="4"/>
      <c r="CQ13" s="4" t="str">
        <f t="shared" si="30"/>
        <v/>
      </c>
      <c r="CR13" s="4">
        <v>0</v>
      </c>
      <c r="CS13" s="4"/>
      <c r="CT13" s="4" t="str">
        <f t="shared" si="31"/>
        <v/>
      </c>
      <c r="CU13" s="4">
        <v>0</v>
      </c>
      <c r="CV13" s="4"/>
      <c r="CW13" s="4" t="str">
        <f t="shared" si="32"/>
        <v/>
      </c>
      <c r="CX13" s="4">
        <v>49.494859386000002</v>
      </c>
      <c r="CY13" s="4"/>
      <c r="CZ13" s="4">
        <f t="shared" si="33"/>
        <v>-49.494859386000002</v>
      </c>
    </row>
    <row r="14" spans="1:104" x14ac:dyDescent="0.2">
      <c r="A14" s="1" t="s">
        <v>94</v>
      </c>
      <c r="B14" s="3">
        <v>17</v>
      </c>
      <c r="C14" s="4">
        <v>39.5880582315</v>
      </c>
      <c r="D14" s="4"/>
      <c r="E14" s="4">
        <f t="shared" si="0"/>
        <v>-39.5880582315</v>
      </c>
      <c r="F14" s="4">
        <v>0</v>
      </c>
      <c r="G14" s="4"/>
      <c r="H14" s="4" t="str">
        <f t="shared" si="1"/>
        <v/>
      </c>
      <c r="I14" s="4">
        <v>0</v>
      </c>
      <c r="J14" s="4"/>
      <c r="K14" s="4" t="str">
        <f t="shared" si="2"/>
        <v/>
      </c>
      <c r="L14" s="4">
        <v>0</v>
      </c>
      <c r="M14" s="4"/>
      <c r="N14" s="4" t="str">
        <f t="shared" si="3"/>
        <v/>
      </c>
      <c r="O14" s="4">
        <v>0</v>
      </c>
      <c r="P14" s="4"/>
      <c r="Q14" s="4" t="str">
        <f t="shared" si="4"/>
        <v/>
      </c>
      <c r="R14" s="4">
        <v>0</v>
      </c>
      <c r="S14" s="4"/>
      <c r="T14" s="4" t="str">
        <f t="shared" si="5"/>
        <v/>
      </c>
      <c r="U14" s="4">
        <v>343.68306506249996</v>
      </c>
      <c r="V14" s="4"/>
      <c r="W14" s="4">
        <f t="shared" si="6"/>
        <v>-343.68306506249996</v>
      </c>
      <c r="X14" s="4">
        <v>383.27112329399995</v>
      </c>
      <c r="Y14" s="21">
        <f>SUMIFS('Факт отгузки'!$B$3:$B$43,'Факт отгузки'!$D$3:$D$43,Y$2,'Факт отгузки'!$C$3:$C$43,$A14,'Факт отгузки'!$F$3:$F$43,$B14)</f>
        <v>0</v>
      </c>
      <c r="Z14" s="4">
        <f t="shared" si="7"/>
        <v>-383.27112329399995</v>
      </c>
      <c r="AA14" s="4">
        <v>0</v>
      </c>
      <c r="AB14" s="4"/>
      <c r="AC14" s="4" t="str">
        <f t="shared" si="8"/>
        <v/>
      </c>
      <c r="AD14" s="4">
        <v>0</v>
      </c>
      <c r="AE14" s="4"/>
      <c r="AF14" s="4" t="str">
        <f t="shared" si="9"/>
        <v/>
      </c>
      <c r="AG14" s="4">
        <v>0</v>
      </c>
      <c r="AH14" s="4"/>
      <c r="AI14" s="4" t="str">
        <f t="shared" si="10"/>
        <v/>
      </c>
      <c r="AJ14" s="4">
        <v>0</v>
      </c>
      <c r="AK14" s="4"/>
      <c r="AL14" s="4" t="str">
        <f t="shared" si="11"/>
        <v/>
      </c>
      <c r="AM14" s="4">
        <v>0</v>
      </c>
      <c r="AN14" s="4"/>
      <c r="AO14" s="4" t="str">
        <f t="shared" si="12"/>
        <v/>
      </c>
      <c r="AP14" s="4">
        <v>135.27294272889065</v>
      </c>
      <c r="AQ14" s="4"/>
      <c r="AR14" s="4">
        <f t="shared" si="13"/>
        <v>-135.27294272889065</v>
      </c>
      <c r="AS14" s="4">
        <v>169.60372754399998</v>
      </c>
      <c r="AT14" s="4"/>
      <c r="AU14" s="4">
        <f t="shared" si="14"/>
        <v>-169.60372754399998</v>
      </c>
      <c r="AV14" s="4">
        <v>0</v>
      </c>
      <c r="AW14" s="4"/>
      <c r="AX14" s="4" t="str">
        <f t="shared" si="15"/>
        <v/>
      </c>
      <c r="AY14" s="4">
        <v>304.87667027289064</v>
      </c>
      <c r="AZ14" s="4"/>
      <c r="BA14" s="4">
        <f t="shared" si="16"/>
        <v>-304.87667027289064</v>
      </c>
      <c r="BB14" s="4">
        <v>0</v>
      </c>
      <c r="BC14" s="4"/>
      <c r="BD14" s="4" t="str">
        <f t="shared" si="17"/>
        <v/>
      </c>
      <c r="BE14" s="4">
        <v>0</v>
      </c>
      <c r="BF14" s="4"/>
      <c r="BG14" s="4" t="str">
        <f t="shared" si="18"/>
        <v/>
      </c>
      <c r="BH14" s="4">
        <v>0</v>
      </c>
      <c r="BI14" s="4"/>
      <c r="BJ14" s="4" t="str">
        <f t="shared" si="19"/>
        <v/>
      </c>
      <c r="BK14" s="4">
        <v>180.19141506599999</v>
      </c>
      <c r="BL14" s="4"/>
      <c r="BM14" s="4">
        <f t="shared" si="20"/>
        <v>-180.19141506599999</v>
      </c>
      <c r="BN14" s="4">
        <v>180.19141506599999</v>
      </c>
      <c r="BO14" s="4"/>
      <c r="BP14" s="4">
        <f t="shared" si="21"/>
        <v>-180.19141506599999</v>
      </c>
      <c r="BQ14" s="4">
        <v>190.34276842349999</v>
      </c>
      <c r="BR14" s="4"/>
      <c r="BS14" s="4">
        <f t="shared" si="22"/>
        <v>-190.34276842349999</v>
      </c>
      <c r="BT14" s="4">
        <v>6.5688008381707306</v>
      </c>
      <c r="BU14" s="4"/>
      <c r="BV14" s="4">
        <f t="shared" si="23"/>
        <v>-6.5688008381707306</v>
      </c>
      <c r="BW14" s="4">
        <v>0</v>
      </c>
      <c r="BX14" s="4"/>
      <c r="BY14" s="4" t="str">
        <f t="shared" si="24"/>
        <v/>
      </c>
      <c r="BZ14" s="4">
        <v>0</v>
      </c>
      <c r="CA14" s="4"/>
      <c r="CB14" s="4" t="str">
        <f t="shared" si="25"/>
        <v/>
      </c>
      <c r="CC14" s="4">
        <v>196.91156926167073</v>
      </c>
      <c r="CD14" s="4"/>
      <c r="CE14" s="4">
        <f t="shared" si="26"/>
        <v>-196.91156926167073</v>
      </c>
      <c r="CF14" s="4">
        <v>97.061194432500002</v>
      </c>
      <c r="CG14" s="4"/>
      <c r="CH14" s="4">
        <f t="shared" si="27"/>
        <v>-97.061194432500002</v>
      </c>
      <c r="CI14" s="4">
        <v>31.756437543000001</v>
      </c>
      <c r="CJ14" s="4"/>
      <c r="CK14" s="4">
        <f t="shared" si="28"/>
        <v>-31.756437543000001</v>
      </c>
      <c r="CL14" s="4">
        <v>0</v>
      </c>
      <c r="CM14" s="4"/>
      <c r="CN14" s="4" t="str">
        <f t="shared" si="29"/>
        <v/>
      </c>
      <c r="CO14" s="4">
        <v>71.719991929499997</v>
      </c>
      <c r="CP14" s="4"/>
      <c r="CQ14" s="4">
        <f t="shared" si="30"/>
        <v>-71.719991929499997</v>
      </c>
      <c r="CR14" s="4">
        <v>0</v>
      </c>
      <c r="CS14" s="4"/>
      <c r="CT14" s="4" t="str">
        <f t="shared" si="31"/>
        <v/>
      </c>
      <c r="CU14" s="4">
        <v>200.53762390499998</v>
      </c>
      <c r="CV14" s="4"/>
      <c r="CW14" s="4">
        <f t="shared" si="32"/>
        <v>-200.53762390499998</v>
      </c>
      <c r="CX14" s="4">
        <v>1265.7884017995614</v>
      </c>
      <c r="CY14" s="4"/>
      <c r="CZ14" s="4">
        <f t="shared" si="33"/>
        <v>-1265.7884017995614</v>
      </c>
    </row>
    <row r="15" spans="1:104" x14ac:dyDescent="0.2">
      <c r="A15" s="1" t="s">
        <v>49</v>
      </c>
      <c r="B15" s="3">
        <v>17</v>
      </c>
      <c r="C15" s="4">
        <v>56.769872464999999</v>
      </c>
      <c r="D15" s="4"/>
      <c r="E15" s="4">
        <f t="shared" si="0"/>
        <v>-56.769872464999999</v>
      </c>
      <c r="F15" s="4">
        <v>75.608775227499976</v>
      </c>
      <c r="G15" s="4"/>
      <c r="H15" s="4">
        <f t="shared" si="1"/>
        <v>-75.608775227499976</v>
      </c>
      <c r="I15" s="4">
        <v>0.60841503900000005</v>
      </c>
      <c r="J15" s="4"/>
      <c r="K15" s="4">
        <f t="shared" si="2"/>
        <v>-0.60841503900000005</v>
      </c>
      <c r="L15" s="4">
        <v>21.594770885000003</v>
      </c>
      <c r="M15" s="4"/>
      <c r="N15" s="4">
        <f t="shared" si="3"/>
        <v>-21.594770885000003</v>
      </c>
      <c r="O15" s="4">
        <v>0</v>
      </c>
      <c r="P15" s="4"/>
      <c r="Q15" s="4" t="str">
        <f t="shared" si="4"/>
        <v/>
      </c>
      <c r="R15" s="4">
        <v>44.330178223499999</v>
      </c>
      <c r="S15" s="4"/>
      <c r="T15" s="4">
        <f t="shared" si="5"/>
        <v>-44.330178223499999</v>
      </c>
      <c r="U15" s="4">
        <v>20.822788944000003</v>
      </c>
      <c r="V15" s="4"/>
      <c r="W15" s="4">
        <f t="shared" si="6"/>
        <v>-20.822788944000003</v>
      </c>
      <c r="X15" s="4">
        <v>219.73480078399999</v>
      </c>
      <c r="Y15" s="21">
        <f>SUMIFS('Факт отгузки'!$B$3:$B$43,'Факт отгузки'!$D$3:$D$43,Y$2,'Факт отгузки'!$C$3:$C$43,$A15,'Факт отгузки'!$F$3:$F$43,$B15)</f>
        <v>0</v>
      </c>
      <c r="Z15" s="4">
        <f t="shared" si="7"/>
        <v>-219.73480078399999</v>
      </c>
      <c r="AA15" s="4">
        <v>0</v>
      </c>
      <c r="AB15" s="4"/>
      <c r="AC15" s="4" t="str">
        <f t="shared" si="8"/>
        <v/>
      </c>
      <c r="AD15" s="4">
        <v>35.045559642000001</v>
      </c>
      <c r="AE15" s="4"/>
      <c r="AF15" s="4">
        <f t="shared" si="9"/>
        <v>-35.045559642000001</v>
      </c>
      <c r="AG15" s="4">
        <v>46.972475681000006</v>
      </c>
      <c r="AH15" s="4"/>
      <c r="AI15" s="4">
        <f t="shared" si="10"/>
        <v>-46.972475681000006</v>
      </c>
      <c r="AJ15" s="4">
        <v>0</v>
      </c>
      <c r="AK15" s="4"/>
      <c r="AL15" s="4" t="str">
        <f t="shared" si="11"/>
        <v/>
      </c>
      <c r="AM15" s="4">
        <v>0</v>
      </c>
      <c r="AN15" s="4"/>
      <c r="AO15" s="4" t="str">
        <f t="shared" si="12"/>
        <v/>
      </c>
      <c r="AP15" s="4">
        <v>47.937065994369789</v>
      </c>
      <c r="AQ15" s="4"/>
      <c r="AR15" s="4">
        <f t="shared" si="13"/>
        <v>-47.937065994369789</v>
      </c>
      <c r="AS15" s="4">
        <v>4.0511464029999997</v>
      </c>
      <c r="AT15" s="4"/>
      <c r="AU15" s="4">
        <f t="shared" si="14"/>
        <v>-4.0511464029999997</v>
      </c>
      <c r="AV15" s="4">
        <v>0</v>
      </c>
      <c r="AW15" s="4"/>
      <c r="AX15" s="4" t="str">
        <f t="shared" si="15"/>
        <v/>
      </c>
      <c r="AY15" s="4">
        <v>134.0062477203698</v>
      </c>
      <c r="AZ15" s="4"/>
      <c r="BA15" s="4">
        <f t="shared" si="16"/>
        <v>-134.0062477203698</v>
      </c>
      <c r="BB15" s="4">
        <v>35.869124834500006</v>
      </c>
      <c r="BC15" s="4"/>
      <c r="BD15" s="4">
        <f t="shared" si="17"/>
        <v>-35.869124834500006</v>
      </c>
      <c r="BE15" s="4">
        <v>48.657622133499999</v>
      </c>
      <c r="BF15" s="4"/>
      <c r="BG15" s="4">
        <f t="shared" si="18"/>
        <v>-48.657622133499999</v>
      </c>
      <c r="BH15" s="4">
        <v>0</v>
      </c>
      <c r="BI15" s="4"/>
      <c r="BJ15" s="4" t="str">
        <f t="shared" si="19"/>
        <v/>
      </c>
      <c r="BK15" s="4">
        <v>0</v>
      </c>
      <c r="BL15" s="4"/>
      <c r="BM15" s="4" t="str">
        <f t="shared" si="20"/>
        <v/>
      </c>
      <c r="BN15" s="4">
        <v>84.526746967999998</v>
      </c>
      <c r="BO15" s="4"/>
      <c r="BP15" s="4">
        <f t="shared" si="21"/>
        <v>-84.526746967999998</v>
      </c>
      <c r="BQ15" s="4">
        <v>24.527979738500001</v>
      </c>
      <c r="BR15" s="4"/>
      <c r="BS15" s="4">
        <f t="shared" si="22"/>
        <v>-24.527979738500001</v>
      </c>
      <c r="BT15" s="4">
        <v>8.5124113075000007</v>
      </c>
      <c r="BU15" s="4"/>
      <c r="BV15" s="4">
        <f t="shared" si="23"/>
        <v>-8.5124113075000007</v>
      </c>
      <c r="BW15" s="4">
        <v>0</v>
      </c>
      <c r="BX15" s="4"/>
      <c r="BY15" s="4" t="str">
        <f t="shared" si="24"/>
        <v/>
      </c>
      <c r="BZ15" s="4">
        <v>83.947204208499997</v>
      </c>
      <c r="CA15" s="4"/>
      <c r="CB15" s="4">
        <f t="shared" si="25"/>
        <v>-83.947204208499997</v>
      </c>
      <c r="CC15" s="4">
        <v>116.98759525450001</v>
      </c>
      <c r="CD15" s="4"/>
      <c r="CE15" s="4">
        <f t="shared" si="26"/>
        <v>-116.98759525450001</v>
      </c>
      <c r="CF15" s="4">
        <v>48.168519070000002</v>
      </c>
      <c r="CG15" s="4"/>
      <c r="CH15" s="4">
        <f t="shared" si="27"/>
        <v>-48.168519070000002</v>
      </c>
      <c r="CI15" s="4">
        <v>0</v>
      </c>
      <c r="CJ15" s="4"/>
      <c r="CK15" s="4" t="str">
        <f t="shared" si="28"/>
        <v/>
      </c>
      <c r="CL15" s="4">
        <v>0</v>
      </c>
      <c r="CM15" s="4"/>
      <c r="CN15" s="4" t="str">
        <f t="shared" si="29"/>
        <v/>
      </c>
      <c r="CO15" s="4">
        <v>63.532966416667513</v>
      </c>
      <c r="CP15" s="4"/>
      <c r="CQ15" s="4">
        <f t="shared" si="30"/>
        <v>-63.532966416667513</v>
      </c>
      <c r="CR15" s="4">
        <v>0</v>
      </c>
      <c r="CS15" s="4"/>
      <c r="CT15" s="4" t="str">
        <f t="shared" si="31"/>
        <v/>
      </c>
      <c r="CU15" s="4">
        <v>111.70148548666752</v>
      </c>
      <c r="CV15" s="4"/>
      <c r="CW15" s="4">
        <f t="shared" si="32"/>
        <v>-111.70148548666752</v>
      </c>
      <c r="CX15" s="4">
        <v>666.95687621353727</v>
      </c>
      <c r="CY15" s="4"/>
      <c r="CZ15" s="4">
        <f t="shared" si="33"/>
        <v>-666.95687621353727</v>
      </c>
    </row>
    <row r="16" spans="1:104" x14ac:dyDescent="0.2">
      <c r="A16" s="1" t="s">
        <v>98</v>
      </c>
      <c r="B16" s="3">
        <v>17</v>
      </c>
      <c r="C16" s="4">
        <v>13.1960194105</v>
      </c>
      <c r="D16" s="4"/>
      <c r="E16" s="4">
        <f t="shared" si="0"/>
        <v>-13.1960194105</v>
      </c>
      <c r="F16" s="4">
        <v>0</v>
      </c>
      <c r="G16" s="4"/>
      <c r="H16" s="4" t="str">
        <f t="shared" si="1"/>
        <v/>
      </c>
      <c r="I16" s="4">
        <v>76.465495539499997</v>
      </c>
      <c r="J16" s="4"/>
      <c r="K16" s="4">
        <f t="shared" si="2"/>
        <v>-76.465495539499997</v>
      </c>
      <c r="L16" s="4">
        <v>0</v>
      </c>
      <c r="M16" s="4"/>
      <c r="N16" s="4" t="str">
        <f t="shared" si="3"/>
        <v/>
      </c>
      <c r="O16" s="4">
        <v>11.213672785500002</v>
      </c>
      <c r="P16" s="4"/>
      <c r="Q16" s="4">
        <f t="shared" si="4"/>
        <v>-11.213672785500002</v>
      </c>
      <c r="R16" s="4">
        <v>0</v>
      </c>
      <c r="S16" s="4"/>
      <c r="T16" s="4" t="str">
        <f t="shared" si="5"/>
        <v/>
      </c>
      <c r="U16" s="4">
        <v>135.11640115149999</v>
      </c>
      <c r="V16" s="4"/>
      <c r="W16" s="4">
        <f t="shared" si="6"/>
        <v>-135.11640115149999</v>
      </c>
      <c r="X16" s="4">
        <v>235.99158888700001</v>
      </c>
      <c r="Y16" s="21">
        <f>SUMIFS('Факт отгузки'!$B$3:$B$43,'Факт отгузки'!$D$3:$D$43,Y$2,'Факт отгузки'!$C$3:$C$43,$A16,'Факт отгузки'!$F$3:$F$43,$B16)</f>
        <v>0</v>
      </c>
      <c r="Z16" s="4">
        <f t="shared" si="7"/>
        <v>-235.99158888700001</v>
      </c>
      <c r="AA16" s="4">
        <v>0</v>
      </c>
      <c r="AB16" s="4"/>
      <c r="AC16" s="4" t="str">
        <f t="shared" si="8"/>
        <v/>
      </c>
      <c r="AD16" s="4">
        <v>0</v>
      </c>
      <c r="AE16" s="4"/>
      <c r="AF16" s="4" t="str">
        <f t="shared" si="9"/>
        <v/>
      </c>
      <c r="AG16" s="4">
        <v>24.871707022500001</v>
      </c>
      <c r="AH16" s="4"/>
      <c r="AI16" s="4">
        <f t="shared" si="10"/>
        <v>-24.871707022500001</v>
      </c>
      <c r="AJ16" s="4">
        <v>0</v>
      </c>
      <c r="AK16" s="4"/>
      <c r="AL16" s="4" t="str">
        <f t="shared" si="11"/>
        <v/>
      </c>
      <c r="AM16" s="4">
        <v>0</v>
      </c>
      <c r="AN16" s="4"/>
      <c r="AO16" s="4" t="str">
        <f t="shared" si="12"/>
        <v/>
      </c>
      <c r="AP16" s="4">
        <v>45.090980909630218</v>
      </c>
      <c r="AQ16" s="4"/>
      <c r="AR16" s="4">
        <f t="shared" si="13"/>
        <v>-45.090980909630218</v>
      </c>
      <c r="AS16" s="4">
        <v>56.534575848000003</v>
      </c>
      <c r="AT16" s="4"/>
      <c r="AU16" s="4">
        <f t="shared" si="14"/>
        <v>-56.534575848000003</v>
      </c>
      <c r="AV16" s="4">
        <v>0</v>
      </c>
      <c r="AW16" s="4"/>
      <c r="AX16" s="4" t="str">
        <f t="shared" si="15"/>
        <v/>
      </c>
      <c r="AY16" s="4">
        <v>126.49726378013023</v>
      </c>
      <c r="AZ16" s="4"/>
      <c r="BA16" s="4">
        <f t="shared" si="16"/>
        <v>-126.49726378013023</v>
      </c>
      <c r="BB16" s="4">
        <v>0</v>
      </c>
      <c r="BC16" s="4"/>
      <c r="BD16" s="4" t="str">
        <f t="shared" si="17"/>
        <v/>
      </c>
      <c r="BE16" s="4">
        <v>3.3564101195</v>
      </c>
      <c r="BF16" s="4"/>
      <c r="BG16" s="4">
        <f t="shared" si="18"/>
        <v>-3.3564101195</v>
      </c>
      <c r="BH16" s="4">
        <v>81.768930817000012</v>
      </c>
      <c r="BI16" s="4"/>
      <c r="BJ16" s="4">
        <f t="shared" si="19"/>
        <v>-81.768930817000012</v>
      </c>
      <c r="BK16" s="4">
        <v>60.063805021999997</v>
      </c>
      <c r="BL16" s="4"/>
      <c r="BM16" s="4">
        <f t="shared" si="20"/>
        <v>-60.063805021999997</v>
      </c>
      <c r="BN16" s="4">
        <v>145.18914595850001</v>
      </c>
      <c r="BO16" s="4"/>
      <c r="BP16" s="4">
        <f t="shared" si="21"/>
        <v>-145.18914595850001</v>
      </c>
      <c r="BQ16" s="4">
        <v>105.54774062150003</v>
      </c>
      <c r="BR16" s="4"/>
      <c r="BS16" s="4">
        <f t="shared" si="22"/>
        <v>-105.54774062150003</v>
      </c>
      <c r="BT16" s="4">
        <v>50.152796552890237</v>
      </c>
      <c r="BU16" s="4"/>
      <c r="BV16" s="4">
        <f t="shared" si="23"/>
        <v>-50.152796552890237</v>
      </c>
      <c r="BW16" s="4">
        <v>0</v>
      </c>
      <c r="BX16" s="4"/>
      <c r="BY16" s="4" t="str">
        <f t="shared" si="24"/>
        <v/>
      </c>
      <c r="BZ16" s="4">
        <v>0</v>
      </c>
      <c r="CA16" s="4"/>
      <c r="CB16" s="4" t="str">
        <f t="shared" si="25"/>
        <v/>
      </c>
      <c r="CC16" s="4">
        <v>155.70053717439026</v>
      </c>
      <c r="CD16" s="4"/>
      <c r="CE16" s="4">
        <f t="shared" si="26"/>
        <v>-155.70053717439026</v>
      </c>
      <c r="CF16" s="4">
        <v>76.754676584000009</v>
      </c>
      <c r="CG16" s="4"/>
      <c r="CH16" s="4">
        <f t="shared" si="27"/>
        <v>-76.754676584000009</v>
      </c>
      <c r="CI16" s="4">
        <v>33.239767582500001</v>
      </c>
      <c r="CJ16" s="4"/>
      <c r="CK16" s="4">
        <f t="shared" si="28"/>
        <v>-33.239767582500001</v>
      </c>
      <c r="CL16" s="4">
        <v>38.772472663000002</v>
      </c>
      <c r="CM16" s="4"/>
      <c r="CN16" s="4">
        <f t="shared" si="29"/>
        <v>-38.772472663000002</v>
      </c>
      <c r="CO16" s="4">
        <v>23.906663976499999</v>
      </c>
      <c r="CP16" s="4"/>
      <c r="CQ16" s="4">
        <f t="shared" si="30"/>
        <v>-23.906663976499999</v>
      </c>
      <c r="CR16" s="4">
        <v>0</v>
      </c>
      <c r="CS16" s="4"/>
      <c r="CT16" s="4" t="str">
        <f t="shared" si="31"/>
        <v/>
      </c>
      <c r="CU16" s="4">
        <v>172.67358080600002</v>
      </c>
      <c r="CV16" s="4"/>
      <c r="CW16" s="4">
        <f t="shared" si="32"/>
        <v>-172.67358080600002</v>
      </c>
      <c r="CX16" s="4">
        <v>836.0521166060206</v>
      </c>
      <c r="CY16" s="4"/>
      <c r="CZ16" s="4">
        <f t="shared" si="33"/>
        <v>-836.0521166060206</v>
      </c>
    </row>
    <row r="17" spans="1:104" x14ac:dyDescent="0.2">
      <c r="A17" s="1" t="s">
        <v>51</v>
      </c>
      <c r="B17" s="3">
        <v>17</v>
      </c>
      <c r="C17" s="4">
        <v>0</v>
      </c>
      <c r="D17" s="4"/>
      <c r="E17" s="4" t="str">
        <f t="shared" si="0"/>
        <v/>
      </c>
      <c r="F17" s="4">
        <v>0</v>
      </c>
      <c r="G17" s="4"/>
      <c r="H17" s="4" t="str">
        <f t="shared" si="1"/>
        <v/>
      </c>
      <c r="I17" s="4">
        <v>0</v>
      </c>
      <c r="J17" s="4"/>
      <c r="K17" s="4" t="str">
        <f t="shared" si="2"/>
        <v/>
      </c>
      <c r="L17" s="4">
        <v>838.28428446600014</v>
      </c>
      <c r="M17" s="4"/>
      <c r="N17" s="4">
        <f t="shared" si="3"/>
        <v>-838.28428446600014</v>
      </c>
      <c r="O17" s="4">
        <v>343.27034139</v>
      </c>
      <c r="P17" s="4"/>
      <c r="Q17" s="4">
        <f t="shared" si="4"/>
        <v>-343.27034139</v>
      </c>
      <c r="R17" s="4">
        <v>266.26588572750006</v>
      </c>
      <c r="S17" s="4"/>
      <c r="T17" s="4">
        <f t="shared" si="5"/>
        <v>-266.26588572750006</v>
      </c>
      <c r="U17" s="4">
        <v>26.597528021999999</v>
      </c>
      <c r="V17" s="4"/>
      <c r="W17" s="4">
        <f t="shared" si="6"/>
        <v>-26.597528021999999</v>
      </c>
      <c r="X17" s="4">
        <v>1474.4180396055001</v>
      </c>
      <c r="Y17" s="21">
        <f>SUMIFS('Факт отгузки'!$B$3:$B$43,'Факт отгузки'!$D$3:$D$43,Y$2,'Факт отгузки'!$C$3:$C$43,$A17,'Факт отгузки'!$F$3:$F$43,$B17)</f>
        <v>0</v>
      </c>
      <c r="Z17" s="4">
        <f t="shared" si="7"/>
        <v>-1474.4180396055001</v>
      </c>
      <c r="AA17" s="4">
        <v>0</v>
      </c>
      <c r="AB17" s="4"/>
      <c r="AC17" s="4" t="str">
        <f t="shared" si="8"/>
        <v/>
      </c>
      <c r="AD17" s="4">
        <v>207.50612576999998</v>
      </c>
      <c r="AE17" s="4"/>
      <c r="AF17" s="4">
        <f t="shared" si="9"/>
        <v>-207.50612576999998</v>
      </c>
      <c r="AG17" s="4">
        <v>1002.7906311119999</v>
      </c>
      <c r="AH17" s="4"/>
      <c r="AI17" s="4">
        <f t="shared" si="10"/>
        <v>-1002.7906311119999</v>
      </c>
      <c r="AJ17" s="4">
        <v>0</v>
      </c>
      <c r="AK17" s="4"/>
      <c r="AL17" s="4" t="str">
        <f t="shared" si="11"/>
        <v/>
      </c>
      <c r="AM17" s="4">
        <v>0</v>
      </c>
      <c r="AN17" s="4"/>
      <c r="AO17" s="4" t="str">
        <f t="shared" si="12"/>
        <v/>
      </c>
      <c r="AP17" s="4">
        <v>0</v>
      </c>
      <c r="AQ17" s="4"/>
      <c r="AR17" s="4" t="str">
        <f t="shared" si="13"/>
        <v/>
      </c>
      <c r="AS17" s="4">
        <v>0</v>
      </c>
      <c r="AT17" s="4"/>
      <c r="AU17" s="4" t="str">
        <f t="shared" si="14"/>
        <v/>
      </c>
      <c r="AV17" s="4">
        <v>0</v>
      </c>
      <c r="AW17" s="4"/>
      <c r="AX17" s="4" t="str">
        <f t="shared" si="15"/>
        <v/>
      </c>
      <c r="AY17" s="4">
        <v>1210.296756882</v>
      </c>
      <c r="AZ17" s="4"/>
      <c r="BA17" s="4">
        <f t="shared" si="16"/>
        <v>-1210.296756882</v>
      </c>
      <c r="BB17" s="4">
        <v>89.360691431999996</v>
      </c>
      <c r="BC17" s="4"/>
      <c r="BD17" s="4">
        <f t="shared" si="17"/>
        <v>-89.360691431999996</v>
      </c>
      <c r="BE17" s="4">
        <v>285.16827394799998</v>
      </c>
      <c r="BF17" s="4"/>
      <c r="BG17" s="4">
        <f t="shared" si="18"/>
        <v>-285.16827394799998</v>
      </c>
      <c r="BH17" s="4">
        <v>494.4351364019999</v>
      </c>
      <c r="BI17" s="4"/>
      <c r="BJ17" s="4">
        <f t="shared" si="19"/>
        <v>-494.4351364019999</v>
      </c>
      <c r="BK17" s="4">
        <v>0</v>
      </c>
      <c r="BL17" s="4"/>
      <c r="BM17" s="4" t="str">
        <f t="shared" si="20"/>
        <v/>
      </c>
      <c r="BN17" s="4">
        <v>868.96410178199994</v>
      </c>
      <c r="BO17" s="4"/>
      <c r="BP17" s="4">
        <f t="shared" si="21"/>
        <v>-868.96410178199994</v>
      </c>
      <c r="BQ17" s="4">
        <v>103.4637755565</v>
      </c>
      <c r="BR17" s="4"/>
      <c r="BS17" s="4">
        <f t="shared" si="22"/>
        <v>-103.4637755565</v>
      </c>
      <c r="BT17" s="4">
        <v>290.80617510299999</v>
      </c>
      <c r="BU17" s="4"/>
      <c r="BV17" s="4">
        <f t="shared" si="23"/>
        <v>-290.80617510299999</v>
      </c>
      <c r="BW17" s="4">
        <v>0</v>
      </c>
      <c r="BX17" s="4"/>
      <c r="BY17" s="4" t="str">
        <f t="shared" si="24"/>
        <v/>
      </c>
      <c r="BZ17" s="4">
        <v>858.71948827200015</v>
      </c>
      <c r="CA17" s="4"/>
      <c r="CB17" s="4">
        <f t="shared" si="25"/>
        <v>-858.71948827200015</v>
      </c>
      <c r="CC17" s="4">
        <v>1252.9894389315002</v>
      </c>
      <c r="CD17" s="4"/>
      <c r="CE17" s="4">
        <f t="shared" si="26"/>
        <v>-1252.9894389315002</v>
      </c>
      <c r="CF17" s="4">
        <v>462.75947937599994</v>
      </c>
      <c r="CG17" s="4"/>
      <c r="CH17" s="4">
        <f t="shared" si="27"/>
        <v>-462.75947937599994</v>
      </c>
      <c r="CI17" s="4">
        <v>508.28452146599994</v>
      </c>
      <c r="CJ17" s="4"/>
      <c r="CK17" s="4">
        <f t="shared" si="28"/>
        <v>-508.28452146599994</v>
      </c>
      <c r="CL17" s="4">
        <v>150.48748785000001</v>
      </c>
      <c r="CM17" s="4"/>
      <c r="CN17" s="4">
        <f t="shared" si="29"/>
        <v>-150.48748785000001</v>
      </c>
      <c r="CO17" s="4">
        <v>208.49487582</v>
      </c>
      <c r="CP17" s="4"/>
      <c r="CQ17" s="4">
        <f t="shared" si="30"/>
        <v>-208.49487582</v>
      </c>
      <c r="CR17" s="4">
        <v>0</v>
      </c>
      <c r="CS17" s="4"/>
      <c r="CT17" s="4" t="str">
        <f t="shared" si="31"/>
        <v/>
      </c>
      <c r="CU17" s="4">
        <v>1330.0263645119999</v>
      </c>
      <c r="CV17" s="4"/>
      <c r="CW17" s="4">
        <f t="shared" si="32"/>
        <v>-1330.0263645119999</v>
      </c>
      <c r="CX17" s="4">
        <v>6136.6947017130005</v>
      </c>
      <c r="CY17" s="4"/>
      <c r="CZ17" s="4">
        <f t="shared" si="33"/>
        <v>-6136.6947017130005</v>
      </c>
    </row>
    <row r="18" spans="1:104" x14ac:dyDescent="0.2">
      <c r="A18" s="1" t="s">
        <v>73</v>
      </c>
      <c r="B18" s="3">
        <v>17</v>
      </c>
      <c r="C18" s="4">
        <v>0</v>
      </c>
      <c r="D18" s="4"/>
      <c r="E18" s="4" t="str">
        <f t="shared" si="0"/>
        <v/>
      </c>
      <c r="F18" s="4">
        <v>0</v>
      </c>
      <c r="G18" s="4"/>
      <c r="H18" s="4" t="str">
        <f t="shared" si="1"/>
        <v/>
      </c>
      <c r="I18" s="4">
        <v>0</v>
      </c>
      <c r="J18" s="4"/>
      <c r="K18" s="4" t="str">
        <f t="shared" si="2"/>
        <v/>
      </c>
      <c r="L18" s="4">
        <v>892.94865699600007</v>
      </c>
      <c r="M18" s="4"/>
      <c r="N18" s="4">
        <f t="shared" si="3"/>
        <v>-892.94865699600007</v>
      </c>
      <c r="O18" s="4">
        <v>0</v>
      </c>
      <c r="P18" s="4"/>
      <c r="Q18" s="4" t="str">
        <f t="shared" si="4"/>
        <v/>
      </c>
      <c r="R18" s="4">
        <v>0</v>
      </c>
      <c r="S18" s="4"/>
      <c r="T18" s="4" t="str">
        <f t="shared" si="5"/>
        <v/>
      </c>
      <c r="U18" s="4">
        <v>0</v>
      </c>
      <c r="V18" s="4"/>
      <c r="W18" s="4" t="str">
        <f t="shared" si="6"/>
        <v/>
      </c>
      <c r="X18" s="4">
        <v>892.94865699600007</v>
      </c>
      <c r="Y18" s="21">
        <f>SUMIFS('Факт отгузки'!$B$3:$B$43,'Факт отгузки'!$D$3:$D$43,Y$2,'Факт отгузки'!$C$3:$C$43,$A18,'Факт отгузки'!$F$3:$F$43,$B18)</f>
        <v>0</v>
      </c>
      <c r="Z18" s="4">
        <f t="shared" si="7"/>
        <v>-892.94865699600007</v>
      </c>
      <c r="AA18" s="4">
        <v>1146.528351444</v>
      </c>
      <c r="AB18" s="4"/>
      <c r="AC18" s="4">
        <f t="shared" si="8"/>
        <v>-1146.528351444</v>
      </c>
      <c r="AD18" s="4">
        <v>0</v>
      </c>
      <c r="AE18" s="4"/>
      <c r="AF18" s="4" t="str">
        <f t="shared" si="9"/>
        <v/>
      </c>
      <c r="AG18" s="4">
        <v>0</v>
      </c>
      <c r="AH18" s="4"/>
      <c r="AI18" s="4" t="str">
        <f t="shared" si="10"/>
        <v/>
      </c>
      <c r="AJ18" s="4">
        <v>201.685518516</v>
      </c>
      <c r="AK18" s="4"/>
      <c r="AL18" s="4">
        <f t="shared" si="11"/>
        <v>-201.685518516</v>
      </c>
      <c r="AM18" s="4">
        <v>0</v>
      </c>
      <c r="AN18" s="4"/>
      <c r="AO18" s="4" t="str">
        <f t="shared" si="12"/>
        <v/>
      </c>
      <c r="AP18" s="4">
        <v>0</v>
      </c>
      <c r="AQ18" s="4"/>
      <c r="AR18" s="4" t="str">
        <f t="shared" si="13"/>
        <v/>
      </c>
      <c r="AS18" s="4">
        <v>0</v>
      </c>
      <c r="AT18" s="4"/>
      <c r="AU18" s="4" t="str">
        <f t="shared" si="14"/>
        <v/>
      </c>
      <c r="AV18" s="4">
        <v>0</v>
      </c>
      <c r="AW18" s="4"/>
      <c r="AX18" s="4" t="str">
        <f t="shared" si="15"/>
        <v/>
      </c>
      <c r="AY18" s="4">
        <v>1348.2138699599998</v>
      </c>
      <c r="AZ18" s="4"/>
      <c r="BA18" s="4">
        <f t="shared" si="16"/>
        <v>-1348.2138699599998</v>
      </c>
      <c r="BB18" s="4">
        <v>630.168065028</v>
      </c>
      <c r="BC18" s="4"/>
      <c r="BD18" s="4">
        <f t="shared" si="17"/>
        <v>-630.168065028</v>
      </c>
      <c r="BE18" s="4">
        <v>0</v>
      </c>
      <c r="BF18" s="4"/>
      <c r="BG18" s="4" t="str">
        <f t="shared" si="18"/>
        <v/>
      </c>
      <c r="BH18" s="4">
        <v>616.38338291999992</v>
      </c>
      <c r="BI18" s="4"/>
      <c r="BJ18" s="4">
        <f t="shared" si="19"/>
        <v>-616.38338291999992</v>
      </c>
      <c r="BK18" s="4">
        <v>0</v>
      </c>
      <c r="BL18" s="4"/>
      <c r="BM18" s="4" t="str">
        <f t="shared" si="20"/>
        <v/>
      </c>
      <c r="BN18" s="4">
        <v>1246.551447948</v>
      </c>
      <c r="BO18" s="4"/>
      <c r="BP18" s="4">
        <f t="shared" si="21"/>
        <v>-1246.551447948</v>
      </c>
      <c r="BQ18" s="4">
        <v>508.94753700000001</v>
      </c>
      <c r="BR18" s="4"/>
      <c r="BS18" s="4">
        <f t="shared" si="22"/>
        <v>-508.94753700000001</v>
      </c>
      <c r="BT18" s="4">
        <v>454.09780144799998</v>
      </c>
      <c r="BU18" s="4"/>
      <c r="BV18" s="4">
        <f t="shared" si="23"/>
        <v>-454.09780144799998</v>
      </c>
      <c r="BW18" s="4">
        <v>0</v>
      </c>
      <c r="BX18" s="4"/>
      <c r="BY18" s="4" t="str">
        <f t="shared" si="24"/>
        <v/>
      </c>
      <c r="BZ18" s="4">
        <v>0</v>
      </c>
      <c r="CA18" s="4"/>
      <c r="CB18" s="4" t="str">
        <f t="shared" si="25"/>
        <v/>
      </c>
      <c r="CC18" s="4">
        <v>963.04533844799994</v>
      </c>
      <c r="CD18" s="4"/>
      <c r="CE18" s="4">
        <f t="shared" si="26"/>
        <v>-963.04533844799994</v>
      </c>
      <c r="CF18" s="4">
        <v>0</v>
      </c>
      <c r="CG18" s="4"/>
      <c r="CH18" s="4" t="str">
        <f t="shared" si="27"/>
        <v/>
      </c>
      <c r="CI18" s="4">
        <v>0</v>
      </c>
      <c r="CJ18" s="4"/>
      <c r="CK18" s="4" t="str">
        <f t="shared" si="28"/>
        <v/>
      </c>
      <c r="CL18" s="4">
        <v>0</v>
      </c>
      <c r="CM18" s="4"/>
      <c r="CN18" s="4" t="str">
        <f t="shared" si="29"/>
        <v/>
      </c>
      <c r="CO18" s="4">
        <v>0</v>
      </c>
      <c r="CP18" s="4"/>
      <c r="CQ18" s="4" t="str">
        <f t="shared" si="30"/>
        <v/>
      </c>
      <c r="CR18" s="4">
        <v>0</v>
      </c>
      <c r="CS18" s="4"/>
      <c r="CT18" s="4" t="str">
        <f t="shared" si="31"/>
        <v/>
      </c>
      <c r="CU18" s="4">
        <v>0</v>
      </c>
      <c r="CV18" s="4"/>
      <c r="CW18" s="4" t="str">
        <f t="shared" si="32"/>
        <v/>
      </c>
      <c r="CX18" s="4">
        <v>4450.7593133519995</v>
      </c>
      <c r="CY18" s="4"/>
      <c r="CZ18" s="4">
        <f t="shared" si="33"/>
        <v>-4450.7593133519995</v>
      </c>
    </row>
    <row r="19" spans="1:104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</row>
    <row r="20" spans="1:104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</row>
    <row r="21" spans="1:104" ht="15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</row>
    <row r="22" spans="1:104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</row>
    <row r="23" spans="1:104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</row>
    <row r="24" spans="1:104" ht="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</row>
    <row r="25" spans="1:104" ht="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</row>
    <row r="26" spans="1:104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</row>
    <row r="27" spans="1:104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</row>
    <row r="28" spans="1:104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</row>
    <row r="29" spans="1:104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</row>
    <row r="30" spans="1:104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</row>
    <row r="31" spans="1:104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</row>
    <row r="32" spans="1:104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</row>
    <row r="33" spans="1:104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</row>
    <row r="34" spans="1:104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</row>
    <row r="35" spans="1:104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</row>
    <row r="36" spans="1:104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</row>
    <row r="37" spans="1:104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</row>
    <row r="38" spans="1:104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</row>
    <row r="39" spans="1:104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</row>
    <row r="40" spans="1:104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</row>
    <row r="41" spans="1:104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</row>
    <row r="42" spans="1:104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</row>
    <row r="43" spans="1:104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</row>
    <row r="44" spans="1:104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</row>
    <row r="45" spans="1:104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</row>
    <row r="46" spans="1:104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</row>
    <row r="47" spans="1:104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</row>
    <row r="48" spans="1:104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</row>
    <row r="49" spans="1:104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</row>
    <row r="50" spans="1:104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</row>
    <row r="51" spans="1:104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</row>
    <row r="52" spans="1:104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</row>
    <row r="53" spans="1:104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</row>
    <row r="54" spans="1:104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</row>
    <row r="55" spans="1:104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</row>
    <row r="56" spans="1:104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</row>
    <row r="57" spans="1:104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</row>
    <row r="58" spans="1:104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</row>
    <row r="59" spans="1:104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</row>
    <row r="60" spans="1:104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</row>
    <row r="61" spans="1:104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</row>
    <row r="62" spans="1:104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</row>
    <row r="63" spans="1:104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</row>
    <row r="64" spans="1:104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</row>
    <row r="65" spans="1:104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</row>
    <row r="66" spans="1:104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</row>
    <row r="67" spans="1:104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</row>
    <row r="68" spans="1:104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</row>
    <row r="69" spans="1:104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</row>
    <row r="70" spans="1:104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</row>
    <row r="71" spans="1:104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</row>
    <row r="72" spans="1:104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</row>
    <row r="73" spans="1:104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</row>
    <row r="74" spans="1:104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</row>
    <row r="75" spans="1:104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</row>
    <row r="76" spans="1:104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</row>
    <row r="77" spans="1:104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</row>
    <row r="78" spans="1:104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</row>
    <row r="79" spans="1:104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</row>
    <row r="80" spans="1:104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</row>
    <row r="81" spans="1:104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</row>
    <row r="82" spans="1:104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</row>
    <row r="83" spans="1:104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</row>
    <row r="84" spans="1:104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</row>
    <row r="85" spans="1:104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</row>
    <row r="86" spans="1:104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</row>
    <row r="87" spans="1:104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</row>
    <row r="88" spans="1:104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</row>
    <row r="89" spans="1:104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</row>
    <row r="90" spans="1:104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</row>
    <row r="91" spans="1:104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</row>
    <row r="92" spans="1:104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</row>
    <row r="93" spans="1:104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</row>
    <row r="94" spans="1:104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</row>
    <row r="95" spans="1:104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</row>
    <row r="96" spans="1:104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</row>
    <row r="97" spans="1:104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</row>
    <row r="98" spans="1:104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</row>
    <row r="99" spans="1:104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</row>
    <row r="100" spans="1:104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</row>
    <row r="101" spans="1:104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</row>
    <row r="102" spans="1:104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</row>
    <row r="103" spans="1:104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</row>
  </sheetData>
  <autoFilter ref="A3:CZ18">
    <sortState ref="A4:CZ172">
      <sortCondition ref="B4:B172"/>
      <sortCondition ref="A4:A172"/>
    </sortState>
  </autoFilter>
  <sortState ref="A4:AJ172">
    <sortCondition ref="B4:B172"/>
    <sortCondition ref="A4:A172"/>
  </sortState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5" id="{D4D369AE-B67D-48AC-9ECA-AE0986FD0A8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E4:E18</xm:sqref>
        </x14:conditionalFormatting>
        <x14:conditionalFormatting xmlns:xm="http://schemas.microsoft.com/office/excel/2006/main">
          <x14:cfRule type="iconSet" priority="36" id="{214BC0CB-0545-4F68-8E0A-E351C1B3ED9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H4:H18</xm:sqref>
        </x14:conditionalFormatting>
        <x14:conditionalFormatting xmlns:xm="http://schemas.microsoft.com/office/excel/2006/main">
          <x14:cfRule type="iconSet" priority="37" id="{25732574-190B-412F-8E60-296DCDF8277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K4:K18</xm:sqref>
        </x14:conditionalFormatting>
        <x14:conditionalFormatting xmlns:xm="http://schemas.microsoft.com/office/excel/2006/main">
          <x14:cfRule type="iconSet" priority="38" id="{278B4383-A904-4268-951D-73FB13823F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N4:N18</xm:sqref>
        </x14:conditionalFormatting>
        <x14:conditionalFormatting xmlns:xm="http://schemas.microsoft.com/office/excel/2006/main">
          <x14:cfRule type="iconSet" priority="39" id="{3A1115C4-A9B1-4902-AAE0-38C2A701C8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Q4:Q18</xm:sqref>
        </x14:conditionalFormatting>
        <x14:conditionalFormatting xmlns:xm="http://schemas.microsoft.com/office/excel/2006/main">
          <x14:cfRule type="iconSet" priority="40" id="{2C5F898B-82D0-4067-8E4E-72BF0FB03CC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T4:T18</xm:sqref>
        </x14:conditionalFormatting>
        <x14:conditionalFormatting xmlns:xm="http://schemas.microsoft.com/office/excel/2006/main">
          <x14:cfRule type="iconSet" priority="41" id="{3DC669D1-4136-4E7A-AC06-8C525C63627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W4:W18</xm:sqref>
        </x14:conditionalFormatting>
        <x14:conditionalFormatting xmlns:xm="http://schemas.microsoft.com/office/excel/2006/main">
          <x14:cfRule type="iconSet" priority="42" id="{44B80993-EF79-4482-B2E7-B1505C8D673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Z4:Z18</xm:sqref>
        </x14:conditionalFormatting>
        <x14:conditionalFormatting xmlns:xm="http://schemas.microsoft.com/office/excel/2006/main">
          <x14:cfRule type="iconSet" priority="43" id="{23D4B4ED-8134-47CB-A775-FD18C8357AC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AC4:AC18</xm:sqref>
        </x14:conditionalFormatting>
        <x14:conditionalFormatting xmlns:xm="http://schemas.microsoft.com/office/excel/2006/main">
          <x14:cfRule type="iconSet" priority="44" id="{37147E35-1130-4FF2-8C89-3137784C018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AF4:AF18</xm:sqref>
        </x14:conditionalFormatting>
        <x14:conditionalFormatting xmlns:xm="http://schemas.microsoft.com/office/excel/2006/main">
          <x14:cfRule type="iconSet" priority="45" id="{AE1D749B-0EFB-446F-B07D-E52B01C620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AI4:AI18</xm:sqref>
        </x14:conditionalFormatting>
        <x14:conditionalFormatting xmlns:xm="http://schemas.microsoft.com/office/excel/2006/main">
          <x14:cfRule type="iconSet" priority="46" id="{F71F2C61-36FF-4268-B430-0E0B424250E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AL4:AL18</xm:sqref>
        </x14:conditionalFormatting>
        <x14:conditionalFormatting xmlns:xm="http://schemas.microsoft.com/office/excel/2006/main">
          <x14:cfRule type="iconSet" priority="47" id="{0A3D1342-AACB-4544-AE95-26DB10235D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AO4:AO18</xm:sqref>
        </x14:conditionalFormatting>
        <x14:conditionalFormatting xmlns:xm="http://schemas.microsoft.com/office/excel/2006/main">
          <x14:cfRule type="iconSet" priority="48" id="{84576A17-47E8-4B41-92C3-E537902DD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AR4:AR18</xm:sqref>
        </x14:conditionalFormatting>
        <x14:conditionalFormatting xmlns:xm="http://schemas.microsoft.com/office/excel/2006/main">
          <x14:cfRule type="iconSet" priority="49" id="{AA05EF18-8426-4069-85B0-DEEABFD39C1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AU4:AU18</xm:sqref>
        </x14:conditionalFormatting>
        <x14:conditionalFormatting xmlns:xm="http://schemas.microsoft.com/office/excel/2006/main">
          <x14:cfRule type="iconSet" priority="50" id="{4383F3ED-0086-4551-998F-CDC7985F9DE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AX4:AX18</xm:sqref>
        </x14:conditionalFormatting>
        <x14:conditionalFormatting xmlns:xm="http://schemas.microsoft.com/office/excel/2006/main">
          <x14:cfRule type="iconSet" priority="51" id="{35AF5234-B31F-4167-8FBF-72D23B65613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BA4:BA18</xm:sqref>
        </x14:conditionalFormatting>
        <x14:conditionalFormatting xmlns:xm="http://schemas.microsoft.com/office/excel/2006/main">
          <x14:cfRule type="iconSet" priority="52" id="{1FDA68C5-D303-40CA-9CA4-2F48906BD91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BD4:BD18</xm:sqref>
        </x14:conditionalFormatting>
        <x14:conditionalFormatting xmlns:xm="http://schemas.microsoft.com/office/excel/2006/main">
          <x14:cfRule type="iconSet" priority="53" id="{ACB789B5-CD3A-416A-8386-A82E5F526E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BG4:BG18</xm:sqref>
        </x14:conditionalFormatting>
        <x14:conditionalFormatting xmlns:xm="http://schemas.microsoft.com/office/excel/2006/main">
          <x14:cfRule type="iconSet" priority="54" id="{D2B88644-B9AB-4AB1-A208-41D8DFD946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BJ4:BJ18</xm:sqref>
        </x14:conditionalFormatting>
        <x14:conditionalFormatting xmlns:xm="http://schemas.microsoft.com/office/excel/2006/main">
          <x14:cfRule type="iconSet" priority="55" id="{A23CFF56-BCDF-466E-9A73-F77DF69582D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BM4:BM18</xm:sqref>
        </x14:conditionalFormatting>
        <x14:conditionalFormatting xmlns:xm="http://schemas.microsoft.com/office/excel/2006/main">
          <x14:cfRule type="iconSet" priority="56" id="{4A2A8E12-BFFC-4C0A-992F-916D51FFCF5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BP4:BP18</xm:sqref>
        </x14:conditionalFormatting>
        <x14:conditionalFormatting xmlns:xm="http://schemas.microsoft.com/office/excel/2006/main">
          <x14:cfRule type="iconSet" priority="57" id="{453267E3-29AD-40EF-86B4-CD51DF242E7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BS4:BS18</xm:sqref>
        </x14:conditionalFormatting>
        <x14:conditionalFormatting xmlns:xm="http://schemas.microsoft.com/office/excel/2006/main">
          <x14:cfRule type="iconSet" priority="58" id="{77A5B4EE-EF87-4DC0-B821-8F2A9B6742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BV4:BV18</xm:sqref>
        </x14:conditionalFormatting>
        <x14:conditionalFormatting xmlns:xm="http://schemas.microsoft.com/office/excel/2006/main">
          <x14:cfRule type="iconSet" priority="59" id="{459823ED-7734-4393-8519-512E0526A21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BY4:BY18</xm:sqref>
        </x14:conditionalFormatting>
        <x14:conditionalFormatting xmlns:xm="http://schemas.microsoft.com/office/excel/2006/main">
          <x14:cfRule type="iconSet" priority="60" id="{8574030E-124C-49AE-97A2-651E59AD498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CB4:CB18</xm:sqref>
        </x14:conditionalFormatting>
        <x14:conditionalFormatting xmlns:xm="http://schemas.microsoft.com/office/excel/2006/main">
          <x14:cfRule type="iconSet" priority="61" id="{FD7E0005-04BB-47A2-A263-2358489D41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CE4:CE18</xm:sqref>
        </x14:conditionalFormatting>
        <x14:conditionalFormatting xmlns:xm="http://schemas.microsoft.com/office/excel/2006/main">
          <x14:cfRule type="iconSet" priority="62" id="{F6EADA1F-93A5-48AA-8351-F942522DC3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CH4:CH18</xm:sqref>
        </x14:conditionalFormatting>
        <x14:conditionalFormatting xmlns:xm="http://schemas.microsoft.com/office/excel/2006/main">
          <x14:cfRule type="iconSet" priority="63" id="{97412D75-7DBC-409A-B79A-AF9D2C6AECB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CK4:CK18</xm:sqref>
        </x14:conditionalFormatting>
        <x14:conditionalFormatting xmlns:xm="http://schemas.microsoft.com/office/excel/2006/main">
          <x14:cfRule type="iconSet" priority="64" id="{B0567C3C-D3BE-408A-A7E6-3546A87A6CB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CN4:CN18</xm:sqref>
        </x14:conditionalFormatting>
        <x14:conditionalFormatting xmlns:xm="http://schemas.microsoft.com/office/excel/2006/main">
          <x14:cfRule type="iconSet" priority="65" id="{F7B1BB94-7B06-4FAD-930D-C9B473CFC5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CQ4:CQ18</xm:sqref>
        </x14:conditionalFormatting>
        <x14:conditionalFormatting xmlns:xm="http://schemas.microsoft.com/office/excel/2006/main">
          <x14:cfRule type="iconSet" priority="66" id="{9782F50D-5851-4FEB-A587-7F49FE8241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CT4:CT18</xm:sqref>
        </x14:conditionalFormatting>
        <x14:conditionalFormatting xmlns:xm="http://schemas.microsoft.com/office/excel/2006/main">
          <x14:cfRule type="iconSet" priority="67" id="{88E3B337-F9BF-41B4-B63B-2CC7958C751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CW4:CW18</xm:sqref>
        </x14:conditionalFormatting>
        <x14:conditionalFormatting xmlns:xm="http://schemas.microsoft.com/office/excel/2006/main">
          <x14:cfRule type="iconSet" priority="68" id="{F96D1643-38D4-4C1B-8554-FD9BA2CE1CA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CZ4:CZ18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1"/>
  <sheetViews>
    <sheetView workbookViewId="0">
      <selection activeCell="A19" sqref="A19"/>
    </sheetView>
  </sheetViews>
  <sheetFormatPr defaultRowHeight="12" x14ac:dyDescent="0.2"/>
  <cols>
    <col min="1" max="1" width="22.85546875" style="1" customWidth="1"/>
    <col min="2" max="2" width="24.42578125" style="1" customWidth="1"/>
    <col min="3" max="4" width="9.140625" style="1"/>
    <col min="5" max="5" width="23.140625" style="1" customWidth="1"/>
    <col min="6" max="6" width="19.5703125" style="1" customWidth="1"/>
    <col min="7" max="16384" width="9.140625" style="1"/>
  </cols>
  <sheetData>
    <row r="3" spans="1:6" x14ac:dyDescent="0.2">
      <c r="A3" s="16" t="s">
        <v>204</v>
      </c>
      <c r="E3" s="16" t="s">
        <v>205</v>
      </c>
    </row>
    <row r="5" spans="1:6" ht="26.25" customHeight="1" x14ac:dyDescent="0.2">
      <c r="A5" s="17" t="s">
        <v>207</v>
      </c>
      <c r="B5" s="17" t="s">
        <v>201</v>
      </c>
      <c r="E5" s="18" t="s">
        <v>206</v>
      </c>
      <c r="F5" s="18" t="s">
        <v>208</v>
      </c>
    </row>
    <row r="6" spans="1:6" x14ac:dyDescent="0.2">
      <c r="A6" s="1" t="s">
        <v>188</v>
      </c>
      <c r="B6" s="1" t="s">
        <v>0</v>
      </c>
      <c r="E6" s="19" t="s">
        <v>209</v>
      </c>
      <c r="F6" s="1" t="s">
        <v>91</v>
      </c>
    </row>
    <row r="7" spans="1:6" x14ac:dyDescent="0.2">
      <c r="A7" s="1" t="s">
        <v>191</v>
      </c>
      <c r="B7" s="1" t="s">
        <v>3</v>
      </c>
      <c r="E7" s="19" t="s">
        <v>210</v>
      </c>
      <c r="F7" s="19" t="s">
        <v>324</v>
      </c>
    </row>
    <row r="8" spans="1:6" x14ac:dyDescent="0.2">
      <c r="A8" s="1" t="s">
        <v>192</v>
      </c>
      <c r="B8" s="1" t="s">
        <v>4</v>
      </c>
      <c r="E8" s="19" t="s">
        <v>79</v>
      </c>
      <c r="F8" s="1" t="s">
        <v>79</v>
      </c>
    </row>
    <row r="9" spans="1:6" x14ac:dyDescent="0.2">
      <c r="A9" s="1" t="s">
        <v>193</v>
      </c>
      <c r="B9" s="1" t="s">
        <v>202</v>
      </c>
      <c r="E9" s="19" t="s">
        <v>76</v>
      </c>
      <c r="F9" s="1" t="s">
        <v>76</v>
      </c>
    </row>
    <row r="10" spans="1:6" x14ac:dyDescent="0.2">
      <c r="E10" s="19" t="s">
        <v>211</v>
      </c>
      <c r="F10" s="1" t="s">
        <v>100</v>
      </c>
    </row>
    <row r="11" spans="1:6" x14ac:dyDescent="0.2">
      <c r="E11" s="19" t="s">
        <v>211</v>
      </c>
      <c r="F11" s="1" t="s">
        <v>100</v>
      </c>
    </row>
    <row r="12" spans="1:6" x14ac:dyDescent="0.2">
      <c r="E12" s="19" t="s">
        <v>212</v>
      </c>
      <c r="F12" s="1" t="s">
        <v>94</v>
      </c>
    </row>
    <row r="13" spans="1:6" x14ac:dyDescent="0.2">
      <c r="E13" s="19" t="s">
        <v>212</v>
      </c>
      <c r="F13" s="1" t="s">
        <v>94</v>
      </c>
    </row>
    <row r="14" spans="1:6" x14ac:dyDescent="0.2">
      <c r="E14" s="19" t="s">
        <v>213</v>
      </c>
      <c r="F14" s="1" t="s">
        <v>63</v>
      </c>
    </row>
    <row r="15" spans="1:6" x14ac:dyDescent="0.2">
      <c r="E15" s="19" t="s">
        <v>214</v>
      </c>
      <c r="F15" s="19" t="s">
        <v>325</v>
      </c>
    </row>
    <row r="16" spans="1:6" x14ac:dyDescent="0.2">
      <c r="E16" s="19" t="s">
        <v>215</v>
      </c>
      <c r="F16" s="1" t="s">
        <v>49</v>
      </c>
    </row>
    <row r="17" spans="5:6" ht="24" x14ac:dyDescent="0.2">
      <c r="E17" s="19" t="s">
        <v>216</v>
      </c>
      <c r="F17" s="1" t="s">
        <v>49</v>
      </c>
    </row>
    <row r="18" spans="5:6" x14ac:dyDescent="0.2">
      <c r="E18" s="19" t="s">
        <v>217</v>
      </c>
      <c r="F18" s="1" t="s">
        <v>80</v>
      </c>
    </row>
    <row r="19" spans="5:6" x14ac:dyDescent="0.2">
      <c r="E19" s="19" t="s">
        <v>218</v>
      </c>
      <c r="F19" s="1" t="s">
        <v>80</v>
      </c>
    </row>
    <row r="20" spans="5:6" x14ac:dyDescent="0.2">
      <c r="E20" s="19" t="s">
        <v>219</v>
      </c>
      <c r="F20" s="1" t="s">
        <v>64</v>
      </c>
    </row>
    <row r="21" spans="5:6" x14ac:dyDescent="0.2">
      <c r="E21" s="19" t="s">
        <v>220</v>
      </c>
      <c r="F21" s="1" t="s">
        <v>64</v>
      </c>
    </row>
    <row r="22" spans="5:6" x14ac:dyDescent="0.2">
      <c r="E22" s="19" t="s">
        <v>221</v>
      </c>
      <c r="F22" s="1" t="s">
        <v>98</v>
      </c>
    </row>
    <row r="23" spans="5:6" x14ac:dyDescent="0.2">
      <c r="E23" s="19" t="s">
        <v>101</v>
      </c>
      <c r="F23" s="1" t="s">
        <v>101</v>
      </c>
    </row>
    <row r="24" spans="5:6" x14ac:dyDescent="0.2">
      <c r="E24" s="19" t="s">
        <v>222</v>
      </c>
      <c r="F24" s="1" t="s">
        <v>51</v>
      </c>
    </row>
    <row r="25" spans="5:6" x14ac:dyDescent="0.2">
      <c r="E25" s="19" t="s">
        <v>223</v>
      </c>
      <c r="F25" s="19" t="s">
        <v>326</v>
      </c>
    </row>
    <row r="26" spans="5:6" x14ac:dyDescent="0.2">
      <c r="E26" s="19" t="s">
        <v>224</v>
      </c>
      <c r="F26" s="1" t="s">
        <v>43</v>
      </c>
    </row>
    <row r="27" spans="5:6" x14ac:dyDescent="0.2">
      <c r="E27" s="19" t="s">
        <v>225</v>
      </c>
      <c r="F27" s="19" t="s">
        <v>327</v>
      </c>
    </row>
    <row r="28" spans="5:6" x14ac:dyDescent="0.2">
      <c r="E28" s="19" t="s">
        <v>226</v>
      </c>
      <c r="F28" s="1" t="s">
        <v>36</v>
      </c>
    </row>
    <row r="29" spans="5:6" x14ac:dyDescent="0.2">
      <c r="E29" s="19" t="s">
        <v>227</v>
      </c>
      <c r="F29" s="19" t="s">
        <v>328</v>
      </c>
    </row>
    <row r="30" spans="5:6" x14ac:dyDescent="0.2">
      <c r="E30" s="19" t="s">
        <v>228</v>
      </c>
      <c r="F30" s="1" t="s">
        <v>28</v>
      </c>
    </row>
    <row r="31" spans="5:6" x14ac:dyDescent="0.2">
      <c r="E31" s="19" t="s">
        <v>229</v>
      </c>
      <c r="F31" s="19" t="s">
        <v>329</v>
      </c>
    </row>
    <row r="32" spans="5:6" x14ac:dyDescent="0.2">
      <c r="E32" s="19" t="s">
        <v>230</v>
      </c>
      <c r="F32" s="1" t="s">
        <v>69</v>
      </c>
    </row>
    <row r="33" spans="5:6" x14ac:dyDescent="0.2">
      <c r="E33" s="19" t="s">
        <v>231</v>
      </c>
      <c r="F33" s="1" t="s">
        <v>73</v>
      </c>
    </row>
    <row r="34" spans="5:6" x14ac:dyDescent="0.2">
      <c r="E34" s="19" t="s">
        <v>232</v>
      </c>
      <c r="F34" s="1" t="s">
        <v>92</v>
      </c>
    </row>
    <row r="35" spans="5:6" x14ac:dyDescent="0.2">
      <c r="E35" s="19" t="s">
        <v>233</v>
      </c>
      <c r="F35" s="19" t="s">
        <v>330</v>
      </c>
    </row>
    <row r="36" spans="5:6" x14ac:dyDescent="0.2">
      <c r="E36" s="19" t="s">
        <v>234</v>
      </c>
      <c r="F36" s="1" t="s">
        <v>52</v>
      </c>
    </row>
    <row r="37" spans="5:6" x14ac:dyDescent="0.2">
      <c r="E37" s="19" t="s">
        <v>77</v>
      </c>
      <c r="F37" s="1" t="s">
        <v>77</v>
      </c>
    </row>
    <row r="38" spans="5:6" x14ac:dyDescent="0.2">
      <c r="E38" s="19" t="s">
        <v>187</v>
      </c>
      <c r="F38" s="1" t="s">
        <v>32</v>
      </c>
    </row>
    <row r="39" spans="5:6" x14ac:dyDescent="0.2">
      <c r="E39" s="19" t="s">
        <v>235</v>
      </c>
      <c r="F39" s="1" t="s">
        <v>97</v>
      </c>
    </row>
    <row r="40" spans="5:6" x14ac:dyDescent="0.2">
      <c r="E40" s="19" t="s">
        <v>235</v>
      </c>
      <c r="F40" s="1" t="s">
        <v>97</v>
      </c>
    </row>
    <row r="41" spans="5:6" x14ac:dyDescent="0.2">
      <c r="E41" s="19" t="s">
        <v>189</v>
      </c>
      <c r="F41" s="1" t="s">
        <v>68</v>
      </c>
    </row>
    <row r="42" spans="5:6" x14ac:dyDescent="0.2">
      <c r="E42" s="19" t="s">
        <v>236</v>
      </c>
      <c r="F42" s="19" t="s">
        <v>331</v>
      </c>
    </row>
    <row r="43" spans="5:6" x14ac:dyDescent="0.2">
      <c r="E43" s="19" t="s">
        <v>237</v>
      </c>
      <c r="F43" s="1" t="s">
        <v>42</v>
      </c>
    </row>
    <row r="44" spans="5:6" x14ac:dyDescent="0.2">
      <c r="E44" s="19" t="s">
        <v>238</v>
      </c>
      <c r="F44" s="1" t="s">
        <v>40</v>
      </c>
    </row>
    <row r="45" spans="5:6" x14ac:dyDescent="0.2">
      <c r="E45" s="19" t="s">
        <v>239</v>
      </c>
      <c r="F45" s="19" t="s">
        <v>332</v>
      </c>
    </row>
    <row r="46" spans="5:6" x14ac:dyDescent="0.2">
      <c r="E46" s="19" t="s">
        <v>240</v>
      </c>
      <c r="F46" s="19" t="s">
        <v>333</v>
      </c>
    </row>
    <row r="47" spans="5:6" x14ac:dyDescent="0.2">
      <c r="E47" s="19" t="s">
        <v>241</v>
      </c>
      <c r="F47" s="1" t="s">
        <v>58</v>
      </c>
    </row>
    <row r="48" spans="5:6" x14ac:dyDescent="0.2">
      <c r="E48" s="19" t="s">
        <v>242</v>
      </c>
      <c r="F48" s="1" t="s">
        <v>48</v>
      </c>
    </row>
    <row r="49" spans="5:6" x14ac:dyDescent="0.2">
      <c r="E49" s="19" t="s">
        <v>243</v>
      </c>
      <c r="F49" s="19" t="s">
        <v>334</v>
      </c>
    </row>
    <row r="50" spans="5:6" x14ac:dyDescent="0.2">
      <c r="E50" s="19" t="s">
        <v>244</v>
      </c>
      <c r="F50" s="1" t="s">
        <v>74</v>
      </c>
    </row>
    <row r="51" spans="5:6" x14ac:dyDescent="0.2">
      <c r="E51" s="19" t="s">
        <v>245</v>
      </c>
      <c r="F51" s="1" t="s">
        <v>89</v>
      </c>
    </row>
    <row r="52" spans="5:6" x14ac:dyDescent="0.2">
      <c r="E52" s="19" t="s">
        <v>246</v>
      </c>
      <c r="F52" s="19" t="s">
        <v>335</v>
      </c>
    </row>
    <row r="53" spans="5:6" x14ac:dyDescent="0.2">
      <c r="E53" s="19" t="s">
        <v>190</v>
      </c>
      <c r="F53" s="1" t="s">
        <v>67</v>
      </c>
    </row>
    <row r="54" spans="5:6" x14ac:dyDescent="0.2">
      <c r="E54" s="19" t="s">
        <v>247</v>
      </c>
      <c r="F54" s="19" t="s">
        <v>336</v>
      </c>
    </row>
    <row r="55" spans="5:6" x14ac:dyDescent="0.2">
      <c r="E55" s="19" t="s">
        <v>194</v>
      </c>
      <c r="F55" s="1" t="s">
        <v>41</v>
      </c>
    </row>
    <row r="56" spans="5:6" x14ac:dyDescent="0.2">
      <c r="E56" s="19" t="s">
        <v>248</v>
      </c>
      <c r="F56" s="19" t="s">
        <v>337</v>
      </c>
    </row>
    <row r="57" spans="5:6" x14ac:dyDescent="0.2">
      <c r="E57" s="19" t="s">
        <v>249</v>
      </c>
      <c r="F57" s="1" t="s">
        <v>103</v>
      </c>
    </row>
    <row r="58" spans="5:6" x14ac:dyDescent="0.2">
      <c r="E58" s="19" t="s">
        <v>250</v>
      </c>
      <c r="F58" s="1" t="s">
        <v>81</v>
      </c>
    </row>
    <row r="59" spans="5:6" x14ac:dyDescent="0.2">
      <c r="E59" s="19" t="s">
        <v>251</v>
      </c>
      <c r="F59" s="1" t="s">
        <v>50</v>
      </c>
    </row>
    <row r="60" spans="5:6" x14ac:dyDescent="0.2">
      <c r="E60" s="19" t="s">
        <v>252</v>
      </c>
      <c r="F60" s="1" t="s">
        <v>72</v>
      </c>
    </row>
    <row r="61" spans="5:6" x14ac:dyDescent="0.2">
      <c r="E61" s="19" t="s">
        <v>253</v>
      </c>
      <c r="F61" s="1" t="s">
        <v>30</v>
      </c>
    </row>
    <row r="62" spans="5:6" x14ac:dyDescent="0.2">
      <c r="E62" s="19" t="s">
        <v>195</v>
      </c>
      <c r="F62" s="1" t="s">
        <v>66</v>
      </c>
    </row>
    <row r="63" spans="5:6" ht="24" x14ac:dyDescent="0.2">
      <c r="E63" s="19" t="s">
        <v>196</v>
      </c>
      <c r="F63" s="1" t="s">
        <v>90</v>
      </c>
    </row>
    <row r="64" spans="5:6" x14ac:dyDescent="0.2">
      <c r="E64" s="19" t="s">
        <v>254</v>
      </c>
      <c r="F64" s="19" t="s">
        <v>338</v>
      </c>
    </row>
    <row r="65" spans="5:6" x14ac:dyDescent="0.2">
      <c r="E65" s="19" t="s">
        <v>197</v>
      </c>
      <c r="F65" s="1" t="s">
        <v>60</v>
      </c>
    </row>
    <row r="66" spans="5:6" x14ac:dyDescent="0.2">
      <c r="E66" s="19" t="s">
        <v>255</v>
      </c>
      <c r="F66" s="1" t="s">
        <v>70</v>
      </c>
    </row>
    <row r="67" spans="5:6" x14ac:dyDescent="0.2">
      <c r="E67" s="19" t="s">
        <v>256</v>
      </c>
      <c r="F67" s="19" t="s">
        <v>339</v>
      </c>
    </row>
    <row r="68" spans="5:6" x14ac:dyDescent="0.2">
      <c r="E68" s="19" t="s">
        <v>257</v>
      </c>
      <c r="F68" s="19" t="s">
        <v>340</v>
      </c>
    </row>
    <row r="69" spans="5:6" x14ac:dyDescent="0.2">
      <c r="E69" s="19" t="s">
        <v>258</v>
      </c>
      <c r="F69" s="19" t="s">
        <v>341</v>
      </c>
    </row>
    <row r="70" spans="5:6" x14ac:dyDescent="0.2">
      <c r="E70" s="19" t="s">
        <v>259</v>
      </c>
      <c r="F70" s="19" t="s">
        <v>342</v>
      </c>
    </row>
    <row r="71" spans="5:6" x14ac:dyDescent="0.2">
      <c r="E71" s="19" t="s">
        <v>260</v>
      </c>
      <c r="F71" s="1" t="s">
        <v>85</v>
      </c>
    </row>
    <row r="72" spans="5:6" ht="24" x14ac:dyDescent="0.2">
      <c r="E72" s="19" t="s">
        <v>261</v>
      </c>
      <c r="F72" s="1" t="s">
        <v>57</v>
      </c>
    </row>
    <row r="73" spans="5:6" x14ac:dyDescent="0.2">
      <c r="E73" s="19" t="s">
        <v>262</v>
      </c>
      <c r="F73" s="19" t="s">
        <v>343</v>
      </c>
    </row>
    <row r="74" spans="5:6" x14ac:dyDescent="0.2">
      <c r="E74" s="19" t="s">
        <v>263</v>
      </c>
      <c r="F74" s="19" t="s">
        <v>344</v>
      </c>
    </row>
    <row r="75" spans="5:6" x14ac:dyDescent="0.2">
      <c r="E75" s="19" t="s">
        <v>264</v>
      </c>
      <c r="F75" s="19" t="s">
        <v>345</v>
      </c>
    </row>
    <row r="76" spans="5:6" x14ac:dyDescent="0.2">
      <c r="E76" s="19" t="s">
        <v>265</v>
      </c>
      <c r="F76" s="1" t="s">
        <v>53</v>
      </c>
    </row>
    <row r="77" spans="5:6" ht="12" customHeight="1" x14ac:dyDescent="0.2">
      <c r="E77" s="19" t="s">
        <v>266</v>
      </c>
      <c r="F77" s="1" t="s">
        <v>53</v>
      </c>
    </row>
    <row r="78" spans="5:6" x14ac:dyDescent="0.2">
      <c r="E78" s="19" t="s">
        <v>267</v>
      </c>
      <c r="F78" s="1" t="s">
        <v>59</v>
      </c>
    </row>
    <row r="79" spans="5:6" x14ac:dyDescent="0.2">
      <c r="E79" s="19" t="s">
        <v>268</v>
      </c>
      <c r="F79" s="1" t="s">
        <v>33</v>
      </c>
    </row>
    <row r="80" spans="5:6" x14ac:dyDescent="0.2">
      <c r="E80" s="19" t="s">
        <v>269</v>
      </c>
      <c r="F80" s="1" t="s">
        <v>33</v>
      </c>
    </row>
    <row r="81" spans="5:6" x14ac:dyDescent="0.2">
      <c r="E81" s="19" t="s">
        <v>198</v>
      </c>
      <c r="F81" s="1" t="s">
        <v>65</v>
      </c>
    </row>
    <row r="82" spans="5:6" x14ac:dyDescent="0.2">
      <c r="E82" s="19" t="s">
        <v>270</v>
      </c>
      <c r="F82" s="1" t="s">
        <v>33</v>
      </c>
    </row>
    <row r="83" spans="5:6" x14ac:dyDescent="0.2">
      <c r="E83" s="19" t="s">
        <v>106</v>
      </c>
      <c r="F83" s="1" t="s">
        <v>106</v>
      </c>
    </row>
    <row r="84" spans="5:6" x14ac:dyDescent="0.2">
      <c r="E84" s="19" t="s">
        <v>104</v>
      </c>
      <c r="F84" s="1" t="s">
        <v>104</v>
      </c>
    </row>
    <row r="85" spans="5:6" x14ac:dyDescent="0.2">
      <c r="E85" s="19" t="s">
        <v>271</v>
      </c>
      <c r="F85" s="1" t="s">
        <v>62</v>
      </c>
    </row>
    <row r="86" spans="5:6" x14ac:dyDescent="0.2">
      <c r="E86" s="19" t="s">
        <v>272</v>
      </c>
      <c r="F86" s="19" t="s">
        <v>346</v>
      </c>
    </row>
    <row r="87" spans="5:6" x14ac:dyDescent="0.2">
      <c r="E87" s="19" t="s">
        <v>273</v>
      </c>
      <c r="F87" s="1" t="s">
        <v>95</v>
      </c>
    </row>
    <row r="88" spans="5:6" x14ac:dyDescent="0.2">
      <c r="E88" s="19" t="s">
        <v>34</v>
      </c>
      <c r="F88" s="1" t="s">
        <v>34</v>
      </c>
    </row>
    <row r="89" spans="5:6" x14ac:dyDescent="0.2">
      <c r="E89" s="19" t="s">
        <v>274</v>
      </c>
      <c r="F89" s="19" t="s">
        <v>347</v>
      </c>
    </row>
    <row r="90" spans="5:6" x14ac:dyDescent="0.2">
      <c r="E90" s="19" t="s">
        <v>275</v>
      </c>
      <c r="F90" s="1" t="s">
        <v>44</v>
      </c>
    </row>
    <row r="91" spans="5:6" x14ac:dyDescent="0.2">
      <c r="E91" s="19" t="s">
        <v>276</v>
      </c>
      <c r="F91" s="19" t="s">
        <v>348</v>
      </c>
    </row>
    <row r="92" spans="5:6" x14ac:dyDescent="0.2">
      <c r="E92" s="19" t="s">
        <v>277</v>
      </c>
      <c r="F92" s="1" t="s">
        <v>75</v>
      </c>
    </row>
    <row r="93" spans="5:6" x14ac:dyDescent="0.2">
      <c r="E93" s="19" t="s">
        <v>278</v>
      </c>
      <c r="F93" s="1" t="s">
        <v>55</v>
      </c>
    </row>
    <row r="94" spans="5:6" x14ac:dyDescent="0.2">
      <c r="E94" s="19" t="s">
        <v>199</v>
      </c>
      <c r="F94" s="1" t="s">
        <v>46</v>
      </c>
    </row>
    <row r="95" spans="5:6" x14ac:dyDescent="0.2">
      <c r="E95" s="19" t="s">
        <v>279</v>
      </c>
      <c r="F95" s="1" t="s">
        <v>71</v>
      </c>
    </row>
    <row r="96" spans="5:6" ht="36" x14ac:dyDescent="0.2">
      <c r="E96" s="19" t="s">
        <v>280</v>
      </c>
      <c r="F96" s="19" t="s">
        <v>280</v>
      </c>
    </row>
    <row r="97" spans="5:6" x14ac:dyDescent="0.2">
      <c r="E97" s="19" t="s">
        <v>281</v>
      </c>
      <c r="F97" s="1" t="s">
        <v>61</v>
      </c>
    </row>
    <row r="98" spans="5:6" x14ac:dyDescent="0.2">
      <c r="E98" s="19" t="s">
        <v>282</v>
      </c>
      <c r="F98" s="19" t="s">
        <v>349</v>
      </c>
    </row>
    <row r="99" spans="5:6" x14ac:dyDescent="0.2">
      <c r="E99" s="19" t="s">
        <v>283</v>
      </c>
      <c r="F99" s="1" t="s">
        <v>35</v>
      </c>
    </row>
    <row r="100" spans="5:6" x14ac:dyDescent="0.2">
      <c r="E100" s="19" t="s">
        <v>284</v>
      </c>
      <c r="F100" s="19" t="s">
        <v>350</v>
      </c>
    </row>
    <row r="101" spans="5:6" x14ac:dyDescent="0.2">
      <c r="E101" s="19" t="s">
        <v>285</v>
      </c>
      <c r="F101" s="1" t="s">
        <v>83</v>
      </c>
    </row>
    <row r="102" spans="5:6" x14ac:dyDescent="0.2">
      <c r="E102" s="19" t="s">
        <v>286</v>
      </c>
      <c r="F102" s="1" t="s">
        <v>86</v>
      </c>
    </row>
    <row r="103" spans="5:6" x14ac:dyDescent="0.2">
      <c r="E103" s="19" t="s">
        <v>287</v>
      </c>
      <c r="F103" s="1" t="s">
        <v>86</v>
      </c>
    </row>
    <row r="104" spans="5:6" x14ac:dyDescent="0.2">
      <c r="E104" s="19" t="s">
        <v>288</v>
      </c>
      <c r="F104" s="19" t="s">
        <v>354</v>
      </c>
    </row>
    <row r="105" spans="5:6" x14ac:dyDescent="0.2">
      <c r="E105" s="19" t="s">
        <v>289</v>
      </c>
      <c r="F105" s="1" t="s">
        <v>27</v>
      </c>
    </row>
    <row r="106" spans="5:6" x14ac:dyDescent="0.2">
      <c r="E106" s="19" t="s">
        <v>290</v>
      </c>
      <c r="F106" s="1" t="s">
        <v>39</v>
      </c>
    </row>
    <row r="107" spans="5:6" x14ac:dyDescent="0.2">
      <c r="E107" s="19" t="s">
        <v>291</v>
      </c>
      <c r="F107" s="1" t="s">
        <v>93</v>
      </c>
    </row>
    <row r="108" spans="5:6" x14ac:dyDescent="0.2">
      <c r="E108" s="19" t="s">
        <v>31</v>
      </c>
      <c r="F108" s="1" t="s">
        <v>31</v>
      </c>
    </row>
    <row r="109" spans="5:6" x14ac:dyDescent="0.2">
      <c r="E109" s="19" t="s">
        <v>292</v>
      </c>
      <c r="F109" s="19" t="s">
        <v>355</v>
      </c>
    </row>
    <row r="110" spans="5:6" x14ac:dyDescent="0.2">
      <c r="E110" s="19" t="s">
        <v>293</v>
      </c>
      <c r="F110" s="1" t="s">
        <v>82</v>
      </c>
    </row>
    <row r="111" spans="5:6" x14ac:dyDescent="0.2">
      <c r="E111" s="19" t="s">
        <v>294</v>
      </c>
      <c r="F111" s="19" t="s">
        <v>356</v>
      </c>
    </row>
    <row r="112" spans="5:6" x14ac:dyDescent="0.2">
      <c r="E112" s="19" t="s">
        <v>295</v>
      </c>
      <c r="F112" s="19" t="s">
        <v>357</v>
      </c>
    </row>
    <row r="113" spans="5:6" x14ac:dyDescent="0.2">
      <c r="E113" s="19" t="s">
        <v>296</v>
      </c>
      <c r="F113" s="19" t="s">
        <v>358</v>
      </c>
    </row>
    <row r="114" spans="5:6" x14ac:dyDescent="0.2">
      <c r="E114" s="19" t="s">
        <v>297</v>
      </c>
      <c r="F114" s="1" t="s">
        <v>87</v>
      </c>
    </row>
    <row r="115" spans="5:6" x14ac:dyDescent="0.2">
      <c r="E115" s="19" t="s">
        <v>298</v>
      </c>
      <c r="F115" s="19" t="s">
        <v>359</v>
      </c>
    </row>
    <row r="116" spans="5:6" x14ac:dyDescent="0.2">
      <c r="E116" s="19" t="s">
        <v>299</v>
      </c>
      <c r="F116" s="1" t="s">
        <v>84</v>
      </c>
    </row>
    <row r="117" spans="5:6" x14ac:dyDescent="0.2">
      <c r="E117" s="19" t="s">
        <v>200</v>
      </c>
      <c r="F117" s="1" t="s">
        <v>45</v>
      </c>
    </row>
    <row r="118" spans="5:6" x14ac:dyDescent="0.2">
      <c r="E118" s="19" t="s">
        <v>300</v>
      </c>
      <c r="F118" s="1" t="s">
        <v>78</v>
      </c>
    </row>
    <row r="119" spans="5:6" x14ac:dyDescent="0.2">
      <c r="E119" s="19" t="s">
        <v>301</v>
      </c>
      <c r="F119" s="19" t="s">
        <v>360</v>
      </c>
    </row>
    <row r="120" spans="5:6" x14ac:dyDescent="0.2">
      <c r="E120" s="19" t="s">
        <v>302</v>
      </c>
      <c r="F120" s="19" t="s">
        <v>361</v>
      </c>
    </row>
    <row r="121" spans="5:6" x14ac:dyDescent="0.2">
      <c r="E121" s="19" t="s">
        <v>303</v>
      </c>
      <c r="F121" s="19" t="s">
        <v>362</v>
      </c>
    </row>
    <row r="122" spans="5:6" x14ac:dyDescent="0.2">
      <c r="E122" s="19" t="s">
        <v>304</v>
      </c>
      <c r="F122" s="19" t="s">
        <v>304</v>
      </c>
    </row>
    <row r="123" spans="5:6" x14ac:dyDescent="0.2">
      <c r="E123" s="19" t="s">
        <v>305</v>
      </c>
      <c r="F123" s="19" t="s">
        <v>305</v>
      </c>
    </row>
    <row r="124" spans="5:6" x14ac:dyDescent="0.2">
      <c r="E124" s="19" t="s">
        <v>306</v>
      </c>
      <c r="F124" s="1" t="s">
        <v>105</v>
      </c>
    </row>
    <row r="125" spans="5:6" x14ac:dyDescent="0.2">
      <c r="E125" s="19" t="s">
        <v>307</v>
      </c>
      <c r="F125" s="19" t="s">
        <v>363</v>
      </c>
    </row>
    <row r="126" spans="5:6" x14ac:dyDescent="0.2">
      <c r="E126" s="19" t="s">
        <v>308</v>
      </c>
      <c r="F126" s="1" t="s">
        <v>29</v>
      </c>
    </row>
    <row r="127" spans="5:6" x14ac:dyDescent="0.2">
      <c r="E127" s="19" t="s">
        <v>309</v>
      </c>
      <c r="F127" s="1" t="s">
        <v>26</v>
      </c>
    </row>
    <row r="128" spans="5:6" x14ac:dyDescent="0.2">
      <c r="E128" s="19" t="s">
        <v>310</v>
      </c>
      <c r="F128" s="1" t="s">
        <v>88</v>
      </c>
    </row>
    <row r="129" spans="5:6" x14ac:dyDescent="0.2">
      <c r="E129" s="19" t="s">
        <v>311</v>
      </c>
      <c r="F129" s="1" t="s">
        <v>102</v>
      </c>
    </row>
    <row r="130" spans="5:6" x14ac:dyDescent="0.2">
      <c r="E130" s="19" t="s">
        <v>312</v>
      </c>
      <c r="F130" s="19" t="s">
        <v>364</v>
      </c>
    </row>
    <row r="131" spans="5:6" x14ac:dyDescent="0.2">
      <c r="E131" s="19" t="s">
        <v>313</v>
      </c>
      <c r="F131" s="19" t="s">
        <v>365</v>
      </c>
    </row>
    <row r="132" spans="5:6" x14ac:dyDescent="0.2">
      <c r="E132" s="19" t="s">
        <v>314</v>
      </c>
      <c r="F132" s="1" t="s">
        <v>96</v>
      </c>
    </row>
    <row r="133" spans="5:6" x14ac:dyDescent="0.2">
      <c r="E133" s="19" t="s">
        <v>315</v>
      </c>
      <c r="F133" s="19" t="s">
        <v>315</v>
      </c>
    </row>
    <row r="134" spans="5:6" x14ac:dyDescent="0.2">
      <c r="E134" s="19" t="s">
        <v>316</v>
      </c>
      <c r="F134" s="1" t="s">
        <v>38</v>
      </c>
    </row>
    <row r="135" spans="5:6" x14ac:dyDescent="0.2">
      <c r="E135" s="19" t="s">
        <v>317</v>
      </c>
      <c r="F135" s="1" t="s">
        <v>37</v>
      </c>
    </row>
    <row r="136" spans="5:6" x14ac:dyDescent="0.2">
      <c r="E136" s="19" t="s">
        <v>318</v>
      </c>
      <c r="F136" s="19" t="s">
        <v>353</v>
      </c>
    </row>
    <row r="137" spans="5:6" x14ac:dyDescent="0.2">
      <c r="E137" s="19" t="s">
        <v>319</v>
      </c>
      <c r="F137" s="1" t="s">
        <v>47</v>
      </c>
    </row>
    <row r="138" spans="5:6" x14ac:dyDescent="0.2">
      <c r="E138" s="19" t="s">
        <v>320</v>
      </c>
      <c r="F138" s="19" t="s">
        <v>352</v>
      </c>
    </row>
    <row r="139" spans="5:6" x14ac:dyDescent="0.2">
      <c r="E139" s="19" t="s">
        <v>321</v>
      </c>
      <c r="F139" s="1" t="s">
        <v>56</v>
      </c>
    </row>
    <row r="140" spans="5:6" x14ac:dyDescent="0.2">
      <c r="E140" s="19" t="s">
        <v>322</v>
      </c>
      <c r="F140" s="19" t="s">
        <v>351</v>
      </c>
    </row>
    <row r="141" spans="5:6" x14ac:dyDescent="0.2">
      <c r="E141" s="19" t="s">
        <v>323</v>
      </c>
      <c r="F141" s="1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F43"/>
  <sheetViews>
    <sheetView workbookViewId="0">
      <selection activeCell="C25" sqref="C25"/>
    </sheetView>
  </sheetViews>
  <sheetFormatPr defaultRowHeight="15" x14ac:dyDescent="0.25"/>
  <cols>
    <col min="1" max="1" width="15.28515625" customWidth="1"/>
    <col min="3" max="3" width="16" customWidth="1"/>
    <col min="4" max="4" width="13.42578125" customWidth="1"/>
    <col min="5" max="5" width="6.5703125" customWidth="1"/>
    <col min="6" max="6" width="7" customWidth="1"/>
  </cols>
  <sheetData>
    <row r="2" spans="1:6" ht="24.75" x14ac:dyDescent="0.25">
      <c r="A2" s="8" t="s">
        <v>185</v>
      </c>
      <c r="B2" s="9" t="s">
        <v>186</v>
      </c>
      <c r="C2" s="1" t="s">
        <v>203</v>
      </c>
      <c r="D2" s="19" t="s">
        <v>184</v>
      </c>
      <c r="E2" s="1" t="s">
        <v>366</v>
      </c>
      <c r="F2" s="19" t="s">
        <v>99</v>
      </c>
    </row>
    <row r="3" spans="1:6" ht="14.25" hidden="1" customHeight="1" x14ac:dyDescent="0.25">
      <c r="A3" s="10" t="s">
        <v>187</v>
      </c>
      <c r="B3" s="11">
        <v>130</v>
      </c>
      <c r="C3" s="1" t="str">
        <f>INDEX(спр!$E$5:$F$141,MATCH('Факт отгузки'!A3,спр!$E$6:$E$141)+1,2)</f>
        <v>Брейк</v>
      </c>
      <c r="D3" s="1" t="str">
        <f>IFERROR(VLOOKUP($A3,спр!$A$6:$B$9,2),"ГК АТ")</f>
        <v>ГК АТ</v>
      </c>
      <c r="E3" s="1" t="s">
        <v>367</v>
      </c>
      <c r="F3" s="1">
        <v>14</v>
      </c>
    </row>
    <row r="4" spans="1:6" x14ac:dyDescent="0.25">
      <c r="A4" s="13" t="s">
        <v>188</v>
      </c>
      <c r="B4" s="14">
        <v>130</v>
      </c>
      <c r="C4" s="1" t="str">
        <f>C3</f>
        <v>Брейк</v>
      </c>
      <c r="D4" s="1" t="str">
        <f>IFERROR(VLOOKUP($A4,спр!$A$6:$B$9,2),"ГК АТ")</f>
        <v>Курск</v>
      </c>
      <c r="E4" s="1" t="s">
        <v>367</v>
      </c>
      <c r="F4" s="1">
        <v>14</v>
      </c>
    </row>
    <row r="5" spans="1:6" hidden="1" x14ac:dyDescent="0.25">
      <c r="A5" s="10" t="s">
        <v>189</v>
      </c>
      <c r="B5" s="12">
        <v>1990</v>
      </c>
      <c r="C5" s="1" t="str">
        <f>INDEX(спр!$E$5:$F$141,MATCH('Факт отгузки'!A5,спр!$E$6:$E$141)+1,2)</f>
        <v>Виктор</v>
      </c>
      <c r="D5" s="1" t="str">
        <f>IFERROR(VLOOKUP($A5,спр!$A$6:$B$9,2),"ГК АТ")</f>
        <v>ГК АТ</v>
      </c>
      <c r="E5" s="1" t="s">
        <v>367</v>
      </c>
      <c r="F5" s="1">
        <v>14</v>
      </c>
    </row>
    <row r="6" spans="1:6" x14ac:dyDescent="0.25">
      <c r="A6" s="13" t="s">
        <v>188</v>
      </c>
      <c r="B6" s="15">
        <v>1990</v>
      </c>
      <c r="C6" s="1" t="str">
        <f>C5</f>
        <v>Виктор</v>
      </c>
      <c r="D6" s="1" t="str">
        <f>IFERROR(VLOOKUP($A6,спр!$A$6:$B$9,2),"ГК АТ")</f>
        <v>Курск</v>
      </c>
      <c r="E6" s="1" t="s">
        <v>367</v>
      </c>
      <c r="F6" s="1">
        <v>14</v>
      </c>
    </row>
    <row r="7" spans="1:6" ht="22.5" hidden="1" x14ac:dyDescent="0.25">
      <c r="A7" s="10" t="s">
        <v>190</v>
      </c>
      <c r="B7" s="12">
        <v>1105</v>
      </c>
      <c r="C7" s="1" t="str">
        <f>INDEX(спр!$E$5:$F$141,MATCH('Факт отгузки'!A7,спр!$E$6:$E$141)+1,2)</f>
        <v>Дивиденд Экстрим</v>
      </c>
      <c r="D7" s="1" t="str">
        <f>IFERROR(VLOOKUP($A7,спр!$A$6:$B$9,2),"ГК АТ")</f>
        <v>ГК АТ</v>
      </c>
      <c r="E7" s="1" t="s">
        <v>367</v>
      </c>
      <c r="F7" s="1">
        <v>14</v>
      </c>
    </row>
    <row r="8" spans="1:6" x14ac:dyDescent="0.25">
      <c r="A8" s="13" t="s">
        <v>188</v>
      </c>
      <c r="B8" s="14">
        <v>210</v>
      </c>
      <c r="C8" s="1" t="str">
        <f>C7</f>
        <v>Дивиденд Экстрим</v>
      </c>
      <c r="D8" s="1" t="str">
        <f>IFERROR(VLOOKUP($A8,спр!$A$6:$B$9,2),"ГК АТ")</f>
        <v>Курск</v>
      </c>
      <c r="E8" s="1" t="s">
        <v>367</v>
      </c>
      <c r="F8" s="1">
        <v>14</v>
      </c>
    </row>
    <row r="9" spans="1:6" ht="22.5" hidden="1" x14ac:dyDescent="0.25">
      <c r="A9" s="13" t="s">
        <v>191</v>
      </c>
      <c r="B9" s="14">
        <v>105</v>
      </c>
      <c r="C9" s="1" t="str">
        <f t="shared" ref="C9:C11" si="0">C8</f>
        <v>Дивиденд Экстрим</v>
      </c>
      <c r="D9" s="1" t="str">
        <f>IFERROR(VLOOKUP($A9,спр!$A$6:$B$9,2),"ГК АТ")</f>
        <v>Тамбов</v>
      </c>
      <c r="E9" s="1" t="s">
        <v>367</v>
      </c>
      <c r="F9" s="1">
        <v>14</v>
      </c>
    </row>
    <row r="10" spans="1:6" hidden="1" x14ac:dyDescent="0.25">
      <c r="A10" s="13" t="s">
        <v>192</v>
      </c>
      <c r="B10" s="14">
        <v>280</v>
      </c>
      <c r="C10" s="1" t="str">
        <f t="shared" si="0"/>
        <v>Дивиденд Экстрим</v>
      </c>
      <c r="D10" s="1" t="str">
        <f>IFERROR(VLOOKUP($A10,спр!$A$6:$B$9,2),"ГК АТ")</f>
        <v>Тула</v>
      </c>
      <c r="E10" s="1" t="s">
        <v>367</v>
      </c>
      <c r="F10" s="1">
        <v>14</v>
      </c>
    </row>
    <row r="11" spans="1:6" ht="22.5" hidden="1" x14ac:dyDescent="0.25">
      <c r="A11" s="13" t="s">
        <v>193</v>
      </c>
      <c r="B11" s="14">
        <v>510</v>
      </c>
      <c r="C11" s="1" t="str">
        <f t="shared" si="0"/>
        <v>Дивиденд Экстрим</v>
      </c>
      <c r="D11" s="1" t="str">
        <f>IFERROR(VLOOKUP($A11,спр!$A$6:$B$9,2),"ГК АТ")</f>
        <v>???</v>
      </c>
      <c r="E11" s="1" t="s">
        <v>367</v>
      </c>
      <c r="F11" s="1">
        <v>14</v>
      </c>
    </row>
    <row r="12" spans="1:6" hidden="1" x14ac:dyDescent="0.25">
      <c r="A12" s="10" t="s">
        <v>194</v>
      </c>
      <c r="B12" s="12">
        <v>1660</v>
      </c>
      <c r="C12" s="1" t="str">
        <f>INDEX(спр!$E$5:$F$141,MATCH('Факт отгузки'!A12,спр!$E$6:$E$141)+1,2)</f>
        <v>Дуал Голд</v>
      </c>
      <c r="D12" s="1" t="str">
        <f>IFERROR(VLOOKUP($A12,спр!$A$6:$B$9,2),"ГК АТ")</f>
        <v>ГК АТ</v>
      </c>
      <c r="E12" s="1" t="s">
        <v>367</v>
      </c>
      <c r="F12" s="1">
        <v>14</v>
      </c>
    </row>
    <row r="13" spans="1:6" x14ac:dyDescent="0.25">
      <c r="A13" s="13" t="s">
        <v>188</v>
      </c>
      <c r="B13" s="15">
        <v>1660</v>
      </c>
      <c r="C13" s="1" t="str">
        <f>C12</f>
        <v>Дуал Голд</v>
      </c>
      <c r="D13" s="1" t="str">
        <f>IFERROR(VLOOKUP($A13,спр!$A$6:$B$9,2),"ГК АТ")</f>
        <v>Курск</v>
      </c>
      <c r="E13" s="1" t="s">
        <v>367</v>
      </c>
      <c r="F13" s="1">
        <v>14</v>
      </c>
    </row>
    <row r="14" spans="1:6" hidden="1" x14ac:dyDescent="0.25">
      <c r="A14" s="10" t="s">
        <v>195</v>
      </c>
      <c r="B14" s="12">
        <v>2855</v>
      </c>
      <c r="C14" s="1" t="str">
        <f>INDEX(спр!$E$5:$F$141,MATCH('Факт отгузки'!A14,спр!$E$6:$E$141)+1,2)</f>
        <v>Инстиво</v>
      </c>
      <c r="D14" s="1" t="str">
        <f>IFERROR(VLOOKUP($A14,спр!$A$6:$B$9,2),"ГК АТ")</f>
        <v>ГК АТ</v>
      </c>
      <c r="E14" s="1" t="s">
        <v>367</v>
      </c>
      <c r="F14" s="1">
        <v>14</v>
      </c>
    </row>
    <row r="15" spans="1:6" x14ac:dyDescent="0.25">
      <c r="A15" s="13" t="s">
        <v>188</v>
      </c>
      <c r="B15" s="14">
        <v>670</v>
      </c>
      <c r="C15" s="1" t="str">
        <f>$C$14</f>
        <v>Инстиво</v>
      </c>
      <c r="D15" s="1" t="str">
        <f>IFERROR(VLOOKUP($A15,спр!$A$6:$B$9,2),"ГК АТ")</f>
        <v>Курск</v>
      </c>
      <c r="E15" s="1" t="s">
        <v>367</v>
      </c>
      <c r="F15" s="1">
        <v>14</v>
      </c>
    </row>
    <row r="16" spans="1:6" ht="22.5" hidden="1" x14ac:dyDescent="0.25">
      <c r="A16" s="13" t="s">
        <v>191</v>
      </c>
      <c r="B16" s="14">
        <v>300</v>
      </c>
      <c r="C16" s="1" t="str">
        <f t="shared" ref="C16:C18" si="1">$C$14</f>
        <v>Инстиво</v>
      </c>
      <c r="D16" s="1" t="str">
        <f>IFERROR(VLOOKUP($A16,спр!$A$6:$B$9,2),"ГК АТ")</f>
        <v>Тамбов</v>
      </c>
      <c r="E16" s="1" t="s">
        <v>367</v>
      </c>
      <c r="F16" s="1">
        <v>14</v>
      </c>
    </row>
    <row r="17" spans="1:6" hidden="1" x14ac:dyDescent="0.25">
      <c r="A17" s="13" t="s">
        <v>192</v>
      </c>
      <c r="B17" s="14">
        <v>500</v>
      </c>
      <c r="C17" s="1" t="str">
        <f t="shared" si="1"/>
        <v>Инстиво</v>
      </c>
      <c r="D17" s="1" t="str">
        <f>IFERROR(VLOOKUP($A17,спр!$A$6:$B$9,2),"ГК АТ")</f>
        <v>Тула</v>
      </c>
      <c r="E17" s="1" t="s">
        <v>367</v>
      </c>
      <c r="F17" s="1">
        <v>14</v>
      </c>
    </row>
    <row r="18" spans="1:6" ht="22.5" hidden="1" x14ac:dyDescent="0.25">
      <c r="A18" s="13" t="s">
        <v>193</v>
      </c>
      <c r="B18" s="15">
        <v>1385</v>
      </c>
      <c r="C18" s="1" t="str">
        <f t="shared" si="1"/>
        <v>Инстиво</v>
      </c>
      <c r="D18" s="1" t="str">
        <f>IFERROR(VLOOKUP($A18,спр!$A$6:$B$9,2),"ГК АТ")</f>
        <v>???</v>
      </c>
      <c r="E18" s="1" t="s">
        <v>367</v>
      </c>
      <c r="F18" s="1">
        <v>14</v>
      </c>
    </row>
    <row r="19" spans="1:6" ht="22.5" hidden="1" x14ac:dyDescent="0.25">
      <c r="A19" s="10" t="s">
        <v>196</v>
      </c>
      <c r="B19" s="11">
        <v>160</v>
      </c>
      <c r="C19" s="1" t="str">
        <f>INDEX(спр!$E$5:$F$141,MATCH('Факт отгузки'!A19,спр!$E$6:$E$141)+1,2)</f>
        <v>Иншур Перформ</v>
      </c>
      <c r="D19" s="1" t="str">
        <f>IFERROR(VLOOKUP($A19,спр!$A$6:$B$9,2),"ГК АТ")</f>
        <v>ГК АТ</v>
      </c>
      <c r="E19" s="1" t="s">
        <v>367</v>
      </c>
      <c r="F19" s="1">
        <v>14</v>
      </c>
    </row>
    <row r="20" spans="1:6" x14ac:dyDescent="0.25">
      <c r="A20" s="13" t="s">
        <v>188</v>
      </c>
      <c r="B20" s="14">
        <v>75</v>
      </c>
      <c r="C20" s="1" t="str">
        <f>$C$19</f>
        <v>Иншур Перформ</v>
      </c>
      <c r="D20" s="1" t="str">
        <f>IFERROR(VLOOKUP($A20,спр!$A$6:$B$9,2),"ГК АТ")</f>
        <v>Курск</v>
      </c>
      <c r="E20" s="1" t="s">
        <v>367</v>
      </c>
      <c r="F20" s="1">
        <v>14</v>
      </c>
    </row>
    <row r="21" spans="1:6" hidden="1" x14ac:dyDescent="0.25">
      <c r="A21" s="13" t="s">
        <v>192</v>
      </c>
      <c r="B21" s="14">
        <v>40</v>
      </c>
      <c r="C21" s="1" t="str">
        <f t="shared" ref="C21:C22" si="2">$C$19</f>
        <v>Иншур Перформ</v>
      </c>
      <c r="D21" s="1" t="str">
        <f>IFERROR(VLOOKUP($A21,спр!$A$6:$B$9,2),"ГК АТ")</f>
        <v>Тула</v>
      </c>
      <c r="E21" s="1" t="s">
        <v>367</v>
      </c>
      <c r="F21" s="1">
        <v>14</v>
      </c>
    </row>
    <row r="22" spans="1:6" ht="22.5" hidden="1" x14ac:dyDescent="0.25">
      <c r="A22" s="13" t="s">
        <v>193</v>
      </c>
      <c r="B22" s="14">
        <v>45</v>
      </c>
      <c r="C22" s="1" t="str">
        <f t="shared" si="2"/>
        <v>Иншур Перформ</v>
      </c>
      <c r="D22" s="1" t="str">
        <f>IFERROR(VLOOKUP($A22,спр!$A$6:$B$9,2),"ГК АТ")</f>
        <v>???</v>
      </c>
      <c r="E22" s="1" t="s">
        <v>367</v>
      </c>
      <c r="F22" s="1">
        <v>14</v>
      </c>
    </row>
    <row r="23" spans="1:6" hidden="1" x14ac:dyDescent="0.25">
      <c r="A23" s="10" t="s">
        <v>197</v>
      </c>
      <c r="B23" s="11">
        <v>60</v>
      </c>
      <c r="C23" s="1" t="str">
        <f>INDEX(спр!$E$5:$F$141,MATCH('Факт отгузки'!A23,спр!$E$6:$E$141)+1,2)</f>
        <v>Карате Зеон</v>
      </c>
      <c r="D23" s="1" t="str">
        <f>IFERROR(VLOOKUP($A23,спр!$A$6:$B$9,2),"ГК АТ")</f>
        <v>ГК АТ</v>
      </c>
      <c r="E23" s="1" t="s">
        <v>367</v>
      </c>
      <c r="F23" s="1">
        <v>14</v>
      </c>
    </row>
    <row r="24" spans="1:6" x14ac:dyDescent="0.25">
      <c r="A24" s="13" t="s">
        <v>188</v>
      </c>
      <c r="B24" s="14">
        <v>60</v>
      </c>
      <c r="C24" s="1" t="str">
        <f>C23</f>
        <v>Карате Зеон</v>
      </c>
      <c r="D24" s="1" t="str">
        <f>IFERROR(VLOOKUP($A24,спр!$A$6:$B$9,2),"ГК АТ")</f>
        <v>Курск</v>
      </c>
      <c r="E24" s="1" t="s">
        <v>367</v>
      </c>
      <c r="F24" s="1">
        <v>14</v>
      </c>
    </row>
    <row r="25" spans="1:6" ht="22.5" x14ac:dyDescent="0.25">
      <c r="A25" s="10" t="s">
        <v>198</v>
      </c>
      <c r="B25" s="12">
        <v>4690</v>
      </c>
      <c r="C25" s="1" t="str">
        <f>INDEX(спр!$E$5:$F$141,MATCH('Факт отгузки'!A25,спр!$E$6:$E$141)+1,2)</f>
        <v>Максим Экстрим</v>
      </c>
      <c r="D25" s="1" t="str">
        <f>IFERROR(VLOOKUP($A25,спр!$A$6:$B$9,2),"ГК АТ")</f>
        <v>Курск</v>
      </c>
      <c r="E25" s="1" t="s">
        <v>367</v>
      </c>
      <c r="F25" s="1">
        <v>14</v>
      </c>
    </row>
    <row r="26" spans="1:6" x14ac:dyDescent="0.25">
      <c r="A26" s="13" t="s">
        <v>188</v>
      </c>
      <c r="B26" s="15">
        <v>1290</v>
      </c>
      <c r="C26" s="1" t="str">
        <f>$C$25</f>
        <v>Максим Экстрим</v>
      </c>
      <c r="D26" s="1" t="str">
        <f>IFERROR(VLOOKUP($A26,спр!$A$6:$B$9,2),"ГК АТ")</f>
        <v>Курск</v>
      </c>
      <c r="E26" s="1" t="s">
        <v>367</v>
      </c>
      <c r="F26" s="1">
        <v>14</v>
      </c>
    </row>
    <row r="27" spans="1:6" ht="22.5" hidden="1" x14ac:dyDescent="0.25">
      <c r="A27" s="13" t="s">
        <v>191</v>
      </c>
      <c r="B27" s="14">
        <v>310</v>
      </c>
      <c r="C27" s="1" t="str">
        <f t="shared" ref="C27:C29" si="3">$C$25</f>
        <v>Максим Экстрим</v>
      </c>
      <c r="D27" s="1" t="str">
        <f>IFERROR(VLOOKUP($A27,спр!$A$6:$B$9,2),"ГК АТ")</f>
        <v>Тамбов</v>
      </c>
      <c r="E27" s="1" t="s">
        <v>367</v>
      </c>
      <c r="F27" s="1">
        <v>14</v>
      </c>
    </row>
    <row r="28" spans="1:6" hidden="1" x14ac:dyDescent="0.25">
      <c r="A28" s="13" t="s">
        <v>192</v>
      </c>
      <c r="B28" s="14">
        <v>700</v>
      </c>
      <c r="C28" s="1" t="str">
        <f t="shared" si="3"/>
        <v>Максим Экстрим</v>
      </c>
      <c r="D28" s="1" t="str">
        <f>IFERROR(VLOOKUP($A28,спр!$A$6:$B$9,2),"ГК АТ")</f>
        <v>Тула</v>
      </c>
      <c r="E28" s="1" t="s">
        <v>367</v>
      </c>
      <c r="F28" s="1">
        <v>14</v>
      </c>
    </row>
    <row r="29" spans="1:6" ht="22.5" hidden="1" x14ac:dyDescent="0.25">
      <c r="A29" s="13" t="s">
        <v>193</v>
      </c>
      <c r="B29" s="15">
        <v>2390</v>
      </c>
      <c r="C29" s="1" t="str">
        <f t="shared" si="3"/>
        <v>Максим Экстрим</v>
      </c>
      <c r="D29" s="1" t="str">
        <f>IFERROR(VLOOKUP($A29,спр!$A$6:$B$9,2),"ГК АТ")</f>
        <v>???</v>
      </c>
      <c r="E29" s="1" t="s">
        <v>367</v>
      </c>
      <c r="F29" s="1">
        <v>14</v>
      </c>
    </row>
    <row r="30" spans="1:6" ht="22.5" x14ac:dyDescent="0.25">
      <c r="A30" s="10" t="s">
        <v>104</v>
      </c>
      <c r="B30" s="11">
        <v>870</v>
      </c>
      <c r="C30" s="1" t="str">
        <f>INDEX(спр!$E$5:$F$141,MATCH('Факт отгузки'!A30,спр!$E$6:$E$141)+1,2)</f>
        <v>Максифол Радифарм</v>
      </c>
      <c r="D30" s="1" t="str">
        <f>IFERROR(VLOOKUP($A30,спр!$A$6:$B$9,2),"ГК АТ")</f>
        <v>Курск</v>
      </c>
      <c r="E30" s="1" t="s">
        <v>367</v>
      </c>
      <c r="F30" s="1">
        <v>14</v>
      </c>
    </row>
    <row r="31" spans="1:6" x14ac:dyDescent="0.25">
      <c r="A31" s="13" t="s">
        <v>188</v>
      </c>
      <c r="B31" s="14">
        <v>260</v>
      </c>
      <c r="C31" s="1" t="str">
        <f>$C$30</f>
        <v>Максифол Радифарм</v>
      </c>
      <c r="D31" s="1" t="str">
        <f>IFERROR(VLOOKUP($A31,спр!$A$6:$B$9,2),"ГК АТ")</f>
        <v>Курск</v>
      </c>
      <c r="E31" s="1" t="s">
        <v>367</v>
      </c>
      <c r="F31" s="1">
        <v>14</v>
      </c>
    </row>
    <row r="32" spans="1:6" hidden="1" x14ac:dyDescent="0.25">
      <c r="A32" s="13" t="s">
        <v>192</v>
      </c>
      <c r="B32" s="14">
        <v>85</v>
      </c>
      <c r="C32" s="1" t="str">
        <f t="shared" ref="C32:C33" si="4">$C$30</f>
        <v>Максифол Радифарм</v>
      </c>
      <c r="D32" s="1" t="str">
        <f>IFERROR(VLOOKUP($A32,спр!$A$6:$B$9,2),"ГК АТ")</f>
        <v>Тула</v>
      </c>
      <c r="E32" s="1" t="s">
        <v>367</v>
      </c>
      <c r="F32" s="1">
        <v>14</v>
      </c>
    </row>
    <row r="33" spans="1:6" ht="22.5" hidden="1" x14ac:dyDescent="0.25">
      <c r="A33" s="13" t="s">
        <v>193</v>
      </c>
      <c r="B33" s="14">
        <v>525</v>
      </c>
      <c r="C33" s="1" t="str">
        <f t="shared" si="4"/>
        <v>Максифол Радифарм</v>
      </c>
      <c r="D33" s="1" t="str">
        <f>IFERROR(VLOOKUP($A33,спр!$A$6:$B$9,2),"ГК АТ")</f>
        <v>???</v>
      </c>
      <c r="E33" s="1" t="s">
        <v>367</v>
      </c>
      <c r="F33" s="1">
        <v>14</v>
      </c>
    </row>
    <row r="34" spans="1:6" x14ac:dyDescent="0.25">
      <c r="A34" s="10" t="s">
        <v>199</v>
      </c>
      <c r="B34" s="12">
        <v>1910</v>
      </c>
      <c r="C34" s="1" t="str">
        <f>INDEX(спр!$E$5:$F$141,MATCH('Факт отгузки'!A34,спр!$E$6:$E$141)+1,2)</f>
        <v>Пикус</v>
      </c>
      <c r="D34" s="1" t="str">
        <f>IFERROR(VLOOKUP($A34,спр!$A$6:$B$9,2),"ГК АТ")</f>
        <v>Курск</v>
      </c>
      <c r="E34" s="1" t="s">
        <v>367</v>
      </c>
      <c r="F34" s="1">
        <v>14</v>
      </c>
    </row>
    <row r="35" spans="1:6" x14ac:dyDescent="0.25">
      <c r="A35" s="13" t="s">
        <v>188</v>
      </c>
      <c r="B35" s="14">
        <v>265</v>
      </c>
      <c r="C35" s="1" t="str">
        <f>$C$34</f>
        <v>Пикус</v>
      </c>
      <c r="D35" s="1" t="str">
        <f>IFERROR(VLOOKUP($A35,спр!$A$6:$B$9,2),"ГК АТ")</f>
        <v>Курск</v>
      </c>
      <c r="E35" s="1" t="s">
        <v>367</v>
      </c>
      <c r="F35" s="1">
        <v>14</v>
      </c>
    </row>
    <row r="36" spans="1:6" ht="22.5" hidden="1" x14ac:dyDescent="0.25">
      <c r="A36" s="13" t="s">
        <v>191</v>
      </c>
      <c r="B36" s="14">
        <v>530</v>
      </c>
      <c r="C36" s="1" t="str">
        <f t="shared" ref="C36:C38" si="5">$C$34</f>
        <v>Пикус</v>
      </c>
      <c r="D36" s="1" t="str">
        <f>IFERROR(VLOOKUP($A36,спр!$A$6:$B$9,2),"ГК АТ")</f>
        <v>Тамбов</v>
      </c>
      <c r="E36" s="1" t="s">
        <v>367</v>
      </c>
      <c r="F36" s="1">
        <v>14</v>
      </c>
    </row>
    <row r="37" spans="1:6" hidden="1" x14ac:dyDescent="0.25">
      <c r="A37" s="13" t="s">
        <v>192</v>
      </c>
      <c r="B37" s="14">
        <v>330</v>
      </c>
      <c r="C37" s="1" t="str">
        <f t="shared" si="5"/>
        <v>Пикус</v>
      </c>
      <c r="D37" s="1" t="str">
        <f>IFERROR(VLOOKUP($A37,спр!$A$6:$B$9,2),"ГК АТ")</f>
        <v>Тула</v>
      </c>
      <c r="E37" s="1" t="s">
        <v>367</v>
      </c>
      <c r="F37" s="1">
        <v>14</v>
      </c>
    </row>
    <row r="38" spans="1:6" ht="22.5" hidden="1" x14ac:dyDescent="0.25">
      <c r="A38" s="13" t="s">
        <v>193</v>
      </c>
      <c r="B38" s="14">
        <v>785</v>
      </c>
      <c r="C38" s="1" t="str">
        <f t="shared" si="5"/>
        <v>Пикус</v>
      </c>
      <c r="D38" s="1" t="str">
        <f>IFERROR(VLOOKUP($A38,спр!$A$6:$B$9,2),"ГК АТ")</f>
        <v>???</v>
      </c>
      <c r="E38" s="1" t="s">
        <v>367</v>
      </c>
      <c r="F38" s="1">
        <v>14</v>
      </c>
    </row>
    <row r="39" spans="1:6" hidden="1" x14ac:dyDescent="0.25">
      <c r="A39" s="10" t="s">
        <v>200</v>
      </c>
      <c r="B39" s="12">
        <v>1625</v>
      </c>
      <c r="C39" s="1" t="str">
        <f>INDEX(спр!$E$5:$F$141,MATCH('Факт отгузки'!A39,спр!$E$6:$E$141)+1,2)</f>
        <v>Стингер Трио</v>
      </c>
      <c r="D39" s="1" t="str">
        <f>IFERROR(VLOOKUP($A39,спр!$A$6:$B$9,2),"ГК АТ")</f>
        <v>Тамбов</v>
      </c>
      <c r="E39" s="1" t="s">
        <v>367</v>
      </c>
      <c r="F39" s="1">
        <v>14</v>
      </c>
    </row>
    <row r="40" spans="1:6" x14ac:dyDescent="0.25">
      <c r="A40" s="13" t="s">
        <v>188</v>
      </c>
      <c r="B40" s="14">
        <v>205</v>
      </c>
      <c r="C40" s="1" t="str">
        <f>$C$39</f>
        <v>Стингер Трио</v>
      </c>
      <c r="D40" s="1" t="str">
        <f>IFERROR(VLOOKUP($A40,спр!$A$6:$B$9,2),"ГК АТ")</f>
        <v>Курск</v>
      </c>
      <c r="E40" s="1" t="s">
        <v>367</v>
      </c>
      <c r="F40" s="1">
        <v>14</v>
      </c>
    </row>
    <row r="41" spans="1:6" ht="22.5" hidden="1" x14ac:dyDescent="0.25">
      <c r="A41" s="13" t="s">
        <v>191</v>
      </c>
      <c r="B41" s="14">
        <v>415</v>
      </c>
      <c r="C41" s="1" t="str">
        <f t="shared" ref="C41:C43" si="6">$C$39</f>
        <v>Стингер Трио</v>
      </c>
      <c r="D41" s="1" t="str">
        <f>IFERROR(VLOOKUP($A41,спр!$A$6:$B$9,2),"ГК АТ")</f>
        <v>Тамбов</v>
      </c>
      <c r="E41" s="1" t="s">
        <v>367</v>
      </c>
      <c r="F41" s="1">
        <v>14</v>
      </c>
    </row>
    <row r="42" spans="1:6" hidden="1" x14ac:dyDescent="0.25">
      <c r="A42" s="13" t="s">
        <v>192</v>
      </c>
      <c r="B42" s="14">
        <v>390</v>
      </c>
      <c r="C42" s="1" t="str">
        <f t="shared" si="6"/>
        <v>Стингер Трио</v>
      </c>
      <c r="D42" s="1" t="str">
        <f>IFERROR(VLOOKUP($A42,спр!$A$6:$B$9,2),"ГК АТ")</f>
        <v>Тула</v>
      </c>
      <c r="E42" s="1" t="s">
        <v>367</v>
      </c>
      <c r="F42" s="1">
        <v>14</v>
      </c>
    </row>
    <row r="43" spans="1:6" ht="15" hidden="1" customHeight="1" x14ac:dyDescent="0.25">
      <c r="A43" s="13" t="s">
        <v>193</v>
      </c>
      <c r="B43" s="14">
        <v>615</v>
      </c>
      <c r="C43" s="1" t="str">
        <f t="shared" si="6"/>
        <v>Стингер Трио</v>
      </c>
      <c r="D43" s="1" t="str">
        <f>IFERROR(VLOOKUP($A43,спр!$A$6:$B$9,2),"ГК АТ")</f>
        <v>???</v>
      </c>
      <c r="E43" s="1" t="s">
        <v>367</v>
      </c>
      <c r="F43" s="1">
        <v>14</v>
      </c>
    </row>
  </sheetData>
  <autoFilter ref="A2:F43">
    <filterColumn colId="3">
      <filters>
        <filter val="Курск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отклонения</vt:lpstr>
      <vt:lpstr>спр</vt:lpstr>
      <vt:lpstr>Факт отгузки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Piskureva</dc:creator>
  <cp:lastModifiedBy>Гусев Александр Валентинович</cp:lastModifiedBy>
  <cp:lastPrinted>2016-04-04T15:06:08Z</cp:lastPrinted>
  <dcterms:created xsi:type="dcterms:W3CDTF">2015-12-25T08:45:26Z</dcterms:created>
  <dcterms:modified xsi:type="dcterms:W3CDTF">2016-04-11T10:46:11Z</dcterms:modified>
</cp:coreProperties>
</file>