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backupFile="1"/>
  <mc:AlternateContent xmlns:mc="http://schemas.openxmlformats.org/markup-compatibility/2006">
    <mc:Choice Requires="x15">
      <x15ac:absPath xmlns:x15ac="http://schemas.microsoft.com/office/spreadsheetml/2010/11/ac" url="D:\Documents and Settings\Lunnuk_S\Рабочий стол\"/>
    </mc:Choice>
  </mc:AlternateContent>
  <bookViews>
    <workbookView xWindow="0" yWindow="0" windowWidth="21600" windowHeight="8715" tabRatio="889" activeTab="2"/>
  </bookViews>
  <sheets>
    <sheet name="ОБ'ЄКТИ" sheetId="1" r:id="rId1"/>
    <sheet name="ВІДОМІСТЬ ЗАРПЛАТИ" sheetId="8" r:id="rId2"/>
    <sheet name="Отчет" sheetId="22" r:id="rId3"/>
  </sheets>
  <externalReferences>
    <externalReference r:id="rId4"/>
    <externalReference r:id="rId5"/>
    <externalReference r:id="rId6"/>
  </externalReferences>
  <definedNames>
    <definedName name="_xlnm._FilterDatabase" localSheetId="1" hidden="1">'ВІДОМІСТЬ ЗАРПЛАТИ'!$B$12:$Q$99</definedName>
    <definedName name="_xlnm._FilterDatabase" localSheetId="0" hidden="1">'ОБ''ЄКТИ'!$A$2:$AC$5</definedName>
    <definedName name="а2048" localSheetId="1">'ВІДОМІСТЬ ЗАРПЛАТИ'!#REF!</definedName>
    <definedName name="а2048" localSheetId="2">#REF!</definedName>
    <definedName name="а2048">#REF!</definedName>
    <definedName name="А75">'ОБ''ЄКТИ'!$C$3</definedName>
    <definedName name="А8">'ОБ''ЄКТИ'!$C$3</definedName>
    <definedName name="А802">'ВІДОМІСТЬ ЗАРПЛАТИ'!#REF!</definedName>
    <definedName name="Березень" localSheetId="2">Отчет!#REF!</definedName>
    <definedName name="Березень">#REF!</definedName>
    <definedName name="В2">'ОБ''ЄКТИ'!$C$3</definedName>
    <definedName name="Вересень" localSheetId="2">Отчет!#REF!</definedName>
    <definedName name="Вересень">#REF!</definedName>
    <definedName name="Відомість1">'ВІДОМІСТЬ ЗАРПЛАТИ'!$B$1:$Q$33</definedName>
    <definedName name="Відомість10">'ВІДОМІСТЬ ЗАРПЛАТИ'!#REF!</definedName>
    <definedName name="Відомість100">'ВІДОМІСТЬ ЗАРПЛАТИ'!#REF!</definedName>
    <definedName name="Відомість101">'ВІДОМІСТЬ ЗАРПЛАТИ'!#REF!</definedName>
    <definedName name="Відомість102">'ВІДОМІСТЬ ЗАРПЛАТИ'!#REF!</definedName>
    <definedName name="Відомість103">'ВІДОМІСТЬ ЗАРПЛАТИ'!#REF!</definedName>
    <definedName name="Відомість104">'ВІДОМІСТЬ ЗАРПЛАТИ'!#REF!</definedName>
    <definedName name="Відомість105">'ВІДОМІСТЬ ЗАРПЛАТИ'!#REF!</definedName>
    <definedName name="Відомість106">'ВІДОМІСТЬ ЗАРПЛАТИ'!#REF!</definedName>
    <definedName name="Відомість107">'ВІДОМІСТЬ ЗАРПЛАТИ'!#REF!</definedName>
    <definedName name="Відомість108">'ВІДОМІСТЬ ЗАРПЛАТИ'!#REF!</definedName>
    <definedName name="Відомість109">'ВІДОМІСТЬ ЗАРПЛАТИ'!#REF!</definedName>
    <definedName name="Відомість11">'ВІДОМІСТЬ ЗАРПЛАТИ'!#REF!</definedName>
    <definedName name="Відомість110">'ВІДОМІСТЬ ЗАРПЛАТИ'!#REF!</definedName>
    <definedName name="Відомість111">'ВІДОМІСТЬ ЗАРПЛАТИ'!#REF!</definedName>
    <definedName name="Відомість112">'ВІДОМІСТЬ ЗАРПЛАТИ'!#REF!</definedName>
    <definedName name="Відомість113">'ВІДОМІСТЬ ЗАРПЛАТИ'!#REF!</definedName>
    <definedName name="Відомість114">'ВІДОМІСТЬ ЗАРПЛАТИ'!#REF!</definedName>
    <definedName name="Відомість115">'ВІДОМІСТЬ ЗАРПЛАТИ'!#REF!</definedName>
    <definedName name="Відомість116">'ВІДОМІСТЬ ЗАРПЛАТИ'!#REF!</definedName>
    <definedName name="Відомість117">'ВІДОМІСТЬ ЗАРПЛАТИ'!#REF!</definedName>
    <definedName name="Відомість118">'ВІДОМІСТЬ ЗАРПЛАТИ'!#REF!</definedName>
    <definedName name="Відомість119">'ВІДОМІСТЬ ЗАРПЛАТИ'!#REF!</definedName>
    <definedName name="Відомість12">'ВІДОМІСТЬ ЗАРПЛАТИ'!#REF!</definedName>
    <definedName name="Відомість120">'ВІДОМІСТЬ ЗАРПЛАТИ'!#REF!</definedName>
    <definedName name="Відомість121">'ВІДОМІСТЬ ЗАРПЛАТИ'!#REF!</definedName>
    <definedName name="Відомість122">'ВІДОМІСТЬ ЗАРПЛАТИ'!#REF!</definedName>
    <definedName name="Відомість123">'ВІДОМІСТЬ ЗАРПЛАТИ'!#REF!</definedName>
    <definedName name="Відомість124">'ВІДОМІСТЬ ЗАРПЛАТИ'!#REF!</definedName>
    <definedName name="Відомість125">'ВІДОМІСТЬ ЗАРПЛАТИ'!#REF!</definedName>
    <definedName name="Відомість126">'ВІДОМІСТЬ ЗАРПЛАТИ'!#REF!</definedName>
    <definedName name="Відомість127">'ВІДОМІСТЬ ЗАРПЛАТИ'!#REF!</definedName>
    <definedName name="Відомість128">'ВІДОМІСТЬ ЗАРПЛАТИ'!#REF!</definedName>
    <definedName name="Відомість129">'ВІДОМІСТЬ ЗАРПЛАТИ'!#REF!</definedName>
    <definedName name="Відомість13">'ВІДОМІСТЬ ЗАРПЛАТИ'!#REF!</definedName>
    <definedName name="Відомість130">'ВІДОМІСТЬ ЗАРПЛАТИ'!#REF!</definedName>
    <definedName name="Відомість131">'ВІДОМІСТЬ ЗАРПЛАТИ'!#REF!</definedName>
    <definedName name="Відомість132">'ВІДОМІСТЬ ЗАРПЛАТИ'!#REF!</definedName>
    <definedName name="Відомість133">'ВІДОМІСТЬ ЗАРПЛАТИ'!#REF!</definedName>
    <definedName name="Відомість134">'ВІДОМІСТЬ ЗАРПЛАТИ'!#REF!</definedName>
    <definedName name="Відомість135">'ВІДОМІСТЬ ЗАРПЛАТИ'!#REF!</definedName>
    <definedName name="Відомість136">'ВІДОМІСТЬ ЗАРПЛАТИ'!#REF!</definedName>
    <definedName name="Відомість137">'ВІДОМІСТЬ ЗАРПЛАТИ'!#REF!</definedName>
    <definedName name="Відомість138">'ВІДОМІСТЬ ЗАРПЛАТИ'!#REF!</definedName>
    <definedName name="Відомість139">'ВІДОМІСТЬ ЗАРПЛАТИ'!#REF!</definedName>
    <definedName name="Відомість14">'ВІДОМІСТЬ ЗАРПЛАТИ'!#REF!</definedName>
    <definedName name="Відомість140">'ВІДОМІСТЬ ЗАРПЛАТИ'!#REF!</definedName>
    <definedName name="Відомість141">'ВІДОМІСТЬ ЗАРПЛАТИ'!#REF!</definedName>
    <definedName name="Відомість142">'ВІДОМІСТЬ ЗАРПЛАТИ'!#REF!</definedName>
    <definedName name="Відомість143">'ВІДОМІСТЬ ЗАРПЛАТИ'!#REF!</definedName>
    <definedName name="Відомість144">'ВІДОМІСТЬ ЗАРПЛАТИ'!#REF!</definedName>
    <definedName name="Відомість145">'ВІДОМІСТЬ ЗАРПЛАТИ'!#REF!</definedName>
    <definedName name="Відомість146">'ВІДОМІСТЬ ЗАРПЛАТИ'!#REF!</definedName>
    <definedName name="Відомість147">'ВІДОМІСТЬ ЗАРПЛАТИ'!#REF!</definedName>
    <definedName name="Відомість148">'ВІДОМІСТЬ ЗАРПЛАТИ'!#REF!</definedName>
    <definedName name="Відомість149">'ВІДОМІСТЬ ЗАРПЛАТИ'!#REF!</definedName>
    <definedName name="Відомість15">'ВІДОМІСТЬ ЗАРПЛАТИ'!#REF!</definedName>
    <definedName name="Відомість150">'ВІДОМІСТЬ ЗАРПЛАТИ'!#REF!</definedName>
    <definedName name="Відомість151">'ВІДОМІСТЬ ЗАРПЛАТИ'!#REF!</definedName>
    <definedName name="Відомість152">'ВІДОМІСТЬ ЗАРПЛАТИ'!#REF!</definedName>
    <definedName name="Відомість153">'ВІДОМІСТЬ ЗАРПЛАТИ'!#REF!</definedName>
    <definedName name="Відомість154">'ВІДОМІСТЬ ЗАРПЛАТИ'!#REF!</definedName>
    <definedName name="Відомість155">'ВІДОМІСТЬ ЗАРПЛАТИ'!#REF!</definedName>
    <definedName name="Відомість156">'ВІДОМІСТЬ ЗАРПЛАТИ'!#REF!</definedName>
    <definedName name="Відомість157">'ВІДОМІСТЬ ЗАРПЛАТИ'!#REF!</definedName>
    <definedName name="Відомість158">'ВІДОМІСТЬ ЗАРПЛАТИ'!#REF!</definedName>
    <definedName name="Відомість159">'ВІДОМІСТЬ ЗАРПЛАТИ'!#REF!</definedName>
    <definedName name="Відомість16">'ВІДОМІСТЬ ЗАРПЛАТИ'!#REF!</definedName>
    <definedName name="Відомість160">'ВІДОМІСТЬ ЗАРПЛАТИ'!#REF!</definedName>
    <definedName name="Відомість161">'ВІДОМІСТЬ ЗАРПЛАТИ'!#REF!</definedName>
    <definedName name="Відомість162">'ВІДОМІСТЬ ЗАРПЛАТИ'!#REF!</definedName>
    <definedName name="Відомість163">'ВІДОМІСТЬ ЗАРПЛАТИ'!#REF!</definedName>
    <definedName name="Відомість164">'ВІДОМІСТЬ ЗАРПЛАТИ'!#REF!</definedName>
    <definedName name="Відомість165">'ВІДОМІСТЬ ЗАРПЛАТИ'!#REF!</definedName>
    <definedName name="Відомість166">'ВІДОМІСТЬ ЗАРПЛАТИ'!#REF!</definedName>
    <definedName name="Відомість167">'ВІДОМІСТЬ ЗАРПЛАТИ'!#REF!</definedName>
    <definedName name="Відомість168">'ВІДОМІСТЬ ЗАРПЛАТИ'!#REF!</definedName>
    <definedName name="Відомість169">'ВІДОМІСТЬ ЗАРПЛАТИ'!#REF!</definedName>
    <definedName name="Відомість17">'ВІДОМІСТЬ ЗАРПЛАТИ'!#REF!</definedName>
    <definedName name="Відомість170">'ВІДОМІСТЬ ЗАРПЛАТИ'!#REF!</definedName>
    <definedName name="Відомість171">'ВІДОМІСТЬ ЗАРПЛАТИ'!#REF!</definedName>
    <definedName name="Відомість172">'ВІДОМІСТЬ ЗАРПЛАТИ'!#REF!</definedName>
    <definedName name="Відомість173">'ВІДОМІСТЬ ЗАРПЛАТИ'!#REF!</definedName>
    <definedName name="Відомість174">'ВІДОМІСТЬ ЗАРПЛАТИ'!#REF!</definedName>
    <definedName name="Відомість175">'ВІДОМІСТЬ ЗАРПЛАТИ'!#REF!</definedName>
    <definedName name="Відомість176">'ВІДОМІСТЬ ЗАРПЛАТИ'!#REF!</definedName>
    <definedName name="Відомість177">'ВІДОМІСТЬ ЗАРПЛАТИ'!#REF!</definedName>
    <definedName name="Відомість178">'ВІДОМІСТЬ ЗАРПЛАТИ'!#REF!</definedName>
    <definedName name="Відомість179">'ВІДОМІСТЬ ЗАРПЛАТИ'!#REF!</definedName>
    <definedName name="Відомість18">'ВІДОМІСТЬ ЗАРПЛАТИ'!#REF!</definedName>
    <definedName name="Відомість180">'ВІДОМІСТЬ ЗАРПЛАТИ'!#REF!</definedName>
    <definedName name="Відомість181">'ВІДОМІСТЬ ЗАРПЛАТИ'!#REF!</definedName>
    <definedName name="Відомість182">'ВІДОМІСТЬ ЗАРПЛАТИ'!#REF!</definedName>
    <definedName name="Відомість183">'ВІДОМІСТЬ ЗАРПЛАТИ'!#REF!</definedName>
    <definedName name="Відомість184">'ВІДОМІСТЬ ЗАРПЛАТИ'!#REF!</definedName>
    <definedName name="Відомість185">'ВІДОМІСТЬ ЗАРПЛАТИ'!#REF!</definedName>
    <definedName name="Відомість186">'ВІДОМІСТЬ ЗАРПЛАТИ'!#REF!</definedName>
    <definedName name="Відомість187">'ВІДОМІСТЬ ЗАРПЛАТИ'!#REF!</definedName>
    <definedName name="Відомість188">'ВІДОМІСТЬ ЗАРПЛАТИ'!#REF!</definedName>
    <definedName name="Відомість189">'ВІДОМІСТЬ ЗАРПЛАТИ'!#REF!</definedName>
    <definedName name="Відомість19">'ВІДОМІСТЬ ЗАРПЛАТИ'!#REF!</definedName>
    <definedName name="Відомість190">'ВІДОМІСТЬ ЗАРПЛАТИ'!#REF!</definedName>
    <definedName name="Відомість191">'ВІДОМІСТЬ ЗАРПЛАТИ'!#REF!</definedName>
    <definedName name="Відомість192">'ВІДОМІСТЬ ЗАРПЛАТИ'!#REF!</definedName>
    <definedName name="Відомість193">'ВІДОМІСТЬ ЗАРПЛАТИ'!#REF!</definedName>
    <definedName name="Відомість194">'ВІДОМІСТЬ ЗАРПЛАТИ'!#REF!</definedName>
    <definedName name="Відомість195">'ВІДОМІСТЬ ЗАРПЛАТИ'!#REF!</definedName>
    <definedName name="Відомість196">'ВІДОМІСТЬ ЗАРПЛАТИ'!#REF!</definedName>
    <definedName name="Відомість197">'ВІДОМІСТЬ ЗАРПЛАТИ'!#REF!</definedName>
    <definedName name="Відомість198">'ВІДОМІСТЬ ЗАРПЛАТИ'!#REF!</definedName>
    <definedName name="Відомість199">'ВІДОМІСТЬ ЗАРПЛАТИ'!#REF!</definedName>
    <definedName name="Відомість2">'ВІДОМІСТЬ ЗАРПЛАТИ'!$B$34:$Q$66</definedName>
    <definedName name="Відомість20">'ВІДОМІСТЬ ЗАРПЛАТИ'!#REF!</definedName>
    <definedName name="Відомість200">'ВІДОМІСТЬ ЗАРПЛАТИ'!#REF!</definedName>
    <definedName name="Відомість201">'ВІДОМІСТЬ ЗАРПЛАТИ'!#REF!</definedName>
    <definedName name="Відомість202">'ВІДОМІСТЬ ЗАРПЛАТИ'!#REF!</definedName>
    <definedName name="Відомість203">'ВІДОМІСТЬ ЗАРПЛАТИ'!#REF!</definedName>
    <definedName name="Відомість204">'ВІДОМІСТЬ ЗАРПЛАТИ'!#REF!</definedName>
    <definedName name="Відомість205" localSheetId="2">'[1]ВІДОМІСТЬ ЗАРПЛАТИ'!$A$6733,'[1]ВІДОМІСТЬ ЗАРПЛАТИ'!$A$6733:$S$6765</definedName>
    <definedName name="Відомість205">'ВІДОМІСТЬ ЗАРПЛАТИ'!#REF!,'ВІДОМІСТЬ ЗАРПЛАТИ'!#REF!</definedName>
    <definedName name="Відомість206">'ВІДОМІСТЬ ЗАРПЛАТИ'!#REF!</definedName>
    <definedName name="Відомість207">'ВІДОМІСТЬ ЗАРПЛАТИ'!#REF!</definedName>
    <definedName name="Відомість208">'ВІДОМІСТЬ ЗАРПЛАТИ'!#REF!</definedName>
    <definedName name="Відомість209">'ВІДОМІСТЬ ЗАРПЛАТИ'!#REF!</definedName>
    <definedName name="Відомість21">'ВІДОМІСТЬ ЗАРПЛАТИ'!#REF!</definedName>
    <definedName name="Відомість210">'ВІДОМІСТЬ ЗАРПЛАТИ'!#REF!</definedName>
    <definedName name="Відомість211">'ВІДОМІСТЬ ЗАРПЛАТИ'!#REF!</definedName>
    <definedName name="Відомість212">'ВІДОМІСТЬ ЗАРПЛАТИ'!#REF!</definedName>
    <definedName name="Відомість213">'ВІДОМІСТЬ ЗАРПЛАТИ'!#REF!</definedName>
    <definedName name="Відомість214">'ВІДОМІСТЬ ЗАРПЛАТИ'!#REF!</definedName>
    <definedName name="Відомість215">'ВІДОМІСТЬ ЗАРПЛАТИ'!#REF!</definedName>
    <definedName name="Відомість216">'ВІДОМІСТЬ ЗАРПЛАТИ'!#REF!</definedName>
    <definedName name="Відомість217">'ВІДОМІСТЬ ЗАРПЛАТИ'!#REF!</definedName>
    <definedName name="Відомість218">'ВІДОМІСТЬ ЗАРПЛАТИ'!#REF!</definedName>
    <definedName name="Відомість219">'ВІДОМІСТЬ ЗАРПЛАТИ'!#REF!</definedName>
    <definedName name="Відомість22">'ВІДОМІСТЬ ЗАРПЛАТИ'!#REF!</definedName>
    <definedName name="Відомість220">'ВІДОМІСТЬ ЗАРПЛАТИ'!#REF!</definedName>
    <definedName name="Відомість221">'ВІДОМІСТЬ ЗАРПЛАТИ'!#REF!</definedName>
    <definedName name="Відомість222">'ВІДОМІСТЬ ЗАРПЛАТИ'!#REF!</definedName>
    <definedName name="Відомість223">'ВІДОМІСТЬ ЗАРПЛАТИ'!#REF!</definedName>
    <definedName name="Відомість224">'ВІДОМІСТЬ ЗАРПЛАТИ'!#REF!</definedName>
    <definedName name="Відомість225">'ВІДОМІСТЬ ЗАРПЛАТИ'!#REF!</definedName>
    <definedName name="Відомість226">'ВІДОМІСТЬ ЗАРПЛАТИ'!#REF!</definedName>
    <definedName name="Відомість227">'ВІДОМІСТЬ ЗАРПЛАТИ'!#REF!</definedName>
    <definedName name="Відомість228">'ВІДОМІСТЬ ЗАРПЛАТИ'!#REF!</definedName>
    <definedName name="Відомість229">'ВІДОМІСТЬ ЗАРПЛАТИ'!#REF!</definedName>
    <definedName name="Відомість23">'ВІДОМІСТЬ ЗАРПЛАТИ'!#REF!</definedName>
    <definedName name="Відомість230">'ВІДОМІСТЬ ЗАРПЛАТИ'!#REF!</definedName>
    <definedName name="Відомість231">'ВІДОМІСТЬ ЗАРПЛАТИ'!#REF!</definedName>
    <definedName name="Відомість232">'ВІДОМІСТЬ ЗАРПЛАТИ'!#REF!</definedName>
    <definedName name="Відомість233">'ВІДОМІСТЬ ЗАРПЛАТИ'!#REF!</definedName>
    <definedName name="Відомість234">'ВІДОМІСТЬ ЗАРПЛАТИ'!#REF!</definedName>
    <definedName name="Відомість235">'ВІДОМІСТЬ ЗАРПЛАТИ'!#REF!</definedName>
    <definedName name="Відомість236">'ВІДОМІСТЬ ЗАРПЛАТИ'!#REF!</definedName>
    <definedName name="Відомість237">'ВІДОМІСТЬ ЗАРПЛАТИ'!#REF!</definedName>
    <definedName name="Відомість238">'ВІДОМІСТЬ ЗАРПЛАТИ'!#REF!</definedName>
    <definedName name="Відомість239">'ВІДОМІСТЬ ЗАРПЛАТИ'!#REF!</definedName>
    <definedName name="Відомість24">'ВІДОМІСТЬ ЗАРПЛАТИ'!#REF!</definedName>
    <definedName name="Відомість240">'ВІДОМІСТЬ ЗАРПЛАТИ'!#REF!</definedName>
    <definedName name="Відомість241">'ВІДОМІСТЬ ЗАРПЛАТИ'!#REF!</definedName>
    <definedName name="Відомість242">'ВІДОМІСТЬ ЗАРПЛАТИ'!#REF!</definedName>
    <definedName name="Відомість243">'ВІДОМІСТЬ ЗАРПЛАТИ'!#REF!</definedName>
    <definedName name="Відомість244">'ВІДОМІСТЬ ЗАРПЛАТИ'!#REF!</definedName>
    <definedName name="Відомість245">'ВІДОМІСТЬ ЗАРПЛАТИ'!#REF!</definedName>
    <definedName name="Відомість246">'ВІДОМІСТЬ ЗАРПЛАТИ'!#REF!</definedName>
    <definedName name="Відомість247">'ВІДОМІСТЬ ЗАРПЛАТИ'!#REF!</definedName>
    <definedName name="Відомість248">'ВІДОМІСТЬ ЗАРПЛАТИ'!#REF!</definedName>
    <definedName name="Відомість249">'ВІДОМІСТЬ ЗАРПЛАТИ'!#REF!</definedName>
    <definedName name="Відомість25">'ВІДОМІСТЬ ЗАРПЛАТИ'!#REF!</definedName>
    <definedName name="Відомість250">'ВІДОМІСТЬ ЗАРПЛАТИ'!#REF!</definedName>
    <definedName name="Відомість251">'ВІДОМІСТЬ ЗАРПЛАТИ'!#REF!</definedName>
    <definedName name="Відомість252">'ВІДОМІСТЬ ЗАРПЛАТИ'!#REF!</definedName>
    <definedName name="Відомість253">'ВІДОМІСТЬ ЗАРПЛАТИ'!#REF!</definedName>
    <definedName name="Відомість254">'ВІДОМІСТЬ ЗАРПЛАТИ'!#REF!</definedName>
    <definedName name="Відомість255">'ВІДОМІСТЬ ЗАРПЛАТИ'!#REF!</definedName>
    <definedName name="Відомість256">'ВІДОМІСТЬ ЗАРПЛАТИ'!#REF!</definedName>
    <definedName name="Відомість257">'ВІДОМІСТЬ ЗАРПЛАТИ'!#REF!</definedName>
    <definedName name="Відомість258">'ВІДОМІСТЬ ЗАРПЛАТИ'!#REF!</definedName>
    <definedName name="Відомість259">'ВІДОМІСТЬ ЗАРПЛАТИ'!#REF!</definedName>
    <definedName name="Відомість26">'ВІДОМІСТЬ ЗАРПЛАТИ'!#REF!</definedName>
    <definedName name="Відомість260">'ВІДОМІСТЬ ЗАРПЛАТИ'!#REF!</definedName>
    <definedName name="Відомість261">'ВІДОМІСТЬ ЗАРПЛАТИ'!#REF!</definedName>
    <definedName name="Відомість262">'ВІДОМІСТЬ ЗАРПЛАТИ'!#REF!</definedName>
    <definedName name="Відомість263">'ВІДОМІСТЬ ЗАРПЛАТИ'!#REF!</definedName>
    <definedName name="Відомість264">'ВІДОМІСТЬ ЗАРПЛАТИ'!#REF!</definedName>
    <definedName name="Відомість265">'ВІДОМІСТЬ ЗАРПЛАТИ'!#REF!</definedName>
    <definedName name="Відомість266">'ВІДОМІСТЬ ЗАРПЛАТИ'!#REF!</definedName>
    <definedName name="Відомість267">'ВІДОМІСТЬ ЗАРПЛАТИ'!#REF!</definedName>
    <definedName name="Відомість268">'ВІДОМІСТЬ ЗАРПЛАТИ'!#REF!</definedName>
    <definedName name="Відомість269">'ВІДОМІСТЬ ЗАРПЛАТИ'!#REF!</definedName>
    <definedName name="Відомість27">'ВІДОМІСТЬ ЗАРПЛАТИ'!#REF!</definedName>
    <definedName name="Відомість270">'ВІДОМІСТЬ ЗАРПЛАТИ'!#REF!</definedName>
    <definedName name="Відомість271">'ВІДОМІСТЬ ЗАРПЛАТИ'!#REF!</definedName>
    <definedName name="Відомість272">'ВІДОМІСТЬ ЗАРПЛАТИ'!#REF!</definedName>
    <definedName name="Відомість273">'ВІДОМІСТЬ ЗАРПЛАТИ'!#REF!</definedName>
    <definedName name="Відомість274">'ВІДОМІСТЬ ЗАРПЛАТИ'!#REF!</definedName>
    <definedName name="Відомість275">'ВІДОМІСТЬ ЗАРПЛАТИ'!#REF!</definedName>
    <definedName name="Відомість276">'ВІДОМІСТЬ ЗАРПЛАТИ'!#REF!</definedName>
    <definedName name="Відомість277">'ВІДОМІСТЬ ЗАРПЛАТИ'!#REF!</definedName>
    <definedName name="Відомість278">'ВІДОМІСТЬ ЗАРПЛАТИ'!#REF!</definedName>
    <definedName name="Відомість279">'ВІДОМІСТЬ ЗАРПЛАТИ'!#REF!</definedName>
    <definedName name="Відомість28">'ВІДОМІСТЬ ЗАРПЛАТИ'!#REF!</definedName>
    <definedName name="Відомість280">'ВІДОМІСТЬ ЗАРПЛАТИ'!#REF!</definedName>
    <definedName name="Відомість281">'ВІДОМІСТЬ ЗАРПЛАТИ'!#REF!</definedName>
    <definedName name="Відомість282">'ВІДОМІСТЬ ЗАРПЛАТИ'!#REF!</definedName>
    <definedName name="Відомість283">'ВІДОМІСТЬ ЗАРПЛАТИ'!#REF!</definedName>
    <definedName name="Відомість284">'ВІДОМІСТЬ ЗАРПЛАТИ'!#REF!</definedName>
    <definedName name="Відомість285">'ВІДОМІСТЬ ЗАРПЛАТИ'!#REF!</definedName>
    <definedName name="Відомість286">'ВІДОМІСТЬ ЗАРПЛАТИ'!#REF!</definedName>
    <definedName name="Відомість287">'ВІДОМІСТЬ ЗАРПЛАТИ'!#REF!</definedName>
    <definedName name="Відомість288">'ВІДОМІСТЬ ЗАРПЛАТИ'!#REF!</definedName>
    <definedName name="Відомість289">'ВІДОМІСТЬ ЗАРПЛАТИ'!#REF!</definedName>
    <definedName name="Відомість29">'ВІДОМІСТЬ ЗАРПЛАТИ'!#REF!</definedName>
    <definedName name="Відомість290">'ВІДОМІСТЬ ЗАРПЛАТИ'!#REF!</definedName>
    <definedName name="Відомість291">'ВІДОМІСТЬ ЗАРПЛАТИ'!#REF!</definedName>
    <definedName name="Відомість292">'ВІДОМІСТЬ ЗАРПЛАТИ'!#REF!</definedName>
    <definedName name="Відомість293">'ВІДОМІСТЬ ЗАРПЛАТИ'!#REF!</definedName>
    <definedName name="Відомість294">'ВІДОМІСТЬ ЗАРПЛАТИ'!#REF!</definedName>
    <definedName name="Відомість295">'ВІДОМІСТЬ ЗАРПЛАТИ'!#REF!</definedName>
    <definedName name="Відомість296">'ВІДОМІСТЬ ЗАРПЛАТИ'!#REF!</definedName>
    <definedName name="Відомість297">'ВІДОМІСТЬ ЗАРПЛАТИ'!#REF!</definedName>
    <definedName name="Відомість298">'ВІДОМІСТЬ ЗАРПЛАТИ'!#REF!</definedName>
    <definedName name="Відомість299">'ВІДОМІСТЬ ЗАРПЛАТИ'!#REF!</definedName>
    <definedName name="Відомість3">'ВІДОМІСТЬ ЗАРПЛАТИ'!$B$67:$Q$99</definedName>
    <definedName name="Відомість30">'ВІДОМІСТЬ ЗАРПЛАТИ'!#REF!</definedName>
    <definedName name="Відомість300">'ВІДОМІСТЬ ЗАРПЛАТИ'!#REF!</definedName>
    <definedName name="Відомість31">'ВІДОМІСТЬ ЗАРПЛАТИ'!#REF!</definedName>
    <definedName name="Відомість32">'ВІДОМІСТЬ ЗАРПЛАТИ'!#REF!</definedName>
    <definedName name="Відомість33">'ВІДОМІСТЬ ЗАРПЛАТИ'!#REF!</definedName>
    <definedName name="Відомість34">'ВІДОМІСТЬ ЗАРПЛАТИ'!#REF!</definedName>
    <definedName name="Відомість35">'ВІДОМІСТЬ ЗАРПЛАТИ'!#REF!</definedName>
    <definedName name="Відомість36">'ВІДОМІСТЬ ЗАРПЛАТИ'!#REF!</definedName>
    <definedName name="Відомість37">'ВІДОМІСТЬ ЗАРПЛАТИ'!#REF!</definedName>
    <definedName name="Відомість38">'ВІДОМІСТЬ ЗАРПЛАТИ'!#REF!</definedName>
    <definedName name="Відомість39">'ВІДОМІСТЬ ЗАРПЛАТИ'!#REF!</definedName>
    <definedName name="Відомість4">'ВІДОМІСТЬ ЗАРПЛАТИ'!#REF!</definedName>
    <definedName name="Відомість40">'ВІДОМІСТЬ ЗАРПЛАТИ'!#REF!</definedName>
    <definedName name="Відомість41">'ВІДОМІСТЬ ЗАРПЛАТИ'!#REF!</definedName>
    <definedName name="Відомість42">'ВІДОМІСТЬ ЗАРПЛАТИ'!#REF!</definedName>
    <definedName name="Відомість43">'ВІДОМІСТЬ ЗАРПЛАТИ'!#REF!</definedName>
    <definedName name="Відомість44">'ВІДОМІСТЬ ЗАРПЛАТИ'!#REF!</definedName>
    <definedName name="Відомість45">'ВІДОМІСТЬ ЗАРПЛАТИ'!#REF!</definedName>
    <definedName name="Відомість46">'ВІДОМІСТЬ ЗАРПЛАТИ'!#REF!</definedName>
    <definedName name="Відомість47">'ВІДОМІСТЬ ЗАРПЛАТИ'!#REF!</definedName>
    <definedName name="Відомість48">'ВІДОМІСТЬ ЗАРПЛАТИ'!#REF!</definedName>
    <definedName name="Відомість49">'ВІДОМІСТЬ ЗАРПЛАТИ'!#REF!</definedName>
    <definedName name="Відомість5">'ВІДОМІСТЬ ЗАРПЛАТИ'!#REF!</definedName>
    <definedName name="Відомість50">'ВІДОМІСТЬ ЗАРПЛАТИ'!#REF!</definedName>
    <definedName name="Відомість51">'ВІДОМІСТЬ ЗАРПЛАТИ'!#REF!</definedName>
    <definedName name="Відомість52">'ВІДОМІСТЬ ЗАРПЛАТИ'!#REF!</definedName>
    <definedName name="Відомість53">'ВІДОМІСТЬ ЗАРПЛАТИ'!#REF!</definedName>
    <definedName name="Відомість54">'ВІДОМІСТЬ ЗАРПЛАТИ'!#REF!</definedName>
    <definedName name="Відомість55">'ВІДОМІСТЬ ЗАРПЛАТИ'!#REF!</definedName>
    <definedName name="Відомість56">'ВІДОМІСТЬ ЗАРПЛАТИ'!#REF!</definedName>
    <definedName name="Відомість57">'ВІДОМІСТЬ ЗАРПЛАТИ'!#REF!</definedName>
    <definedName name="Відомість58">'ВІДОМІСТЬ ЗАРПЛАТИ'!#REF!</definedName>
    <definedName name="Відомість59">'ВІДОМІСТЬ ЗАРПЛАТИ'!#REF!</definedName>
    <definedName name="Відомість6">'ВІДОМІСТЬ ЗАРПЛАТИ'!#REF!</definedName>
    <definedName name="Відомість60">'ВІДОМІСТЬ ЗАРПЛАТИ'!#REF!</definedName>
    <definedName name="Відомість61">'ВІДОМІСТЬ ЗАРПЛАТИ'!#REF!</definedName>
    <definedName name="Відомість62">'ВІДОМІСТЬ ЗАРПЛАТИ'!#REF!</definedName>
    <definedName name="Відомість63">'ВІДОМІСТЬ ЗАРПЛАТИ'!#REF!</definedName>
    <definedName name="Відомість64">'ВІДОМІСТЬ ЗАРПЛАТИ'!#REF!</definedName>
    <definedName name="Відомість65">'ВІДОМІСТЬ ЗАРПЛАТИ'!#REF!</definedName>
    <definedName name="Відомість66">'ВІДОМІСТЬ ЗАРПЛАТИ'!#REF!</definedName>
    <definedName name="Відомість67">'ВІДОМІСТЬ ЗАРПЛАТИ'!#REF!</definedName>
    <definedName name="Відомість68">'ВІДОМІСТЬ ЗАРПЛАТИ'!#REF!</definedName>
    <definedName name="Відомість69">'ВІДОМІСТЬ ЗАРПЛАТИ'!#REF!</definedName>
    <definedName name="Відомість7">'ВІДОМІСТЬ ЗАРПЛАТИ'!#REF!</definedName>
    <definedName name="Відомість70">'ВІДОМІСТЬ ЗАРПЛАТИ'!#REF!</definedName>
    <definedName name="Відомість71">'ВІДОМІСТЬ ЗАРПЛАТИ'!#REF!</definedName>
    <definedName name="Відомість72">'ВІДОМІСТЬ ЗАРПЛАТИ'!#REF!</definedName>
    <definedName name="Відомість73">'ВІДОМІСТЬ ЗАРПЛАТИ'!#REF!</definedName>
    <definedName name="Відомість74">'ВІДОМІСТЬ ЗАРПЛАТИ'!#REF!</definedName>
    <definedName name="Відомість75">'ВІДОМІСТЬ ЗАРПЛАТИ'!#REF!</definedName>
    <definedName name="Відомість76">'ВІДОМІСТЬ ЗАРПЛАТИ'!#REF!</definedName>
    <definedName name="Відомість77">'ВІДОМІСТЬ ЗАРПЛАТИ'!#REF!</definedName>
    <definedName name="Відомість78">'ВІДОМІСТЬ ЗАРПЛАТИ'!#REF!</definedName>
    <definedName name="Відомість79">'ВІДОМІСТЬ ЗАРПЛАТИ'!#REF!</definedName>
    <definedName name="Відомість8">'ВІДОМІСТЬ ЗАРПЛАТИ'!#REF!</definedName>
    <definedName name="Відомість80">'ВІДОМІСТЬ ЗАРПЛАТИ'!#REF!</definedName>
    <definedName name="Відомість81">'ВІДОМІСТЬ ЗАРПЛАТИ'!#REF!</definedName>
    <definedName name="Відомість82">'ВІДОМІСТЬ ЗАРПЛАТИ'!#REF!</definedName>
    <definedName name="Відомість83">'ВІДОМІСТЬ ЗАРПЛАТИ'!#REF!</definedName>
    <definedName name="Відомість84">'ВІДОМІСТЬ ЗАРПЛАТИ'!#REF!</definedName>
    <definedName name="Відомість85">'ВІДОМІСТЬ ЗАРПЛАТИ'!#REF!</definedName>
    <definedName name="Відомість86">'ВІДОМІСТЬ ЗАРПЛАТИ'!#REF!</definedName>
    <definedName name="Відомість87">'ВІДОМІСТЬ ЗАРПЛАТИ'!#REF!</definedName>
    <definedName name="Відомість88">'ВІДОМІСТЬ ЗАРПЛАТИ'!#REF!</definedName>
    <definedName name="Відомість89">'ВІДОМІСТЬ ЗАРПЛАТИ'!#REF!</definedName>
    <definedName name="Відомість9">'ВІДОМІСТЬ ЗАРПЛАТИ'!#REF!</definedName>
    <definedName name="Відомість90">'ВІДОМІСТЬ ЗАРПЛАТИ'!#REF!</definedName>
    <definedName name="Відомість91">'ВІДОМІСТЬ ЗАРПЛАТИ'!#REF!</definedName>
    <definedName name="Відомість92">'ВІДОМІСТЬ ЗАРПЛАТИ'!#REF!</definedName>
    <definedName name="Відомість93">'ВІДОМІСТЬ ЗАРПЛАТИ'!#REF!</definedName>
    <definedName name="Відомість94">'ВІДОМІСТЬ ЗАРПЛАТИ'!#REF!</definedName>
    <definedName name="Відомість95">'ВІДОМІСТЬ ЗАРПЛАТИ'!#REF!</definedName>
    <definedName name="Відомість96">'ВІДОМІСТЬ ЗАРПЛАТИ'!#REF!</definedName>
    <definedName name="Відомість97">'ВІДОМІСТЬ ЗАРПЛАТИ'!#REF!</definedName>
    <definedName name="Відомість98">'ВІДОМІСТЬ ЗАРПЛАТИ'!#REF!</definedName>
    <definedName name="Відомість99">'ВІДОМІСТЬ ЗАРПЛАТИ'!#REF!</definedName>
    <definedName name="Грудень" localSheetId="2">Отчет!#REF!</definedName>
    <definedName name="Грудень">#REF!</definedName>
    <definedName name="Жовтень" localSheetId="2">Отчет!#REF!</definedName>
    <definedName name="Жовтень">#REF!</definedName>
    <definedName name="Календарный_год">[2]Январь!$AG$2</definedName>
    <definedName name="Квітень" localSheetId="2">Отчет!#REF!</definedName>
    <definedName name="Квітень">#REF!</definedName>
    <definedName name="Ключ_болен">[2]Январь!$R$12</definedName>
    <definedName name="Ключ_личный">[2]Январь!$K$12</definedName>
    <definedName name="Ключ_настраиваемый_1">[2]Январь!$V$12</definedName>
    <definedName name="Ключ_настраиваемый_2">[2]Январь!$AB$12</definedName>
    <definedName name="Ключ_отпуск">[2]Январь!$G$12</definedName>
    <definedName name="Комуназначено">[3]!тблЦветовойКод[Исполнитель]</definedName>
    <definedName name="Липень" localSheetId="2">Отчет!#REF!</definedName>
    <definedName name="Липень">#REF!</definedName>
    <definedName name="Листопад" localSheetId="2">Отчет!#REF!</definedName>
    <definedName name="Листопад">#REF!</definedName>
    <definedName name="Лютий" localSheetId="2">Отчет!#REF!</definedName>
    <definedName name="Лютий">#REF!</definedName>
    <definedName name="Серпень" localSheetId="2">Отчет!#REF!</definedName>
    <definedName name="Серпень">#REF!</definedName>
    <definedName name="Січень" localSheetId="2">Отчет!#REF!</definedName>
    <definedName name="Січень">#REF!</definedName>
    <definedName name="Травень" localSheetId="2">Отчет!#REF!</definedName>
    <definedName name="Травень">#REF!</definedName>
    <definedName name="ЦветовойКод">[3]!тблЦветовойКод[Исполнитель]</definedName>
    <definedName name="Червень" localSheetId="2">Отчет!#REF!</definedName>
    <definedName name="Червень">#REF!</definedName>
    <definedName name="Щомісячні...платежі" localSheetId="2">Отчет!#REF!</definedName>
    <definedName name="Щомісячні...платежі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22" l="1"/>
  <c r="I5" i="22"/>
  <c r="H6" i="22"/>
  <c r="H5" i="22"/>
  <c r="H4" i="22"/>
  <c r="I4" i="22"/>
  <c r="A10" i="8" l="1"/>
  <c r="K10" i="8"/>
  <c r="F6" i="22" l="1"/>
  <c r="D6" i="22"/>
  <c r="C6" i="22"/>
  <c r="B6" i="22"/>
  <c r="F5" i="22"/>
  <c r="D5" i="22"/>
  <c r="C5" i="22"/>
  <c r="B5" i="22"/>
  <c r="E5" i="22" l="1"/>
  <c r="E6" i="22"/>
  <c r="A4" i="22"/>
  <c r="A5" i="22" s="1"/>
  <c r="A6" i="22" s="1"/>
  <c r="B3" i="22" l="1"/>
  <c r="D3" i="22"/>
  <c r="F3" i="22"/>
  <c r="C3" i="22"/>
  <c r="E3" i="22" l="1"/>
  <c r="J12" i="8" l="1"/>
  <c r="I12" i="8"/>
  <c r="J41" i="8"/>
  <c r="I41" i="8"/>
  <c r="J74" i="8"/>
  <c r="I74" i="8"/>
  <c r="S66" i="8" l="1"/>
  <c r="N66" i="8"/>
  <c r="G66" i="8"/>
  <c r="F66" i="8"/>
  <c r="H66" i="8" s="1"/>
  <c r="S65" i="8"/>
  <c r="N65" i="8"/>
  <c r="G65" i="8"/>
  <c r="F65" i="8"/>
  <c r="H65" i="8" s="1"/>
  <c r="S64" i="8"/>
  <c r="N64" i="8"/>
  <c r="G64" i="8"/>
  <c r="F64" i="8"/>
  <c r="H64" i="8" s="1"/>
  <c r="S63" i="8"/>
  <c r="N63" i="8"/>
  <c r="G63" i="8"/>
  <c r="F63" i="8"/>
  <c r="H63" i="8" s="1"/>
  <c r="S62" i="8"/>
  <c r="N62" i="8"/>
  <c r="G62" i="8"/>
  <c r="F62" i="8"/>
  <c r="H62" i="8" s="1"/>
  <c r="S61" i="8"/>
  <c r="N61" i="8"/>
  <c r="G61" i="8"/>
  <c r="F61" i="8"/>
  <c r="H61" i="8" s="1"/>
  <c r="S60" i="8"/>
  <c r="N60" i="8"/>
  <c r="G60" i="8"/>
  <c r="F60" i="8"/>
  <c r="H60" i="8" s="1"/>
  <c r="S59" i="8"/>
  <c r="N59" i="8"/>
  <c r="G59" i="8"/>
  <c r="F59" i="8"/>
  <c r="H59" i="8" s="1"/>
  <c r="S58" i="8"/>
  <c r="N58" i="8"/>
  <c r="G58" i="8"/>
  <c r="F58" i="8"/>
  <c r="H58" i="8" s="1"/>
  <c r="S57" i="8"/>
  <c r="N57" i="8"/>
  <c r="G57" i="8"/>
  <c r="F57" i="8"/>
  <c r="H57" i="8" s="1"/>
  <c r="S56" i="8"/>
  <c r="N56" i="8"/>
  <c r="G56" i="8"/>
  <c r="F56" i="8"/>
  <c r="H56" i="8" s="1"/>
  <c r="S55" i="8"/>
  <c r="N55" i="8"/>
  <c r="G55" i="8"/>
  <c r="F55" i="8"/>
  <c r="H55" i="8" s="1"/>
  <c r="S54" i="8"/>
  <c r="N54" i="8"/>
  <c r="G54" i="8"/>
  <c r="F54" i="8"/>
  <c r="H54" i="8" s="1"/>
  <c r="S53" i="8"/>
  <c r="N53" i="8"/>
  <c r="G53" i="8"/>
  <c r="F53" i="8"/>
  <c r="H53" i="8" s="1"/>
  <c r="S52" i="8"/>
  <c r="N52" i="8"/>
  <c r="G52" i="8"/>
  <c r="F52" i="8"/>
  <c r="H52" i="8" s="1"/>
  <c r="S51" i="8"/>
  <c r="N51" i="8"/>
  <c r="G51" i="8"/>
  <c r="F51" i="8"/>
  <c r="H51" i="8" s="1"/>
  <c r="S50" i="8"/>
  <c r="N50" i="8"/>
  <c r="G50" i="8"/>
  <c r="F50" i="8"/>
  <c r="H50" i="8" s="1"/>
  <c r="S49" i="8"/>
  <c r="N49" i="8"/>
  <c r="G49" i="8"/>
  <c r="F49" i="8"/>
  <c r="H49" i="8" s="1"/>
  <c r="S48" i="8"/>
  <c r="N48" i="8"/>
  <c r="G48" i="8"/>
  <c r="F48" i="8"/>
  <c r="H48" i="8" s="1"/>
  <c r="S47" i="8"/>
  <c r="N47" i="8"/>
  <c r="G47" i="8"/>
  <c r="F47" i="8"/>
  <c r="H47" i="8" s="1"/>
  <c r="S46" i="8"/>
  <c r="N46" i="8"/>
  <c r="G46" i="8"/>
  <c r="F46" i="8"/>
  <c r="H46" i="8" s="1"/>
  <c r="S45" i="8"/>
  <c r="N45" i="8"/>
  <c r="G45" i="8"/>
  <c r="F45" i="8"/>
  <c r="H45" i="8" s="1"/>
  <c r="S44" i="8"/>
  <c r="N44" i="8"/>
  <c r="G44" i="8"/>
  <c r="F44" i="8"/>
  <c r="H44" i="8" s="1"/>
  <c r="S43" i="8"/>
  <c r="N43" i="8"/>
  <c r="G43" i="8"/>
  <c r="F43" i="8"/>
  <c r="H43" i="8" s="1"/>
  <c r="S42" i="8"/>
  <c r="G5" i="22" s="1"/>
  <c r="N42" i="8"/>
  <c r="N41" i="8" s="1"/>
  <c r="G42" i="8"/>
  <c r="F42" i="8"/>
  <c r="H42" i="8" s="1"/>
  <c r="R41" i="8"/>
  <c r="Q41" i="8"/>
  <c r="O41" i="8"/>
  <c r="M41" i="8"/>
  <c r="E41" i="8"/>
  <c r="D41" i="8"/>
  <c r="C41" i="8" a="1"/>
  <c r="C41" i="8" s="1"/>
  <c r="O38" i="8"/>
  <c r="O37" i="8"/>
  <c r="O36" i="8"/>
  <c r="R35" i="8"/>
  <c r="S35" i="8" s="1"/>
  <c r="A40" i="8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S41" i="8" l="1"/>
  <c r="P39" i="8"/>
  <c r="S39" i="8" s="1"/>
  <c r="G41" i="8"/>
  <c r="F41" i="8"/>
  <c r="P66" i="8"/>
  <c r="P65" i="8"/>
  <c r="P64" i="8"/>
  <c r="P63" i="8"/>
  <c r="P62" i="8"/>
  <c r="P61" i="8"/>
  <c r="P60" i="8"/>
  <c r="P59" i="8"/>
  <c r="P58" i="8"/>
  <c r="P57" i="8"/>
  <c r="P56" i="8"/>
  <c r="P55" i="8"/>
  <c r="P54" i="8"/>
  <c r="P53" i="8"/>
  <c r="P52" i="8"/>
  <c r="P51" i="8"/>
  <c r="P50" i="8"/>
  <c r="P49" i="8"/>
  <c r="P48" i="8"/>
  <c r="P47" i="8"/>
  <c r="P46" i="8"/>
  <c r="P45" i="8"/>
  <c r="P44" i="8"/>
  <c r="P43" i="8"/>
  <c r="P42" i="8"/>
  <c r="P41" i="8" s="1"/>
  <c r="R12" i="8" l="1"/>
  <c r="Q12" i="8"/>
  <c r="O12" i="8"/>
  <c r="M12" i="8"/>
  <c r="A73" i="8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1" i="8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S33" i="8"/>
  <c r="N33" i="8"/>
  <c r="G33" i="8"/>
  <c r="F33" i="8"/>
  <c r="H33" i="8" s="1"/>
  <c r="S32" i="8"/>
  <c r="N32" i="8"/>
  <c r="G32" i="8"/>
  <c r="F32" i="8"/>
  <c r="H32" i="8" s="1"/>
  <c r="S31" i="8"/>
  <c r="N31" i="8"/>
  <c r="G31" i="8"/>
  <c r="F31" i="8"/>
  <c r="H31" i="8" s="1"/>
  <c r="S30" i="8"/>
  <c r="N30" i="8"/>
  <c r="G30" i="8"/>
  <c r="F30" i="8"/>
  <c r="H30" i="8" s="1"/>
  <c r="S29" i="8"/>
  <c r="N29" i="8"/>
  <c r="G29" i="8"/>
  <c r="F29" i="8"/>
  <c r="H29" i="8" s="1"/>
  <c r="S28" i="8"/>
  <c r="N28" i="8"/>
  <c r="G28" i="8"/>
  <c r="F28" i="8"/>
  <c r="H28" i="8" s="1"/>
  <c r="S27" i="8"/>
  <c r="N27" i="8"/>
  <c r="G27" i="8"/>
  <c r="F27" i="8"/>
  <c r="H27" i="8" s="1"/>
  <c r="S26" i="8"/>
  <c r="N26" i="8"/>
  <c r="G26" i="8"/>
  <c r="F26" i="8"/>
  <c r="H26" i="8" s="1"/>
  <c r="S25" i="8"/>
  <c r="N25" i="8"/>
  <c r="G25" i="8"/>
  <c r="F25" i="8"/>
  <c r="H25" i="8" s="1"/>
  <c r="S24" i="8"/>
  <c r="N24" i="8"/>
  <c r="G24" i="8"/>
  <c r="F24" i="8"/>
  <c r="H24" i="8" s="1"/>
  <c r="S23" i="8"/>
  <c r="N23" i="8"/>
  <c r="G23" i="8"/>
  <c r="F23" i="8"/>
  <c r="H23" i="8" s="1"/>
  <c r="S22" i="8"/>
  <c r="N22" i="8"/>
  <c r="G22" i="8"/>
  <c r="F22" i="8"/>
  <c r="H22" i="8" s="1"/>
  <c r="S21" i="8"/>
  <c r="N21" i="8"/>
  <c r="G21" i="8"/>
  <c r="F21" i="8"/>
  <c r="H21" i="8" s="1"/>
  <c r="S20" i="8"/>
  <c r="N20" i="8"/>
  <c r="G20" i="8"/>
  <c r="F20" i="8"/>
  <c r="H20" i="8" s="1"/>
  <c r="S19" i="8"/>
  <c r="N19" i="8"/>
  <c r="G19" i="8"/>
  <c r="F19" i="8"/>
  <c r="H19" i="8" s="1"/>
  <c r="S18" i="8"/>
  <c r="N18" i="8"/>
  <c r="G18" i="8"/>
  <c r="F18" i="8"/>
  <c r="H18" i="8" s="1"/>
  <c r="S17" i="8"/>
  <c r="N17" i="8"/>
  <c r="G17" i="8"/>
  <c r="F17" i="8"/>
  <c r="H17" i="8" s="1"/>
  <c r="S16" i="8"/>
  <c r="N16" i="8"/>
  <c r="G16" i="8"/>
  <c r="F16" i="8"/>
  <c r="H16" i="8" s="1"/>
  <c r="S15" i="8"/>
  <c r="N15" i="8"/>
  <c r="G15" i="8"/>
  <c r="F15" i="8"/>
  <c r="H15" i="8" s="1"/>
  <c r="S14" i="8"/>
  <c r="N14" i="8"/>
  <c r="G14" i="8"/>
  <c r="F14" i="8"/>
  <c r="H14" i="8" s="1"/>
  <c r="S13" i="8"/>
  <c r="N13" i="8"/>
  <c r="N12" i="8" s="1"/>
  <c r="G13" i="8"/>
  <c r="F13" i="8"/>
  <c r="H13" i="8" s="1"/>
  <c r="E12" i="8"/>
  <c r="D12" i="8"/>
  <c r="C12" i="8" a="1"/>
  <c r="C12" i="8" s="1"/>
  <c r="O9" i="8"/>
  <c r="O8" i="8"/>
  <c r="O7" i="8"/>
  <c r="R6" i="8"/>
  <c r="P33" i="8" s="1"/>
  <c r="S99" i="8"/>
  <c r="N99" i="8"/>
  <c r="G99" i="8"/>
  <c r="F99" i="8"/>
  <c r="H99" i="8" s="1"/>
  <c r="S98" i="8"/>
  <c r="N98" i="8"/>
  <c r="G98" i="8"/>
  <c r="F98" i="8"/>
  <c r="H98" i="8" s="1"/>
  <c r="S97" i="8"/>
  <c r="N97" i="8"/>
  <c r="G97" i="8"/>
  <c r="F97" i="8"/>
  <c r="H97" i="8" s="1"/>
  <c r="S96" i="8"/>
  <c r="N96" i="8"/>
  <c r="G96" i="8"/>
  <c r="F96" i="8"/>
  <c r="H96" i="8" s="1"/>
  <c r="S95" i="8"/>
  <c r="N95" i="8"/>
  <c r="G95" i="8"/>
  <c r="F95" i="8"/>
  <c r="H95" i="8" s="1"/>
  <c r="S94" i="8"/>
  <c r="N94" i="8"/>
  <c r="G94" i="8"/>
  <c r="F94" i="8"/>
  <c r="H94" i="8" s="1"/>
  <c r="S93" i="8"/>
  <c r="N93" i="8"/>
  <c r="G93" i="8"/>
  <c r="F93" i="8"/>
  <c r="H93" i="8" s="1"/>
  <c r="S92" i="8"/>
  <c r="N92" i="8"/>
  <c r="G92" i="8"/>
  <c r="F92" i="8"/>
  <c r="H92" i="8" s="1"/>
  <c r="S91" i="8"/>
  <c r="N91" i="8"/>
  <c r="G91" i="8"/>
  <c r="F91" i="8"/>
  <c r="H91" i="8" s="1"/>
  <c r="S90" i="8"/>
  <c r="N90" i="8"/>
  <c r="G90" i="8"/>
  <c r="F90" i="8"/>
  <c r="H90" i="8" s="1"/>
  <c r="S89" i="8"/>
  <c r="N89" i="8"/>
  <c r="G89" i="8"/>
  <c r="F89" i="8"/>
  <c r="H89" i="8" s="1"/>
  <c r="S88" i="8"/>
  <c r="N88" i="8"/>
  <c r="G88" i="8"/>
  <c r="F88" i="8"/>
  <c r="H88" i="8" s="1"/>
  <c r="S87" i="8"/>
  <c r="N87" i="8"/>
  <c r="G87" i="8"/>
  <c r="F87" i="8"/>
  <c r="H87" i="8" s="1"/>
  <c r="S86" i="8"/>
  <c r="N86" i="8"/>
  <c r="G86" i="8"/>
  <c r="F86" i="8"/>
  <c r="H86" i="8" s="1"/>
  <c r="S85" i="8"/>
  <c r="N85" i="8"/>
  <c r="G85" i="8"/>
  <c r="F85" i="8"/>
  <c r="H85" i="8" s="1"/>
  <c r="S84" i="8"/>
  <c r="N84" i="8"/>
  <c r="G84" i="8"/>
  <c r="F84" i="8"/>
  <c r="H84" i="8" s="1"/>
  <c r="S83" i="8"/>
  <c r="N83" i="8"/>
  <c r="G83" i="8"/>
  <c r="F83" i="8"/>
  <c r="H83" i="8" s="1"/>
  <c r="S82" i="8"/>
  <c r="N82" i="8"/>
  <c r="G82" i="8"/>
  <c r="F82" i="8"/>
  <c r="H82" i="8" s="1"/>
  <c r="S81" i="8"/>
  <c r="N81" i="8"/>
  <c r="G81" i="8"/>
  <c r="F81" i="8"/>
  <c r="H81" i="8" s="1"/>
  <c r="S80" i="8"/>
  <c r="N80" i="8"/>
  <c r="G80" i="8"/>
  <c r="F80" i="8"/>
  <c r="H80" i="8" s="1"/>
  <c r="S79" i="8"/>
  <c r="N79" i="8"/>
  <c r="G79" i="8"/>
  <c r="F79" i="8"/>
  <c r="H79" i="8" s="1"/>
  <c r="S78" i="8"/>
  <c r="N78" i="8"/>
  <c r="G78" i="8"/>
  <c r="F78" i="8"/>
  <c r="H78" i="8" s="1"/>
  <c r="S77" i="8"/>
  <c r="N77" i="8"/>
  <c r="G77" i="8"/>
  <c r="F77" i="8"/>
  <c r="H77" i="8" s="1"/>
  <c r="S76" i="8"/>
  <c r="N76" i="8"/>
  <c r="G76" i="8"/>
  <c r="F76" i="8"/>
  <c r="H76" i="8" s="1"/>
  <c r="S75" i="8"/>
  <c r="N75" i="8"/>
  <c r="N74" i="8" s="1"/>
  <c r="G75" i="8"/>
  <c r="F75" i="8"/>
  <c r="H75" i="8" s="1"/>
  <c r="R74" i="8"/>
  <c r="Q74" i="8"/>
  <c r="O74" i="8"/>
  <c r="M74" i="8"/>
  <c r="E74" i="8"/>
  <c r="D74" i="8"/>
  <c r="C74" i="8" a="1"/>
  <c r="C74" i="8" s="1"/>
  <c r="O71" i="8"/>
  <c r="O70" i="8"/>
  <c r="O69" i="8"/>
  <c r="R68" i="8"/>
  <c r="S68" i="8" s="1"/>
  <c r="P99" i="8" s="1"/>
  <c r="G12" i="8" l="1"/>
  <c r="S74" i="8"/>
  <c r="G6" i="22"/>
  <c r="G3" i="22" s="1"/>
  <c r="S12" i="8"/>
  <c r="F12" i="8"/>
  <c r="F74" i="8"/>
  <c r="P72" i="8"/>
  <c r="S72" i="8" s="1"/>
  <c r="G74" i="8"/>
  <c r="P13" i="8"/>
  <c r="P14" i="8"/>
  <c r="P15" i="8"/>
  <c r="P16" i="8"/>
  <c r="P17" i="8"/>
  <c r="P18" i="8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P32" i="8"/>
  <c r="P75" i="8"/>
  <c r="P76" i="8"/>
  <c r="P77" i="8"/>
  <c r="P78" i="8"/>
  <c r="P79" i="8"/>
  <c r="P80" i="8"/>
  <c r="P81" i="8"/>
  <c r="P82" i="8"/>
  <c r="P83" i="8"/>
  <c r="P84" i="8"/>
  <c r="P85" i="8"/>
  <c r="P86" i="8"/>
  <c r="P87" i="8"/>
  <c r="P88" i="8"/>
  <c r="P89" i="8"/>
  <c r="P90" i="8"/>
  <c r="P91" i="8"/>
  <c r="P92" i="8"/>
  <c r="P93" i="8"/>
  <c r="P94" i="8"/>
  <c r="P95" i="8"/>
  <c r="P96" i="8"/>
  <c r="P97" i="8"/>
  <c r="P98" i="8"/>
  <c r="P12" i="8" l="1"/>
  <c r="P74" i="8"/>
  <c r="E1" i="1" l="1"/>
  <c r="D1" i="1"/>
  <c r="F1" i="1" l="1"/>
  <c r="P10" i="8" l="1"/>
  <c r="S10" i="8" s="1"/>
  <c r="G1" i="1" l="1"/>
</calcChain>
</file>

<file path=xl/sharedStrings.xml><?xml version="1.0" encoding="utf-8"?>
<sst xmlns="http://schemas.openxmlformats.org/spreadsheetml/2006/main" count="114" uniqueCount="62">
  <si>
    <t>Стадія</t>
  </si>
  <si>
    <t>Учасники</t>
  </si>
  <si>
    <t>Примітка</t>
  </si>
  <si>
    <t>%</t>
  </si>
  <si>
    <t>Аванс</t>
  </si>
  <si>
    <t>Залишок</t>
  </si>
  <si>
    <t>Всього:</t>
  </si>
  <si>
    <t>контрал+шифт+;</t>
  </si>
  <si>
    <t>ДАТА</t>
  </si>
  <si>
    <t>АВАНС</t>
  </si>
  <si>
    <t>НАЙМЕНУВАННЯ РОБІТ</t>
  </si>
  <si>
    <t>ЗАМОВНИК</t>
  </si>
  <si>
    <t>ЗАЛИШ.</t>
  </si>
  <si>
    <t>НА ЯКОМУ ЕТАПІ РОЗРОБКА ПРОЕКТУ</t>
  </si>
  <si>
    <t>Поч.</t>
  </si>
  <si>
    <t>Зак.</t>
  </si>
  <si>
    <t>ОСОБЛИВОСТІ</t>
  </si>
  <si>
    <t>СТРОКЗДАЧІ</t>
  </si>
  <si>
    <t>ГОТ.%</t>
  </si>
  <si>
    <t>СТАДІЯ РОЗДІЛ</t>
  </si>
  <si>
    <t>сьогодні +-якшо об'єкт в роботі на першому місці, * об'єкти  якими займатися перш за все</t>
  </si>
  <si>
    <t>(ПП для)Паспорт прив'язки ТС/Паспорт реклами/Паспорт благоустрою/Паспорт фасаду/Паспорт ялинки/Наміри забудови/Відведення ділянки/Авторський нагляд/Технічний паспорт/Декларація/Дизайн проект/Містобудівні умови/РП комплексний(розліл)/ПП/ГП населеного пункту/ Перепланування / Генплан розміщення / Ком. проп.(комерційна пропозиція)/</t>
  </si>
  <si>
    <t>ВІДПОВІДАЛЬНИЙ</t>
  </si>
  <si>
    <t>№ архівний</t>
  </si>
  <si>
    <t xml:space="preserve">№ </t>
  </si>
  <si>
    <t>робоча</t>
  </si>
  <si>
    <t>ВИТРАТ</t>
  </si>
  <si>
    <t>дн</t>
  </si>
  <si>
    <t>об'єм робіт</t>
  </si>
  <si>
    <t>ПЕРСПЕКТ.СУММА</t>
  </si>
  <si>
    <t>Сумма Х</t>
  </si>
  <si>
    <t>Сумма %</t>
  </si>
  <si>
    <t>ПЕРСП.</t>
  </si>
  <si>
    <t>СУМ. Х</t>
  </si>
  <si>
    <t>ЗАГ.   СУМ.</t>
  </si>
  <si>
    <t>№ ВІД.</t>
  </si>
  <si>
    <t>зал</t>
  </si>
  <si>
    <t>кільк. Днів</t>
  </si>
  <si>
    <t>здав</t>
  </si>
  <si>
    <t>СУМ.%</t>
  </si>
  <si>
    <t>реконструкція</t>
  </si>
  <si>
    <t>х-якшо завис об'єкт  /// ж- якшо об'єкта не буде /// х20 на скількох процентах завис об'єкт/// 0-якшо ще не почали /// якшо в роботі то скілки процентів /// 97 якшо готовий на видачу/// 98 якщо залишилась оплата від замовника /// 99 якшо залишилось оплатити зарплату ///</t>
  </si>
  <si>
    <t xml:space="preserve">%&gt;&gt;&gt;    АВАНС </t>
  </si>
  <si>
    <t>ЗДАЛИ ОБ’ЄКТ</t>
  </si>
  <si>
    <t>ДОГОВ ШИФР проекту і договір один і той же номер. ///01.01.2016-///Б/Н - без шифру///якщо з попереднього року то *01.01.2015-</t>
  </si>
  <si>
    <t>РАХ.  Рахунок одразу писати останній якщо кілька їх… 25,5 якщо з попереднього року *22///</t>
  </si>
  <si>
    <t>Глухів</t>
  </si>
  <si>
    <t>НАЙМЕН.ОБ'ЄКТА</t>
  </si>
  <si>
    <t>СУММА   -----------------------(безкоштовно  ///  грошей не буде)</t>
  </si>
  <si>
    <t>НАКЛАНДА///якщо з попереднього року то *01</t>
  </si>
  <si>
    <t>ЛИСТ одразу писати останній якщо кілька їх… 25,5///якщо з попереднього року то *01</t>
  </si>
  <si>
    <t>ВХІДНИЙ ЛИСТ (вся інформація шо входила від інших осіб)///якщо з попереднього року то *01</t>
  </si>
  <si>
    <t>АКТ  Акт одразу писати останній якщо кілька їх… 25,5///якщо з попереднього року то *01/5</t>
  </si>
  <si>
    <t>коли здав ///якщо 1 то раніше на кількість днів/// якщо 0 то вовремя///якщо - 1 то із запізеннням на …///</t>
  </si>
  <si>
    <t>АРХ. Архівний Екземпляр. /// П- якщо є лише папка з документами/// Е- якщо є електронна папка///А- якщо є архівний проект/// а,б,е- якщо те і те/// + -документи(акти договора та інше)           - (коли видав документи але їх ще не вернули)</t>
  </si>
  <si>
    <t>Наміри забудови земельної ділянки за адресою:</t>
  </si>
  <si>
    <t>ЗАЛ.ДНІВ на сьогодні</t>
  </si>
  <si>
    <t>АДРЕСА ОБ'ЄКТА</t>
  </si>
  <si>
    <t>проект</t>
  </si>
  <si>
    <t>Житомир</t>
  </si>
  <si>
    <t>Київ</t>
  </si>
  <si>
    <t>как выше выделеные строки мжно протянуть чобы в каждой сточке не менять каждыйраз 1,2,3.. Так как таих может быть 100-300 шт.?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</si>
</sst>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р_._-;\-* #,##0.00_р_._-;_-* &quot;-&quot;??_р_._-;_-@_-"/>
    <numFmt numFmtId="164" formatCode="0.0%"/>
    <numFmt numFmtId="165" formatCode="0_ ;[Red]\-0\ "/>
    <numFmt numFmtId="166" formatCode="#,##0.00_ ;[Red]\-#,##0.00\ "/>
    <numFmt numFmtId="167" formatCode="[$-419]d\ mmm;@"/>
    <numFmt numFmtId="168" formatCode="#,##0_ ;[Red]\-#,##0\ "/>
    <numFmt numFmtId="169" formatCode="0_ ;\-0\ "/>
  </numFmts>
  <fonts count="83" x14ac:knownFonts="1">
    <font>
      <sz val="11"/>
      <color theme="1"/>
      <name val="Calibri"/>
      <family val="2"/>
      <charset val="204"/>
      <scheme val="minor"/>
    </font>
    <font>
      <i/>
      <sz val="8"/>
      <color theme="1"/>
      <name val="Arial"/>
      <family val="2"/>
      <charset val="204"/>
    </font>
    <font>
      <b/>
      <i/>
      <sz val="8"/>
      <name val="Arial"/>
      <family val="2"/>
      <charset val="204"/>
    </font>
    <font>
      <b/>
      <i/>
      <sz val="8"/>
      <color theme="1"/>
      <name val="Arial"/>
      <family val="2"/>
      <charset val="204"/>
    </font>
    <font>
      <b/>
      <i/>
      <sz val="7"/>
      <color theme="1"/>
      <name val="Arial"/>
      <family val="2"/>
      <charset val="204"/>
    </font>
    <font>
      <b/>
      <i/>
      <sz val="7"/>
      <name val="Arial"/>
      <family val="2"/>
      <charset val="204"/>
    </font>
    <font>
      <b/>
      <i/>
      <sz val="6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8"/>
      <color rgb="FFFF000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8"/>
      <name val="Arial"/>
      <family val="2"/>
      <charset val="204"/>
    </font>
    <font>
      <i/>
      <sz val="10"/>
      <color rgb="FFFF0000"/>
      <name val="Arial"/>
      <family val="2"/>
      <charset val="204"/>
    </font>
    <font>
      <b/>
      <sz val="10"/>
      <name val="Arial"/>
      <family val="2"/>
      <charset val="204"/>
    </font>
    <font>
      <b/>
      <i/>
      <sz val="9"/>
      <name val="Arial"/>
      <family val="2"/>
      <charset val="204"/>
    </font>
    <font>
      <b/>
      <i/>
      <sz val="9"/>
      <color rgb="FFFFFF00"/>
      <name val="Arial"/>
      <family val="2"/>
      <charset val="204"/>
    </font>
    <font>
      <b/>
      <i/>
      <sz val="7"/>
      <color theme="0"/>
      <name val="Arial"/>
      <family val="2"/>
      <charset val="204"/>
    </font>
    <font>
      <b/>
      <i/>
      <u/>
      <sz val="7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i/>
      <sz val="12"/>
      <color rgb="FFFF0000"/>
      <name val="Arial"/>
      <family val="2"/>
      <charset val="204"/>
    </font>
    <font>
      <b/>
      <i/>
      <sz val="12"/>
      <color rgb="FFFFFF00"/>
      <name val="Arial"/>
      <family val="2"/>
      <charset val="204"/>
    </font>
    <font>
      <i/>
      <sz val="9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i/>
      <sz val="6"/>
      <color theme="1"/>
      <name val="Arial"/>
      <family val="2"/>
      <charset val="204"/>
    </font>
    <font>
      <b/>
      <i/>
      <sz val="6"/>
      <color theme="1"/>
      <name val="Arial"/>
      <family val="2"/>
      <charset val="204"/>
    </font>
    <font>
      <i/>
      <sz val="8"/>
      <color rgb="FFFF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i/>
      <sz val="8"/>
      <color theme="0"/>
      <name val="Arial"/>
      <family val="2"/>
      <charset val="204"/>
    </font>
    <font>
      <b/>
      <i/>
      <sz val="6.5"/>
      <name val="Arial"/>
      <family val="2"/>
      <charset val="204"/>
    </font>
    <font>
      <i/>
      <sz val="6.5"/>
      <color theme="1"/>
      <name val="Arial"/>
      <family val="2"/>
      <charset val="204"/>
    </font>
    <font>
      <i/>
      <sz val="14"/>
      <color theme="1"/>
      <name val="Arial"/>
      <family val="2"/>
      <charset val="204"/>
    </font>
    <font>
      <b/>
      <i/>
      <sz val="6.5"/>
      <color rgb="FF0070C0"/>
      <name val="Arial"/>
      <family val="2"/>
      <charset val="204"/>
    </font>
    <font>
      <b/>
      <i/>
      <sz val="6.5"/>
      <color rgb="FFFF0000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0"/>
      <color theme="0"/>
      <name val="Arial"/>
      <family val="2"/>
      <charset val="204"/>
    </font>
    <font>
      <b/>
      <i/>
      <sz val="16"/>
      <color rgb="FFFF0000"/>
      <name val="Arial"/>
      <family val="2"/>
      <charset val="204"/>
    </font>
    <font>
      <b/>
      <i/>
      <sz val="10"/>
      <color rgb="FFFFFF00"/>
      <name val="Arial"/>
      <family val="2"/>
      <charset val="204"/>
    </font>
    <font>
      <b/>
      <i/>
      <sz val="8"/>
      <color rgb="FFFFFF00"/>
      <name val="Arial"/>
      <family val="2"/>
      <charset val="204"/>
    </font>
    <font>
      <b/>
      <i/>
      <sz val="6"/>
      <color theme="1" tint="0.499984740745262"/>
      <name val="Arial"/>
      <family val="2"/>
      <charset val="204"/>
    </font>
    <font>
      <b/>
      <i/>
      <sz val="9"/>
      <color theme="1" tint="0.499984740745262"/>
      <name val="Arial"/>
      <family val="2"/>
      <charset val="204"/>
    </font>
    <font>
      <b/>
      <i/>
      <sz val="7"/>
      <color theme="1" tint="0.499984740745262"/>
      <name val="Arial"/>
      <family val="2"/>
      <charset val="204"/>
    </font>
    <font>
      <b/>
      <i/>
      <u/>
      <sz val="9"/>
      <color theme="1" tint="0.499984740745262"/>
      <name val="Arial"/>
      <family val="2"/>
      <charset val="204"/>
    </font>
    <font>
      <b/>
      <i/>
      <sz val="7"/>
      <color rgb="FFFF0000"/>
      <name val="Arial"/>
      <family val="2"/>
      <charset val="204"/>
    </font>
    <font>
      <b/>
      <i/>
      <sz val="7.5"/>
      <name val="Arial"/>
      <family val="2"/>
      <charset val="204"/>
    </font>
    <font>
      <b/>
      <i/>
      <sz val="8"/>
      <color rgb="FF7030A0"/>
      <name val="Arial"/>
      <family val="2"/>
      <charset val="204"/>
    </font>
    <font>
      <b/>
      <i/>
      <sz val="7.5"/>
      <color theme="1"/>
      <name val="Arial"/>
      <family val="2"/>
      <charset val="204"/>
    </font>
    <font>
      <b/>
      <i/>
      <sz val="16"/>
      <color rgb="FFFFFF00"/>
      <name val="Arial"/>
      <family val="2"/>
      <charset val="204"/>
    </font>
    <font>
      <b/>
      <i/>
      <sz val="14"/>
      <color rgb="FFFFFF00"/>
      <name val="Arial"/>
      <family val="2"/>
      <charset val="204"/>
    </font>
    <font>
      <b/>
      <i/>
      <sz val="13"/>
      <color rgb="FFFFFF00"/>
      <name val="Arial"/>
      <family val="2"/>
      <charset val="204"/>
    </font>
    <font>
      <b/>
      <i/>
      <sz val="20"/>
      <color rgb="FFFFFF00"/>
      <name val="Arial"/>
      <family val="2"/>
      <charset val="204"/>
    </font>
    <font>
      <b/>
      <u/>
      <sz val="12"/>
      <color rgb="FF7030A0"/>
      <name val="Arial"/>
      <family val="2"/>
      <charset val="204"/>
    </font>
    <font>
      <b/>
      <sz val="10"/>
      <color rgb="FF7030A0"/>
      <name val="Arial"/>
      <family val="2"/>
      <charset val="204"/>
    </font>
    <font>
      <b/>
      <i/>
      <u/>
      <sz val="11"/>
      <color rgb="FF7030A0"/>
      <name val="Arial"/>
      <family val="2"/>
      <charset val="204"/>
    </font>
    <font>
      <i/>
      <u/>
      <sz val="6.5"/>
      <color rgb="FF0070C0"/>
      <name val="Arial"/>
      <family val="2"/>
      <charset val="204"/>
    </font>
    <font>
      <b/>
      <i/>
      <u/>
      <sz val="8"/>
      <color rgb="FF0070C0"/>
      <name val="Arial"/>
      <family val="2"/>
      <charset val="204"/>
    </font>
    <font>
      <b/>
      <i/>
      <u/>
      <sz val="6.5"/>
      <color rgb="FF0070C0"/>
      <name val="Arial"/>
      <family val="2"/>
      <charset val="204"/>
    </font>
    <font>
      <b/>
      <i/>
      <sz val="8.5"/>
      <color rgb="FFFFFF00"/>
      <name val="Arial"/>
      <family val="2"/>
      <charset val="204"/>
    </font>
    <font>
      <i/>
      <sz val="7"/>
      <color rgb="FF7030A0"/>
      <name val="Arial"/>
      <family val="2"/>
      <charset val="204"/>
    </font>
    <font>
      <i/>
      <sz val="8"/>
      <color rgb="FF7030A0"/>
      <name val="Arial"/>
      <family val="2"/>
      <charset val="204"/>
    </font>
    <font>
      <b/>
      <i/>
      <sz val="6"/>
      <color rgb="FFFF0000"/>
      <name val="Arial"/>
      <family val="2"/>
      <charset val="204"/>
    </font>
    <font>
      <i/>
      <sz val="7"/>
      <color theme="0"/>
      <name val="Arial"/>
      <family val="2"/>
      <charset val="204"/>
    </font>
    <font>
      <b/>
      <i/>
      <sz val="7.5"/>
      <color theme="1" tint="0.499984740745262"/>
      <name val="Arial"/>
      <family val="2"/>
      <charset val="204"/>
    </font>
    <font>
      <b/>
      <u/>
      <sz val="8"/>
      <color rgb="FFFF0000"/>
      <name val="Arial"/>
      <family val="2"/>
      <charset val="204"/>
    </font>
    <font>
      <u/>
      <sz val="8"/>
      <color rgb="FFFF0000"/>
      <name val="Arial"/>
      <family val="2"/>
      <charset val="204"/>
    </font>
    <font>
      <b/>
      <i/>
      <sz val="6.5"/>
      <color theme="1"/>
      <name val="Arial"/>
      <family val="2"/>
      <charset val="204"/>
    </font>
    <font>
      <i/>
      <sz val="6"/>
      <color theme="1" tint="0.499984740745262"/>
      <name val="Arial"/>
      <family val="2"/>
      <charset val="204"/>
    </font>
    <font>
      <b/>
      <i/>
      <sz val="5.5"/>
      <color rgb="FF7030A0"/>
      <name val="Arial"/>
      <family val="2"/>
      <charset val="204"/>
    </font>
    <font>
      <b/>
      <i/>
      <sz val="7"/>
      <color rgb="FF7030A0"/>
      <name val="Arial"/>
      <family val="2"/>
      <charset val="204"/>
    </font>
    <font>
      <b/>
      <i/>
      <sz val="6"/>
      <color rgb="FF7030A0"/>
      <name val="Arial"/>
      <family val="2"/>
      <charset val="204"/>
    </font>
    <font>
      <i/>
      <sz val="9"/>
      <color theme="0" tint="-0.34998626667073579"/>
      <name val="Arial"/>
      <family val="2"/>
      <charset val="204"/>
    </font>
    <font>
      <b/>
      <i/>
      <sz val="5.5"/>
      <name val="Arial"/>
      <family val="2"/>
      <charset val="204"/>
    </font>
    <font>
      <b/>
      <i/>
      <sz val="16"/>
      <name val="Arial"/>
      <family val="2"/>
      <charset val="204"/>
    </font>
    <font>
      <i/>
      <sz val="5.5"/>
      <name val="Arial"/>
      <family val="2"/>
      <charset val="204"/>
    </font>
    <font>
      <i/>
      <sz val="5"/>
      <color rgb="FFFF0000"/>
      <name val="Arial"/>
      <family val="2"/>
      <charset val="204"/>
    </font>
    <font>
      <i/>
      <sz val="5"/>
      <color rgb="FF0070C0"/>
      <name val="Arial"/>
      <family val="2"/>
      <charset val="204"/>
    </font>
    <font>
      <b/>
      <i/>
      <sz val="12"/>
      <color theme="1" tint="0.499984740745262"/>
      <name val="Arial"/>
      <family val="2"/>
      <charset val="204"/>
    </font>
    <font>
      <b/>
      <i/>
      <u/>
      <sz val="6"/>
      <color rgb="FF7030A0"/>
      <name val="Arial"/>
      <family val="2"/>
      <charset val="204"/>
    </font>
    <font>
      <b/>
      <i/>
      <sz val="9"/>
      <color rgb="FF0070C0"/>
      <name val="Arial"/>
      <family val="2"/>
      <charset val="204"/>
    </font>
    <font>
      <b/>
      <i/>
      <sz val="8"/>
      <color theme="1" tint="0.499984740745262"/>
      <name val="Arial"/>
      <family val="2"/>
      <charset val="204"/>
    </font>
    <font>
      <sz val="11"/>
      <color theme="1" tint="0.1499679555650502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9"/>
      <color rgb="FF00B050"/>
      <name val="Arial"/>
      <family val="2"/>
      <charset val="204"/>
    </font>
    <font>
      <b/>
      <i/>
      <sz val="9"/>
      <color rgb="FF00B0F0"/>
      <name val="Arial"/>
      <family val="2"/>
      <charset val="204"/>
    </font>
  </fonts>
  <fills count="21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B17ED8"/>
        <bgColor indexed="64"/>
      </patternFill>
    </fill>
    <fill>
      <patternFill patternType="solid">
        <fgColor rgb="FF00B853"/>
        <bgColor indexed="64"/>
      </patternFill>
    </fill>
  </fills>
  <borders count="79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dashDot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dashDot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dashDot">
        <color auto="1"/>
      </bottom>
      <diagonal/>
    </border>
    <border>
      <left style="thick">
        <color auto="1"/>
      </left>
      <right style="thin">
        <color auto="1"/>
      </right>
      <top style="dashDot">
        <color auto="1"/>
      </top>
      <bottom style="dashDot">
        <color auto="1"/>
      </bottom>
      <diagonal/>
    </border>
    <border>
      <left style="thin">
        <color auto="1"/>
      </left>
      <right style="thin">
        <color auto="1"/>
      </right>
      <top style="dashDot">
        <color auto="1"/>
      </top>
      <bottom style="dashDot">
        <color auto="1"/>
      </bottom>
      <diagonal/>
    </border>
    <border>
      <left style="thin">
        <color auto="1"/>
      </left>
      <right style="thick">
        <color auto="1"/>
      </right>
      <top style="dashDot">
        <color auto="1"/>
      </top>
      <bottom style="dashDot">
        <color auto="1"/>
      </bottom>
      <diagonal/>
    </border>
    <border>
      <left style="thick">
        <color auto="1"/>
      </left>
      <right style="thin">
        <color auto="1"/>
      </right>
      <top style="dashDot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ashDot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dashDot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ck">
        <color auto="1"/>
      </top>
      <bottom style="thin">
        <color rgb="FFFF0000"/>
      </bottom>
      <diagonal/>
    </border>
    <border>
      <left style="thin">
        <color theme="0" tint="-0.34998626667073579"/>
      </left>
      <right style="thick">
        <color auto="1"/>
      </right>
      <top style="thick">
        <color auto="1"/>
      </top>
      <bottom style="thin">
        <color rgb="FFFF000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rgb="FFFF0000"/>
      </top>
      <bottom style="thin">
        <color rgb="FFFF0000"/>
      </bottom>
      <diagonal/>
    </border>
    <border>
      <left style="thin">
        <color theme="0" tint="-0.34998626667073579"/>
      </left>
      <right style="thick">
        <color auto="1"/>
      </right>
      <top style="thin">
        <color rgb="FFFF0000"/>
      </top>
      <bottom style="thin">
        <color rgb="FFFF0000"/>
      </bottom>
      <diagonal/>
    </border>
    <border>
      <left/>
      <right style="thin">
        <color theme="0" tint="-0.34998626667073579"/>
      </right>
      <top style="thick">
        <color auto="1"/>
      </top>
      <bottom style="thin">
        <color rgb="FFFF0000"/>
      </bottom>
      <diagonal/>
    </border>
    <border>
      <left style="thick">
        <color auto="1"/>
      </left>
      <right style="thick">
        <color auto="1"/>
      </right>
      <top style="thin">
        <color rgb="FFFF0000"/>
      </top>
      <bottom style="thin">
        <color rgb="FFFF0000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dashDotDot">
        <color theme="0" tint="-0.499984740745262"/>
      </right>
      <top style="thick">
        <color auto="1"/>
      </top>
      <bottom style="thick">
        <color auto="1"/>
      </bottom>
      <diagonal/>
    </border>
    <border>
      <left style="dashDotDot">
        <color theme="0" tint="-0.499984740745262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/>
      <top/>
      <bottom style="thin">
        <color theme="6" tint="0.79998168889431442"/>
      </bottom>
      <diagonal/>
    </border>
    <border>
      <left style="thick">
        <color auto="1"/>
      </left>
      <right style="thin">
        <color auto="1"/>
      </right>
      <top/>
      <bottom/>
      <diagonal/>
    </border>
  </borders>
  <cellStyleXfs count="6">
    <xf numFmtId="0" fontId="0" fillId="0" borderId="0"/>
    <xf numFmtId="0" fontId="17" fillId="0" borderId="0" applyNumberFormat="0" applyFill="0" applyBorder="0" applyAlignment="0" applyProtection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79" fillId="0" borderId="77">
      <alignment vertical="center"/>
    </xf>
    <xf numFmtId="0" fontId="80" fillId="0" borderId="0" applyNumberFormat="0" applyFill="0" applyBorder="0" applyAlignment="0" applyProtection="0"/>
  </cellStyleXfs>
  <cellXfs count="365">
    <xf numFmtId="0" fontId="0" fillId="0" borderId="0" xfId="0"/>
    <xf numFmtId="0" fontId="1" fillId="0" borderId="0" xfId="0" applyFont="1" applyAlignment="1"/>
    <xf numFmtId="164" fontId="1" fillId="0" borderId="0" xfId="0" applyNumberFormat="1" applyFont="1" applyAlignment="1"/>
    <xf numFmtId="0" fontId="9" fillId="0" borderId="0" xfId="0" applyFont="1" applyFill="1"/>
    <xf numFmtId="0" fontId="9" fillId="3" borderId="0" xfId="0" applyFont="1" applyFill="1"/>
    <xf numFmtId="0" fontId="9" fillId="7" borderId="0" xfId="0" applyFont="1" applyFill="1"/>
    <xf numFmtId="165" fontId="3" fillId="0" borderId="0" xfId="0" applyNumberFormat="1" applyFont="1" applyAlignment="1"/>
    <xf numFmtId="167" fontId="1" fillId="0" borderId="0" xfId="0" applyNumberFormat="1" applyFont="1" applyAlignment="1"/>
    <xf numFmtId="167" fontId="3" fillId="0" borderId="0" xfId="0" applyNumberFormat="1" applyFont="1" applyAlignment="1">
      <alignment vertical="center" wrapText="1"/>
    </xf>
    <xf numFmtId="0" fontId="3" fillId="0" borderId="0" xfId="0" applyFont="1" applyFill="1" applyAlignment="1"/>
    <xf numFmtId="0" fontId="3" fillId="0" borderId="0" xfId="0" applyNumberFormat="1" applyFont="1" applyAlignment="1">
      <alignment horizontal="right" vertical="center" wrapText="1"/>
    </xf>
    <xf numFmtId="0" fontId="6" fillId="0" borderId="0" xfId="0" applyFont="1" applyFill="1" applyBorder="1" applyAlignment="1"/>
    <xf numFmtId="0" fontId="35" fillId="10" borderId="9" xfId="2" applyNumberFormat="1" applyFont="1" applyFill="1" applyBorder="1" applyAlignment="1">
      <alignment horizontal="center" vertical="center" wrapText="1"/>
    </xf>
    <xf numFmtId="9" fontId="36" fillId="10" borderId="1" xfId="3" applyFont="1" applyFill="1" applyBorder="1" applyAlignment="1">
      <alignment horizontal="center"/>
    </xf>
    <xf numFmtId="0" fontId="35" fillId="10" borderId="10" xfId="2" applyNumberFormat="1" applyFont="1" applyFill="1" applyBorder="1" applyAlignment="1">
      <alignment horizontal="center" vertical="center" wrapText="1"/>
    </xf>
    <xf numFmtId="168" fontId="18" fillId="10" borderId="1" xfId="2" applyNumberFormat="1" applyFont="1" applyFill="1" applyBorder="1" applyAlignment="1">
      <alignment vertical="center"/>
    </xf>
    <xf numFmtId="167" fontId="5" fillId="9" borderId="28" xfId="2" applyNumberFormat="1" applyFont="1" applyFill="1" applyBorder="1" applyAlignment="1">
      <alignment vertical="center"/>
    </xf>
    <xf numFmtId="168" fontId="19" fillId="10" borderId="10" xfId="2" applyNumberFormat="1" applyFont="1" applyFill="1" applyBorder="1" applyAlignment="1">
      <alignment vertical="center"/>
    </xf>
    <xf numFmtId="167" fontId="5" fillId="11" borderId="28" xfId="2" applyNumberFormat="1" applyFont="1" applyFill="1" applyBorder="1" applyAlignment="1">
      <alignment vertical="center"/>
    </xf>
    <xf numFmtId="168" fontId="19" fillId="10" borderId="1" xfId="2" applyNumberFormat="1" applyFont="1" applyFill="1" applyBorder="1" applyAlignment="1">
      <alignment vertical="center"/>
    </xf>
    <xf numFmtId="167" fontId="39" fillId="10" borderId="15" xfId="0" applyNumberFormat="1" applyFont="1" applyFill="1" applyBorder="1" applyAlignment="1">
      <alignment horizontal="center" vertical="center" wrapText="1"/>
    </xf>
    <xf numFmtId="167" fontId="39" fillId="10" borderId="47" xfId="0" applyNumberFormat="1" applyFont="1" applyFill="1" applyBorder="1" applyAlignment="1">
      <alignment horizontal="center" vertical="center" wrapText="1"/>
    </xf>
    <xf numFmtId="0" fontId="40" fillId="10" borderId="1" xfId="0" applyNumberFormat="1" applyFont="1" applyFill="1" applyBorder="1" applyAlignment="1">
      <alignment horizontal="center" vertical="center" wrapText="1"/>
    </xf>
    <xf numFmtId="164" fontId="39" fillId="10" borderId="14" xfId="0" applyNumberFormat="1" applyFont="1" applyFill="1" applyBorder="1" applyAlignment="1">
      <alignment horizontal="center"/>
    </xf>
    <xf numFmtId="166" fontId="39" fillId="10" borderId="14" xfId="2" applyNumberFormat="1" applyFont="1" applyFill="1" applyBorder="1" applyAlignment="1">
      <alignment horizontal="center"/>
    </xf>
    <xf numFmtId="166" fontId="41" fillId="10" borderId="14" xfId="2" applyNumberFormat="1" applyFont="1" applyFill="1" applyBorder="1" applyAlignment="1">
      <alignment horizontal="center" vertical="center"/>
    </xf>
    <xf numFmtId="167" fontId="42" fillId="10" borderId="5" xfId="0" applyNumberFormat="1" applyFont="1" applyFill="1" applyBorder="1" applyAlignment="1">
      <alignment vertical="center" wrapText="1"/>
    </xf>
    <xf numFmtId="167" fontId="42" fillId="10" borderId="49" xfId="0" applyNumberFormat="1" applyFont="1" applyFill="1" applyBorder="1" applyAlignment="1">
      <alignment vertical="center" wrapText="1"/>
    </xf>
    <xf numFmtId="0" fontId="42" fillId="10" borderId="49" xfId="0" applyNumberFormat="1" applyFont="1" applyFill="1" applyBorder="1" applyAlignment="1">
      <alignment vertical="center" wrapText="1"/>
    </xf>
    <xf numFmtId="0" fontId="38" fillId="10" borderId="52" xfId="0" applyFont="1" applyFill="1" applyBorder="1" applyAlignment="1"/>
    <xf numFmtId="0" fontId="43" fillId="9" borderId="14" xfId="0" applyFont="1" applyFill="1" applyBorder="1" applyAlignment="1">
      <alignment horizontal="right" vertical="center" wrapText="1"/>
    </xf>
    <xf numFmtId="0" fontId="2" fillId="9" borderId="14" xfId="0" applyFont="1" applyFill="1" applyBorder="1" applyAlignment="1">
      <alignment horizontal="right" vertical="center" wrapText="1"/>
    </xf>
    <xf numFmtId="167" fontId="5" fillId="9" borderId="53" xfId="0" applyNumberFormat="1" applyFont="1" applyFill="1" applyBorder="1" applyAlignment="1">
      <alignment vertical="center" wrapText="1"/>
    </xf>
    <xf numFmtId="167" fontId="5" fillId="9" borderId="54" xfId="0" applyNumberFormat="1" applyFont="1" applyFill="1" applyBorder="1" applyAlignment="1">
      <alignment vertical="center" wrapText="1"/>
    </xf>
    <xf numFmtId="0" fontId="38" fillId="10" borderId="41" xfId="0" applyFont="1" applyFill="1" applyBorder="1" applyAlignment="1"/>
    <xf numFmtId="0" fontId="43" fillId="11" borderId="11" xfId="0" applyFont="1" applyFill="1" applyBorder="1" applyAlignment="1">
      <alignment horizontal="right" vertical="center" wrapText="1"/>
    </xf>
    <xf numFmtId="0" fontId="2" fillId="11" borderId="11" xfId="0" applyFont="1" applyFill="1" applyBorder="1" applyAlignment="1">
      <alignment horizontal="right" vertical="center" wrapText="1"/>
    </xf>
    <xf numFmtId="167" fontId="5" fillId="11" borderId="56" xfId="0" applyNumberFormat="1" applyFont="1" applyFill="1" applyBorder="1" applyAlignment="1">
      <alignment vertical="center" wrapText="1"/>
    </xf>
    <xf numFmtId="167" fontId="5" fillId="11" borderId="57" xfId="0" applyNumberFormat="1" applyFont="1" applyFill="1" applyBorder="1" applyAlignment="1">
      <alignment vertical="center" wrapText="1"/>
    </xf>
    <xf numFmtId="0" fontId="43" fillId="9" borderId="11" xfId="0" applyFont="1" applyFill="1" applyBorder="1" applyAlignment="1">
      <alignment horizontal="right" vertical="center" wrapText="1"/>
    </xf>
    <xf numFmtId="0" fontId="2" fillId="9" borderId="11" xfId="0" applyFont="1" applyFill="1" applyBorder="1" applyAlignment="1">
      <alignment horizontal="right" vertical="center" wrapText="1"/>
    </xf>
    <xf numFmtId="167" fontId="5" fillId="9" borderId="56" xfId="0" applyNumberFormat="1" applyFont="1" applyFill="1" applyBorder="1" applyAlignment="1">
      <alignment vertical="center" wrapText="1"/>
    </xf>
    <xf numFmtId="167" fontId="5" fillId="9" borderId="57" xfId="0" applyNumberFormat="1" applyFont="1" applyFill="1" applyBorder="1" applyAlignment="1">
      <alignment vertical="center" wrapText="1"/>
    </xf>
    <xf numFmtId="0" fontId="45" fillId="9" borderId="11" xfId="0" applyFont="1" applyFill="1" applyBorder="1" applyAlignment="1">
      <alignment horizontal="right" vertical="center" wrapText="1"/>
    </xf>
    <xf numFmtId="0" fontId="3" fillId="9" borderId="11" xfId="0" applyFont="1" applyFill="1" applyBorder="1" applyAlignment="1">
      <alignment horizontal="right" vertical="center" wrapText="1"/>
    </xf>
    <xf numFmtId="167" fontId="4" fillId="9" borderId="56" xfId="0" applyNumberFormat="1" applyFont="1" applyFill="1" applyBorder="1" applyAlignment="1">
      <alignment vertical="center" wrapText="1"/>
    </xf>
    <xf numFmtId="167" fontId="4" fillId="9" borderId="57" xfId="0" applyNumberFormat="1" applyFont="1" applyFill="1" applyBorder="1" applyAlignment="1">
      <alignment vertical="center" wrapText="1"/>
    </xf>
    <xf numFmtId="0" fontId="45" fillId="11" borderId="11" xfId="0" applyFont="1" applyFill="1" applyBorder="1" applyAlignment="1">
      <alignment horizontal="right" vertical="center" wrapText="1"/>
    </xf>
    <xf numFmtId="0" fontId="3" fillId="11" borderId="11" xfId="0" applyFont="1" applyFill="1" applyBorder="1" applyAlignment="1">
      <alignment horizontal="right" vertical="center" wrapText="1"/>
    </xf>
    <xf numFmtId="167" fontId="4" fillId="11" borderId="56" xfId="0" applyNumberFormat="1" applyFont="1" applyFill="1" applyBorder="1" applyAlignment="1">
      <alignment vertical="center" wrapText="1"/>
    </xf>
    <xf numFmtId="167" fontId="4" fillId="11" borderId="57" xfId="0" applyNumberFormat="1" applyFont="1" applyFill="1" applyBorder="1" applyAlignment="1">
      <alignment vertical="center" wrapText="1"/>
    </xf>
    <xf numFmtId="0" fontId="38" fillId="10" borderId="37" xfId="0" applyFont="1" applyFill="1" applyBorder="1" applyAlignment="1"/>
    <xf numFmtId="0" fontId="45" fillId="9" borderId="12" xfId="0" applyFont="1" applyFill="1" applyBorder="1" applyAlignment="1">
      <alignment horizontal="right" vertical="center" wrapText="1"/>
    </xf>
    <xf numFmtId="0" fontId="3" fillId="9" borderId="12" xfId="0" applyFont="1" applyFill="1" applyBorder="1" applyAlignment="1">
      <alignment horizontal="right" vertical="center" wrapText="1"/>
    </xf>
    <xf numFmtId="167" fontId="4" fillId="9" borderId="59" xfId="0" applyNumberFormat="1" applyFont="1" applyFill="1" applyBorder="1" applyAlignment="1">
      <alignment vertical="center" wrapText="1"/>
    </xf>
    <xf numFmtId="167" fontId="4" fillId="9" borderId="60" xfId="0" applyNumberFormat="1" applyFont="1" applyFill="1" applyBorder="1" applyAlignment="1">
      <alignment vertical="center" wrapText="1"/>
    </xf>
    <xf numFmtId="0" fontId="50" fillId="0" borderId="0" xfId="0" applyFont="1" applyFill="1"/>
    <xf numFmtId="168" fontId="20" fillId="0" borderId="0" xfId="0" applyNumberFormat="1" applyFont="1" applyFill="1"/>
    <xf numFmtId="168" fontId="7" fillId="0" borderId="0" xfId="0" applyNumberFormat="1" applyFont="1" applyFill="1"/>
    <xf numFmtId="168" fontId="11" fillId="0" borderId="8" xfId="0" applyNumberFormat="1" applyFont="1" applyFill="1" applyBorder="1"/>
    <xf numFmtId="3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52" fillId="6" borderId="70" xfId="1" applyFont="1" applyFill="1" applyBorder="1" applyAlignment="1">
      <alignment horizontal="right"/>
    </xf>
    <xf numFmtId="3" fontId="8" fillId="10" borderId="33" xfId="2" applyNumberFormat="1" applyFont="1" applyFill="1" applyBorder="1" applyAlignment="1"/>
    <xf numFmtId="3" fontId="26" fillId="11" borderId="58" xfId="2" applyNumberFormat="1" applyFont="1" applyFill="1" applyBorder="1" applyAlignment="1"/>
    <xf numFmtId="3" fontId="26" fillId="9" borderId="58" xfId="2" applyNumberFormat="1" applyFont="1" applyFill="1" applyBorder="1" applyAlignment="1"/>
    <xf numFmtId="3" fontId="26" fillId="9" borderId="61" xfId="2" applyNumberFormat="1" applyFont="1" applyFill="1" applyBorder="1" applyAlignment="1"/>
    <xf numFmtId="3" fontId="2" fillId="9" borderId="1" xfId="2" applyNumberFormat="1" applyFont="1" applyFill="1" applyBorder="1" applyAlignment="1"/>
    <xf numFmtId="3" fontId="37" fillId="11" borderId="58" xfId="2" applyNumberFormat="1" applyFont="1" applyFill="1" applyBorder="1" applyAlignment="1"/>
    <xf numFmtId="3" fontId="2" fillId="11" borderId="1" xfId="2" applyNumberFormat="1" applyFont="1" applyFill="1" applyBorder="1" applyAlignment="1"/>
    <xf numFmtId="3" fontId="37" fillId="9" borderId="58" xfId="2" applyNumberFormat="1" applyFont="1" applyFill="1" applyBorder="1" applyAlignment="1"/>
    <xf numFmtId="3" fontId="37" fillId="9" borderId="61" xfId="2" applyNumberFormat="1" applyFont="1" applyFill="1" applyBorder="1" applyAlignment="1"/>
    <xf numFmtId="168" fontId="8" fillId="10" borderId="1" xfId="2" applyNumberFormat="1" applyFont="1" applyFill="1" applyBorder="1" applyAlignment="1">
      <alignment horizontal="center"/>
    </xf>
    <xf numFmtId="9" fontId="8" fillId="10" borderId="33" xfId="0" applyNumberFormat="1" applyFont="1" applyFill="1" applyBorder="1" applyAlignment="1"/>
    <xf numFmtId="3" fontId="8" fillId="10" borderId="9" xfId="0" applyNumberFormat="1" applyFont="1" applyFill="1" applyBorder="1" applyAlignment="1">
      <alignment vertical="center" wrapText="1"/>
    </xf>
    <xf numFmtId="166" fontId="56" fillId="10" borderId="10" xfId="2" applyNumberFormat="1" applyFont="1" applyFill="1" applyBorder="1" applyAlignment="1">
      <alignment vertical="center"/>
    </xf>
    <xf numFmtId="166" fontId="56" fillId="10" borderId="1" xfId="2" applyNumberFormat="1" applyFont="1" applyFill="1" applyBorder="1" applyAlignment="1">
      <alignment horizontal="right" vertical="center"/>
    </xf>
    <xf numFmtId="9" fontId="14" fillId="10" borderId="1" xfId="2" applyNumberFormat="1" applyFont="1" applyFill="1" applyBorder="1" applyAlignment="1">
      <alignment horizontal="right" vertical="center"/>
    </xf>
    <xf numFmtId="0" fontId="57" fillId="9" borderId="57" xfId="0" applyNumberFormat="1" applyFont="1" applyFill="1" applyBorder="1" applyAlignment="1">
      <alignment vertical="center" wrapText="1"/>
    </xf>
    <xf numFmtId="0" fontId="57" fillId="11" borderId="57" xfId="0" applyNumberFormat="1" applyFont="1" applyFill="1" applyBorder="1" applyAlignment="1">
      <alignment vertical="center" wrapText="1"/>
    </xf>
    <xf numFmtId="0" fontId="57" fillId="9" borderId="54" xfId="0" applyNumberFormat="1" applyFont="1" applyFill="1" applyBorder="1" applyAlignment="1">
      <alignment vertical="center" wrapText="1"/>
    </xf>
    <xf numFmtId="3" fontId="26" fillId="9" borderId="55" xfId="2" applyNumberFormat="1" applyFont="1" applyFill="1" applyBorder="1" applyAlignment="1"/>
    <xf numFmtId="3" fontId="37" fillId="9" borderId="55" xfId="2" applyNumberFormat="1" applyFont="1" applyFill="1" applyBorder="1" applyAlignment="1"/>
    <xf numFmtId="0" fontId="57" fillId="9" borderId="60" xfId="0" applyNumberFormat="1" applyFont="1" applyFill="1" applyBorder="1" applyAlignment="1">
      <alignment vertical="center" wrapText="1"/>
    </xf>
    <xf numFmtId="9" fontId="58" fillId="9" borderId="53" xfId="0" applyNumberFormat="1" applyFont="1" applyFill="1" applyBorder="1" applyAlignment="1"/>
    <xf numFmtId="9" fontId="58" fillId="11" borderId="56" xfId="0" applyNumberFormat="1" applyFont="1" applyFill="1" applyBorder="1" applyAlignment="1"/>
    <xf numFmtId="9" fontId="58" fillId="9" borderId="56" xfId="0" applyNumberFormat="1" applyFont="1" applyFill="1" applyBorder="1" applyAlignment="1"/>
    <xf numFmtId="9" fontId="58" fillId="9" borderId="59" xfId="0" applyNumberFormat="1" applyFont="1" applyFill="1" applyBorder="1" applyAlignment="1"/>
    <xf numFmtId="3" fontId="44" fillId="9" borderId="14" xfId="2" applyNumberFormat="1" applyFont="1" applyFill="1" applyBorder="1" applyAlignment="1"/>
    <xf numFmtId="3" fontId="44" fillId="11" borderId="11" xfId="2" applyNumberFormat="1" applyFont="1" applyFill="1" applyBorder="1" applyAlignment="1"/>
    <xf numFmtId="3" fontId="44" fillId="9" borderId="11" xfId="2" applyNumberFormat="1" applyFont="1" applyFill="1" applyBorder="1" applyAlignment="1"/>
    <xf numFmtId="3" fontId="44" fillId="9" borderId="12" xfId="2" applyNumberFormat="1" applyFont="1" applyFill="1" applyBorder="1" applyAlignment="1"/>
    <xf numFmtId="0" fontId="42" fillId="10" borderId="18" xfId="0" applyNumberFormat="1" applyFont="1" applyFill="1" applyBorder="1" applyAlignment="1">
      <alignment vertical="center" wrapText="1"/>
    </xf>
    <xf numFmtId="167" fontId="39" fillId="10" borderId="71" xfId="0" applyNumberFormat="1" applyFont="1" applyFill="1" applyBorder="1" applyAlignment="1">
      <alignment horizontal="center" vertical="center"/>
    </xf>
    <xf numFmtId="3" fontId="27" fillId="0" borderId="0" xfId="0" applyNumberFormat="1" applyFont="1" applyFill="1" applyBorder="1" applyAlignment="1" applyProtection="1">
      <alignment horizontal="center" vertical="distributed"/>
      <protection locked="0"/>
    </xf>
    <xf numFmtId="3" fontId="27" fillId="0" borderId="0" xfId="0" applyNumberFormat="1" applyFont="1" applyFill="1" applyBorder="1" applyAlignment="1" applyProtection="1">
      <alignment horizontal="center" vertical="center" wrapText="1"/>
      <protection locked="0"/>
    </xf>
    <xf numFmtId="3" fontId="3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5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0" applyNumberFormat="1" applyFont="1" applyFill="1" applyBorder="1" applyAlignment="1" applyProtection="1">
      <alignment vertical="center" wrapText="1"/>
      <protection locked="0"/>
    </xf>
    <xf numFmtId="49" fontId="28" fillId="0" borderId="0" xfId="0" applyNumberFormat="1" applyFont="1" applyFill="1" applyBorder="1" applyAlignment="1" applyProtection="1">
      <alignment vertical="top" wrapText="1"/>
      <protection locked="0"/>
    </xf>
    <xf numFmtId="49" fontId="29" fillId="0" borderId="0" xfId="0" applyNumberFormat="1" applyFont="1" applyFill="1" applyBorder="1" applyAlignment="1" applyProtection="1">
      <alignment horizontal="left" vertical="center" wrapText="1"/>
      <protection locked="0"/>
    </xf>
    <xf numFmtId="3" fontId="3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0" xfId="0" applyNumberFormat="1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24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Fill="1" applyBorder="1" applyAlignment="1" applyProtection="1">
      <alignment vertical="center" wrapText="1"/>
      <protection locked="0"/>
    </xf>
    <xf numFmtId="0" fontId="10" fillId="0" borderId="0" xfId="0" applyFont="1" applyFill="1" applyBorder="1" applyAlignment="1" applyProtection="1">
      <alignment vertical="center" wrapText="1"/>
      <protection locked="0"/>
    </xf>
    <xf numFmtId="3" fontId="2" fillId="2" borderId="25" xfId="0" applyNumberFormat="1" applyFont="1" applyFill="1" applyBorder="1" applyAlignment="1" applyProtection="1">
      <alignment horizontal="center" vertical="top" wrapText="1"/>
      <protection locked="0"/>
    </xf>
    <xf numFmtId="3" fontId="27" fillId="14" borderId="32" xfId="0" applyNumberFormat="1" applyFont="1" applyFill="1" applyBorder="1" applyAlignment="1" applyProtection="1">
      <alignment horizontal="center" vertical="distributed"/>
      <protection locked="0"/>
    </xf>
    <xf numFmtId="3" fontId="27" fillId="14" borderId="32" xfId="0" applyNumberFormat="1" applyFont="1" applyFill="1" applyBorder="1" applyAlignment="1" applyProtection="1">
      <alignment horizontal="center" vertical="center" wrapText="1"/>
      <protection locked="0"/>
    </xf>
    <xf numFmtId="0" fontId="1" fillId="16" borderId="0" xfId="0" applyFont="1" applyFill="1" applyBorder="1" applyAlignment="1" applyProtection="1">
      <alignment vertical="center" wrapText="1"/>
      <protection locked="0"/>
    </xf>
    <xf numFmtId="0" fontId="1" fillId="16" borderId="0" xfId="0" applyFont="1" applyFill="1" applyBorder="1" applyAlignment="1" applyProtection="1">
      <alignment horizontal="center" vertic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9" borderId="14" xfId="0" applyNumberFormat="1" applyFont="1" applyFill="1" applyBorder="1" applyAlignment="1">
      <alignment horizontal="right" vertical="center" wrapText="1"/>
    </xf>
    <xf numFmtId="3" fontId="61" fillId="11" borderId="11" xfId="0" applyNumberFormat="1" applyFont="1" applyFill="1" applyBorder="1" applyAlignment="1">
      <alignment horizontal="right" vertical="center" wrapText="1"/>
    </xf>
    <xf numFmtId="3" fontId="61" fillId="9" borderId="11" xfId="0" applyNumberFormat="1" applyFont="1" applyFill="1" applyBorder="1" applyAlignment="1">
      <alignment horizontal="right" vertical="center" wrapText="1"/>
    </xf>
    <xf numFmtId="3" fontId="61" fillId="9" borderId="12" xfId="0" applyNumberFormat="1" applyFont="1" applyFill="1" applyBorder="1" applyAlignment="1">
      <alignment horizontal="right" vertical="center" wrapText="1"/>
    </xf>
    <xf numFmtId="0" fontId="4" fillId="9" borderId="17" xfId="0" applyNumberFormat="1" applyFont="1" applyFill="1" applyBorder="1" applyAlignment="1">
      <alignment horizontal="right" vertical="top" wrapText="1"/>
    </xf>
    <xf numFmtId="0" fontId="4" fillId="9" borderId="16" xfId="0" applyNumberFormat="1" applyFont="1" applyFill="1" applyBorder="1" applyAlignment="1">
      <alignment horizontal="right" vertical="top" wrapText="1"/>
    </xf>
    <xf numFmtId="0" fontId="4" fillId="11" borderId="2" xfId="0" applyNumberFormat="1" applyFont="1" applyFill="1" applyBorder="1" applyAlignment="1">
      <alignment horizontal="right" vertical="top" wrapText="1"/>
    </xf>
    <xf numFmtId="0" fontId="4" fillId="11" borderId="4" xfId="0" applyNumberFormat="1" applyFont="1" applyFill="1" applyBorder="1" applyAlignment="1">
      <alignment horizontal="right" vertical="top" wrapText="1"/>
    </xf>
    <xf numFmtId="0" fontId="5" fillId="9" borderId="2" xfId="0" applyNumberFormat="1" applyFont="1" applyFill="1" applyBorder="1" applyAlignment="1">
      <alignment horizontal="right" vertical="top" wrapText="1"/>
    </xf>
    <xf numFmtId="0" fontId="5" fillId="9" borderId="4" xfId="0" applyNumberFormat="1" applyFont="1" applyFill="1" applyBorder="1" applyAlignment="1">
      <alignment horizontal="right" vertical="top" wrapText="1"/>
    </xf>
    <xf numFmtId="0" fontId="5" fillId="11" borderId="2" xfId="0" applyNumberFormat="1" applyFont="1" applyFill="1" applyBorder="1" applyAlignment="1">
      <alignment horizontal="right" vertical="top" wrapText="1"/>
    </xf>
    <xf numFmtId="0" fontId="5" fillId="11" borderId="4" xfId="0" applyNumberFormat="1" applyFont="1" applyFill="1" applyBorder="1" applyAlignment="1">
      <alignment horizontal="right" vertical="top" wrapText="1"/>
    </xf>
    <xf numFmtId="0" fontId="4" fillId="9" borderId="2" xfId="0" applyNumberFormat="1" applyFont="1" applyFill="1" applyBorder="1" applyAlignment="1">
      <alignment horizontal="right" vertical="top" wrapText="1"/>
    </xf>
    <xf numFmtId="0" fontId="4" fillId="9" borderId="4" xfId="0" applyNumberFormat="1" applyFont="1" applyFill="1" applyBorder="1" applyAlignment="1">
      <alignment horizontal="right" vertical="top" wrapText="1"/>
    </xf>
    <xf numFmtId="0" fontId="4" fillId="9" borderId="7" xfId="0" applyNumberFormat="1" applyFont="1" applyFill="1" applyBorder="1" applyAlignment="1">
      <alignment horizontal="right" vertical="top" wrapText="1"/>
    </xf>
    <xf numFmtId="0" fontId="4" fillId="9" borderId="6" xfId="0" applyNumberFormat="1" applyFont="1" applyFill="1" applyBorder="1" applyAlignment="1">
      <alignment horizontal="right" vertical="top" wrapText="1"/>
    </xf>
    <xf numFmtId="166" fontId="21" fillId="10" borderId="1" xfId="2" applyNumberFormat="1" applyFont="1" applyFill="1" applyBorder="1" applyAlignment="1">
      <alignment horizontal="center"/>
    </xf>
    <xf numFmtId="168" fontId="13" fillId="6" borderId="67" xfId="0" applyNumberFormat="1" applyFont="1" applyFill="1" applyBorder="1"/>
    <xf numFmtId="168" fontId="62" fillId="5" borderId="12" xfId="0" applyNumberFormat="1" applyFont="1" applyFill="1" applyBorder="1" applyAlignment="1">
      <alignment horizontal="center" wrapText="1"/>
    </xf>
    <xf numFmtId="49" fontId="2" fillId="2" borderId="26" xfId="0" applyNumberFormat="1" applyFont="1" applyFill="1" applyBorder="1" applyAlignment="1" applyProtection="1">
      <alignment horizontal="center" vertical="top" wrapText="1"/>
      <protection locked="0"/>
    </xf>
    <xf numFmtId="49" fontId="22" fillId="0" borderId="0" xfId="0" applyNumberFormat="1" applyFont="1" applyFill="1" applyBorder="1" applyAlignment="1" applyProtection="1">
      <alignment horizontal="center" vertical="top" wrapText="1"/>
      <protection locked="0"/>
    </xf>
    <xf numFmtId="49" fontId="22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65" fillId="14" borderId="32" xfId="0" applyNumberFormat="1" applyFont="1" applyFill="1" applyBorder="1" applyAlignment="1" applyProtection="1">
      <alignment horizontal="center" vertical="top" wrapText="1"/>
      <protection locked="0"/>
    </xf>
    <xf numFmtId="49" fontId="65" fillId="14" borderId="32" xfId="0" applyNumberFormat="1" applyFont="1" applyFill="1" applyBorder="1" applyAlignment="1" applyProtection="1">
      <alignment horizontal="center" vertical="center" wrapText="1"/>
      <protection locked="0"/>
    </xf>
    <xf numFmtId="0" fontId="66" fillId="14" borderId="73" xfId="1" applyFont="1" applyFill="1" applyBorder="1" applyAlignment="1" applyProtection="1">
      <alignment vertical="center" textRotation="255"/>
      <protection locked="0"/>
    </xf>
    <xf numFmtId="0" fontId="66" fillId="0" borderId="0" xfId="1" applyFont="1" applyFill="1" applyBorder="1" applyAlignment="1" applyProtection="1">
      <alignment vertical="center" textRotation="255"/>
      <protection locked="0"/>
    </xf>
    <xf numFmtId="0" fontId="66" fillId="0" borderId="0" xfId="0" applyFont="1" applyFill="1" applyBorder="1" applyAlignment="1" applyProtection="1">
      <alignment vertical="center" textRotation="255"/>
      <protection locked="0"/>
    </xf>
    <xf numFmtId="0" fontId="68" fillId="14" borderId="72" xfId="1" applyFont="1" applyFill="1" applyBorder="1" applyAlignment="1" applyProtection="1">
      <alignment vertical="center" textRotation="255"/>
      <protection locked="0"/>
    </xf>
    <xf numFmtId="0" fontId="68" fillId="0" borderId="0" xfId="1" applyFont="1" applyFill="1" applyBorder="1" applyAlignment="1" applyProtection="1">
      <alignment vertical="center" textRotation="255"/>
      <protection locked="0"/>
    </xf>
    <xf numFmtId="0" fontId="68" fillId="0" borderId="0" xfId="0" applyFont="1" applyFill="1" applyBorder="1" applyAlignment="1" applyProtection="1">
      <alignment vertical="center" textRotation="255"/>
      <protection locked="0"/>
    </xf>
    <xf numFmtId="168" fontId="11" fillId="0" borderId="0" xfId="0" applyNumberFormat="1" applyFont="1" applyFill="1" applyBorder="1"/>
    <xf numFmtId="0" fontId="50" fillId="0" borderId="0" xfId="0" applyFont="1" applyFill="1" applyBorder="1"/>
    <xf numFmtId="168" fontId="20" fillId="0" borderId="0" xfId="0" applyNumberFormat="1" applyFont="1" applyFill="1" applyBorder="1"/>
    <xf numFmtId="168" fontId="7" fillId="0" borderId="0" xfId="0" applyNumberFormat="1" applyFont="1" applyFill="1" applyBorder="1"/>
    <xf numFmtId="168" fontId="69" fillId="6" borderId="65" xfId="1" applyNumberFormat="1" applyFont="1" applyFill="1" applyBorder="1"/>
    <xf numFmtId="168" fontId="69" fillId="6" borderId="65" xfId="0" applyNumberFormat="1" applyFont="1" applyFill="1" applyBorder="1"/>
    <xf numFmtId="168" fontId="69" fillId="6" borderId="67" xfId="1" applyNumberFormat="1" applyFont="1" applyFill="1" applyBorder="1"/>
    <xf numFmtId="168" fontId="69" fillId="6" borderId="67" xfId="0" applyNumberFormat="1" applyFont="1" applyFill="1" applyBorder="1"/>
    <xf numFmtId="49" fontId="64" fillId="0" borderId="0" xfId="0" applyNumberFormat="1" applyFont="1" applyFill="1" applyBorder="1" applyAlignment="1" applyProtection="1">
      <alignment horizontal="center" vertical="center" wrapText="1"/>
      <protection locked="0"/>
    </xf>
    <xf numFmtId="3" fontId="59" fillId="13" borderId="28" xfId="0" applyNumberFormat="1" applyFont="1" applyFill="1" applyBorder="1" applyAlignment="1" applyProtection="1">
      <alignment horizontal="center" vertical="distributed"/>
      <protection locked="0"/>
    </xf>
    <xf numFmtId="3" fontId="59" fillId="13" borderId="32" xfId="0" applyNumberFormat="1" applyFont="1" applyFill="1" applyBorder="1" applyAlignment="1" applyProtection="1">
      <alignment horizontal="center" vertical="center" wrapText="1"/>
      <protection locked="0"/>
    </xf>
    <xf numFmtId="0" fontId="71" fillId="9" borderId="12" xfId="0" applyNumberFormat="1" applyFont="1" applyFill="1" applyBorder="1" applyAlignment="1" applyProtection="1">
      <alignment horizontal="right" vertical="center" wrapText="1"/>
      <protection locked="0"/>
    </xf>
    <xf numFmtId="0" fontId="32" fillId="19" borderId="6" xfId="0" applyNumberFormat="1" applyFont="1" applyFill="1" applyBorder="1" applyAlignment="1" applyProtection="1">
      <alignment horizontal="right" vertical="center" wrapText="1"/>
      <protection locked="0"/>
    </xf>
    <xf numFmtId="167" fontId="72" fillId="14" borderId="28" xfId="0" applyNumberFormat="1" applyFont="1" applyFill="1" applyBorder="1" applyAlignment="1" applyProtection="1">
      <alignment horizontal="center" vertical="center" wrapText="1"/>
      <protection locked="0"/>
    </xf>
    <xf numFmtId="9" fontId="73" fillId="14" borderId="32" xfId="0" applyNumberFormat="1" applyFont="1" applyFill="1" applyBorder="1" applyAlignment="1" applyProtection="1">
      <alignment horizontal="center" vertical="center" textRotation="255" wrapText="1"/>
      <protection hidden="1"/>
    </xf>
    <xf numFmtId="9" fontId="73" fillId="0" borderId="0" xfId="0" applyNumberFormat="1" applyFont="1" applyFill="1" applyBorder="1" applyAlignment="1" applyProtection="1">
      <alignment horizontal="center" vertical="center" textRotation="255" wrapText="1"/>
      <protection locked="0"/>
    </xf>
    <xf numFmtId="9" fontId="74" fillId="0" borderId="0" xfId="0" applyNumberFormat="1" applyFont="1" applyFill="1" applyBorder="1" applyAlignment="1" applyProtection="1">
      <alignment horizontal="center" vertical="center" textRotation="255" wrapText="1"/>
      <protection locked="0"/>
    </xf>
    <xf numFmtId="3" fontId="70" fillId="2" borderId="14" xfId="0" applyNumberFormat="1" applyFont="1" applyFill="1" applyBorder="1" applyAlignment="1" applyProtection="1">
      <alignment horizontal="center" vertical="distributed" wrapText="1"/>
      <protection locked="0"/>
    </xf>
    <xf numFmtId="4" fontId="70" fillId="2" borderId="12" xfId="0" applyNumberFormat="1" applyFont="1" applyFill="1" applyBorder="1" applyAlignment="1" applyProtection="1">
      <alignment horizontal="center" vertical="center" wrapText="1"/>
      <protection locked="0"/>
    </xf>
    <xf numFmtId="167" fontId="72" fillId="0" borderId="0" xfId="0" applyNumberFormat="1" applyFont="1" applyFill="1" applyBorder="1" applyAlignment="1" applyProtection="1">
      <alignment horizontal="center" vertical="center" wrapText="1"/>
      <protection locked="0"/>
    </xf>
    <xf numFmtId="167" fontId="72" fillId="0" borderId="0" xfId="0" applyNumberFormat="1" applyFont="1" applyFill="1" applyBorder="1" applyAlignment="1" applyProtection="1">
      <alignment vertical="center" wrapText="1"/>
      <protection locked="0"/>
    </xf>
    <xf numFmtId="49" fontId="38" fillId="14" borderId="32" xfId="0" applyNumberFormat="1" applyFont="1" applyFill="1" applyBorder="1" applyAlignment="1" applyProtection="1">
      <alignment horizontal="center" vertical="center" wrapText="1"/>
      <protection locked="0"/>
    </xf>
    <xf numFmtId="49" fontId="38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9" fillId="10" borderId="13" xfId="0" applyFont="1" applyFill="1" applyBorder="1" applyAlignment="1">
      <alignment horizontal="right" vertical="center" wrapText="1"/>
    </xf>
    <xf numFmtId="0" fontId="8" fillId="10" borderId="33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39" fillId="10" borderId="40" xfId="0" applyFont="1" applyFill="1" applyBorder="1" applyAlignment="1">
      <alignment horizontal="right" vertical="center" wrapText="1"/>
    </xf>
    <xf numFmtId="0" fontId="39" fillId="10" borderId="44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168" fontId="63" fillId="19" borderId="12" xfId="0" applyNumberFormat="1" applyFont="1" applyFill="1" applyBorder="1" applyAlignment="1">
      <alignment horizontal="center" wrapText="1"/>
    </xf>
    <xf numFmtId="168" fontId="62" fillId="8" borderId="12" xfId="0" applyNumberFormat="1" applyFont="1" applyFill="1" applyBorder="1" applyAlignment="1">
      <alignment horizontal="center" wrapText="1"/>
    </xf>
    <xf numFmtId="0" fontId="76" fillId="14" borderId="72" xfId="1" applyFont="1" applyFill="1" applyBorder="1" applyAlignment="1" applyProtection="1">
      <alignment vertical="center" textRotation="255"/>
      <protection locked="0"/>
    </xf>
    <xf numFmtId="168" fontId="77" fillId="6" borderId="66" xfId="0" applyNumberFormat="1" applyFont="1" applyFill="1" applyBorder="1"/>
    <xf numFmtId="168" fontId="77" fillId="6" borderId="68" xfId="0" applyNumberFormat="1" applyFont="1" applyFill="1" applyBorder="1"/>
    <xf numFmtId="0" fontId="71" fillId="5" borderId="38" xfId="0" applyNumberFormat="1" applyFont="1" applyFill="1" applyBorder="1" applyAlignment="1" applyProtection="1">
      <alignment horizontal="right" vertical="center" wrapText="1"/>
      <protection locked="0"/>
    </xf>
    <xf numFmtId="49" fontId="2" fillId="2" borderId="1" xfId="0" applyNumberFormat="1" applyFont="1" applyFill="1" applyBorder="1" applyAlignment="1" applyProtection="1">
      <alignment horizontal="left" vertical="top" wrapText="1"/>
      <protection locked="0"/>
    </xf>
    <xf numFmtId="49" fontId="22" fillId="14" borderId="32" xfId="0" applyNumberFormat="1" applyFont="1" applyFill="1" applyBorder="1" applyAlignment="1" applyProtection="1">
      <alignment vertical="top" wrapText="1"/>
      <protection locked="0"/>
    </xf>
    <xf numFmtId="49" fontId="65" fillId="14" borderId="32" xfId="0" applyNumberFormat="1" applyFont="1" applyFill="1" applyBorder="1" applyAlignment="1" applyProtection="1">
      <alignment vertical="top" wrapText="1"/>
      <protection locked="0"/>
    </xf>
    <xf numFmtId="0" fontId="29" fillId="14" borderId="32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25" xfId="0" applyNumberFormat="1" applyFont="1" applyFill="1" applyBorder="1" applyAlignment="1" applyProtection="1">
      <alignment horizontal="left" vertical="center" wrapText="1"/>
      <protection locked="0"/>
    </xf>
    <xf numFmtId="0" fontId="8" fillId="10" borderId="33" xfId="0" applyFont="1" applyFill="1" applyBorder="1" applyAlignment="1">
      <alignment horizontal="center" vertical="center" wrapText="1"/>
    </xf>
    <xf numFmtId="49" fontId="22" fillId="14" borderId="29" xfId="0" applyNumberFormat="1" applyFont="1" applyFill="1" applyBorder="1" applyAlignment="1" applyProtection="1">
      <alignment vertical="top" wrapText="1"/>
      <protection locked="0"/>
    </xf>
    <xf numFmtId="49" fontId="23" fillId="14" borderId="32" xfId="0" applyNumberFormat="1" applyFont="1" applyFill="1" applyBorder="1" applyAlignment="1" applyProtection="1">
      <alignment vertical="top" wrapText="1"/>
      <protection locked="0"/>
    </xf>
    <xf numFmtId="43" fontId="23" fillId="14" borderId="32" xfId="2" applyFont="1" applyFill="1" applyBorder="1" applyAlignment="1" applyProtection="1">
      <alignment vertical="top" wrapText="1"/>
      <protection locked="0"/>
    </xf>
    <xf numFmtId="49" fontId="59" fillId="10" borderId="49" xfId="0" applyNumberFormat="1" applyFont="1" applyFill="1" applyBorder="1" applyAlignment="1" applyProtection="1">
      <alignment horizontal="left" vertical="center" wrapText="1"/>
      <protection locked="0"/>
    </xf>
    <xf numFmtId="0" fontId="18" fillId="10" borderId="5" xfId="0" applyNumberFormat="1" applyFont="1" applyFill="1" applyBorder="1" applyAlignment="1" applyProtection="1">
      <alignment horizontal="right" vertical="center" wrapText="1"/>
      <protection locked="0"/>
    </xf>
    <xf numFmtId="0" fontId="59" fillId="14" borderId="32" xfId="0" applyNumberFormat="1" applyFont="1" applyFill="1" applyBorder="1" applyAlignment="1" applyProtection="1">
      <alignment horizontal="center" vertical="center" wrapText="1"/>
      <protection hidden="1"/>
    </xf>
    <xf numFmtId="167" fontId="4" fillId="11" borderId="26" xfId="0" applyNumberFormat="1" applyFont="1" applyFill="1" applyBorder="1" applyAlignment="1">
      <alignment vertical="center" wrapText="1"/>
    </xf>
    <xf numFmtId="167" fontId="4" fillId="20" borderId="26" xfId="0" applyNumberFormat="1" applyFont="1" applyFill="1" applyBorder="1" applyAlignment="1">
      <alignment vertical="center" wrapText="1"/>
    </xf>
    <xf numFmtId="167" fontId="39" fillId="10" borderId="47" xfId="0" applyNumberFormat="1" applyFont="1" applyFill="1" applyBorder="1" applyAlignment="1">
      <alignment horizontal="center" vertical="center"/>
    </xf>
    <xf numFmtId="167" fontId="39" fillId="10" borderId="16" xfId="0" applyNumberFormat="1" applyFont="1" applyFill="1" applyBorder="1" applyAlignment="1">
      <alignment horizontal="center" vertical="center" wrapText="1"/>
    </xf>
    <xf numFmtId="9" fontId="42" fillId="10" borderId="6" xfId="0" applyNumberFormat="1" applyFont="1" applyFill="1" applyBorder="1" applyAlignment="1">
      <alignment vertical="center" wrapText="1"/>
    </xf>
    <xf numFmtId="167" fontId="15" fillId="9" borderId="54" xfId="0" applyNumberFormat="1" applyFont="1" applyFill="1" applyBorder="1" applyAlignment="1">
      <alignment vertical="center" wrapText="1"/>
    </xf>
    <xf numFmtId="9" fontId="15" fillId="9" borderId="55" xfId="0" applyNumberFormat="1" applyFont="1" applyFill="1" applyBorder="1" applyAlignment="1">
      <alignment vertical="center" wrapText="1"/>
    </xf>
    <xf numFmtId="167" fontId="60" fillId="11" borderId="57" xfId="0" applyNumberFormat="1" applyFont="1" applyFill="1" applyBorder="1" applyAlignment="1">
      <alignment vertical="center" wrapText="1"/>
    </xf>
    <xf numFmtId="9" fontId="15" fillId="11" borderId="58" xfId="0" applyNumberFormat="1" applyFont="1" applyFill="1" applyBorder="1" applyAlignment="1">
      <alignment vertical="center" wrapText="1"/>
    </xf>
    <xf numFmtId="167" fontId="60" fillId="9" borderId="57" xfId="0" applyNumberFormat="1" applyFont="1" applyFill="1" applyBorder="1" applyAlignment="1">
      <alignment vertical="center" wrapText="1"/>
    </xf>
    <xf numFmtId="9" fontId="15" fillId="9" borderId="58" xfId="0" applyNumberFormat="1" applyFont="1" applyFill="1" applyBorder="1" applyAlignment="1">
      <alignment vertical="center" wrapText="1"/>
    </xf>
    <xf numFmtId="167" fontId="60" fillId="9" borderId="60" xfId="0" applyNumberFormat="1" applyFont="1" applyFill="1" applyBorder="1" applyAlignment="1">
      <alignment vertical="center" wrapText="1"/>
    </xf>
    <xf numFmtId="9" fontId="15" fillId="9" borderId="61" xfId="0" applyNumberFormat="1" applyFont="1" applyFill="1" applyBorder="1" applyAlignment="1">
      <alignment vertical="center" wrapText="1"/>
    </xf>
    <xf numFmtId="168" fontId="81" fillId="6" borderId="65" xfId="0" applyNumberFormat="1" applyFont="1" applyFill="1" applyBorder="1"/>
    <xf numFmtId="168" fontId="13" fillId="6" borderId="65" xfId="0" applyNumberFormat="1" applyFont="1" applyFill="1" applyBorder="1"/>
    <xf numFmtId="169" fontId="57" fillId="9" borderId="53" xfId="0" applyNumberFormat="1" applyFont="1" applyFill="1" applyBorder="1" applyAlignment="1">
      <alignment vertical="center" wrapText="1"/>
    </xf>
    <xf numFmtId="169" fontId="57" fillId="11" borderId="56" xfId="0" applyNumberFormat="1" applyFont="1" applyFill="1" applyBorder="1" applyAlignment="1">
      <alignment vertical="center" wrapText="1"/>
    </xf>
    <xf numFmtId="169" fontId="57" fillId="9" borderId="56" xfId="0" applyNumberFormat="1" applyFont="1" applyFill="1" applyBorder="1" applyAlignment="1">
      <alignment vertical="center" wrapText="1"/>
    </xf>
    <xf numFmtId="169" fontId="57" fillId="9" borderId="59" xfId="0" applyNumberFormat="1" applyFont="1" applyFill="1" applyBorder="1" applyAlignment="1">
      <alignment vertical="center" wrapText="1"/>
    </xf>
    <xf numFmtId="165" fontId="31" fillId="0" borderId="0" xfId="0" applyNumberFormat="1" applyFont="1" applyFill="1" applyBorder="1" applyAlignment="1" applyProtection="1">
      <alignment vertical="center" wrapText="1"/>
      <protection locked="0"/>
    </xf>
    <xf numFmtId="165" fontId="30" fillId="0" borderId="0" xfId="0" applyNumberFormat="1" applyFont="1" applyFill="1" applyBorder="1" applyAlignment="1" applyProtection="1">
      <alignment vertical="center" wrapText="1"/>
      <protection locked="0"/>
    </xf>
    <xf numFmtId="168" fontId="82" fillId="6" borderId="69" xfId="0" applyNumberFormat="1" applyFont="1" applyFill="1" applyBorder="1"/>
    <xf numFmtId="0" fontId="22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0" xfId="0" applyNumberFormat="1" applyFont="1" applyFill="1" applyBorder="1" applyAlignment="1" applyProtection="1">
      <alignment horizontal="center" vertical="center" wrapText="1"/>
    </xf>
    <xf numFmtId="0" fontId="31" fillId="14" borderId="39" xfId="0" applyNumberFormat="1" applyFont="1" applyFill="1" applyBorder="1" applyAlignment="1" applyProtection="1">
      <alignment vertical="center" wrapText="1"/>
      <protection hidden="1"/>
    </xf>
    <xf numFmtId="165" fontId="16" fillId="2" borderId="26" xfId="0" applyNumberFormat="1" applyFont="1" applyFill="1" applyBorder="1" applyAlignment="1" applyProtection="1">
      <alignment horizontal="center" vertical="center" wrapText="1"/>
      <protection locked="0"/>
    </xf>
    <xf numFmtId="49" fontId="43" fillId="2" borderId="26" xfId="0" applyNumberFormat="1" applyFont="1" applyFill="1" applyBorder="1" applyAlignment="1" applyProtection="1">
      <alignment vertical="top" wrapText="1"/>
      <protection locked="0"/>
    </xf>
    <xf numFmtId="49" fontId="23" fillId="14" borderId="31" xfId="0" applyNumberFormat="1" applyFont="1" applyFill="1" applyBorder="1" applyAlignment="1" applyProtection="1">
      <alignment horizontal="center" vertical="center" wrapText="1"/>
      <protection locked="0"/>
    </xf>
    <xf numFmtId="165" fontId="31" fillId="14" borderId="28" xfId="0" applyNumberFormat="1" applyFont="1" applyFill="1" applyBorder="1" applyAlignment="1" applyProtection="1">
      <alignment vertical="center" wrapText="1"/>
      <protection hidden="1"/>
    </xf>
    <xf numFmtId="167" fontId="72" fillId="14" borderId="29" xfId="0" applyNumberFormat="1" applyFont="1" applyFill="1" applyBorder="1" applyAlignment="1" applyProtection="1">
      <alignment vertical="center" wrapText="1"/>
      <protection locked="0"/>
    </xf>
    <xf numFmtId="0" fontId="32" fillId="19" borderId="5" xfId="0" applyFont="1" applyFill="1" applyBorder="1" applyAlignment="1" applyProtection="1">
      <alignment horizontal="right" vertical="center" wrapText="1"/>
      <protection locked="0"/>
    </xf>
    <xf numFmtId="3" fontId="59" fillId="13" borderId="39" xfId="0" applyNumberFormat="1" applyFont="1" applyFill="1" applyBorder="1" applyAlignment="1" applyProtection="1">
      <alignment horizontal="center" vertical="center" wrapText="1"/>
      <protection locked="0"/>
    </xf>
    <xf numFmtId="3" fontId="31" fillId="14" borderId="39" xfId="0" applyNumberFormat="1" applyFont="1" applyFill="1" applyBorder="1" applyAlignment="1" applyProtection="1">
      <alignment horizontal="center" vertical="center" wrapText="1"/>
      <protection hidden="1"/>
    </xf>
    <xf numFmtId="167" fontId="72" fillId="14" borderId="31" xfId="0" applyNumberFormat="1" applyFont="1" applyFill="1" applyBorder="1" applyAlignment="1" applyProtection="1">
      <alignment horizontal="center" vertical="center" wrapText="1"/>
      <protection locked="0"/>
    </xf>
    <xf numFmtId="165" fontId="53" fillId="13" borderId="15" xfId="0" applyNumberFormat="1" applyFont="1" applyFill="1" applyBorder="1" applyAlignment="1" applyProtection="1">
      <alignment horizontal="center" vertical="center" wrapText="1"/>
      <protection locked="0"/>
    </xf>
    <xf numFmtId="9" fontId="54" fillId="13" borderId="5" xfId="0" applyNumberFormat="1" applyFont="1" applyFill="1" applyBorder="1" applyAlignment="1" applyProtection="1">
      <alignment horizontal="left" vertical="top" wrapText="1"/>
      <protection locked="0"/>
    </xf>
    <xf numFmtId="9" fontId="55" fillId="14" borderId="28" xfId="0" applyNumberFormat="1" applyFont="1" applyFill="1" applyBorder="1" applyAlignment="1" applyProtection="1">
      <alignment horizontal="center" vertical="center" wrapText="1"/>
      <protection locked="0"/>
    </xf>
    <xf numFmtId="49" fontId="78" fillId="14" borderId="29" xfId="0" applyNumberFormat="1" applyFont="1" applyFill="1" applyBorder="1" applyAlignment="1" applyProtection="1">
      <alignment horizontal="left" vertical="center" textRotation="255" wrapText="1"/>
      <protection locked="0"/>
    </xf>
    <xf numFmtId="9" fontId="55" fillId="0" borderId="78" xfId="0" applyNumberFormat="1" applyFont="1" applyFill="1" applyBorder="1" applyAlignment="1" applyProtection="1">
      <alignment horizontal="center" vertical="center" wrapText="1"/>
      <protection locked="0"/>
    </xf>
    <xf numFmtId="49" fontId="75" fillId="0" borderId="51" xfId="0" applyNumberFormat="1" applyFont="1" applyFill="1" applyBorder="1" applyAlignment="1" applyProtection="1">
      <alignment horizontal="left" vertical="center" wrapText="1"/>
      <protection locked="0"/>
    </xf>
    <xf numFmtId="49" fontId="6" fillId="2" borderId="9" xfId="0" applyNumberFormat="1" applyFont="1" applyFill="1" applyBorder="1" applyAlignment="1" applyProtection="1">
      <alignment horizontal="left" vertical="top" wrapText="1"/>
      <protection locked="0"/>
    </xf>
    <xf numFmtId="49" fontId="6" fillId="2" borderId="10" xfId="0" applyNumberFormat="1" applyFont="1" applyFill="1" applyBorder="1" applyAlignment="1" applyProtection="1">
      <alignment horizontal="left" vertical="top" wrapText="1"/>
      <protection locked="0"/>
    </xf>
    <xf numFmtId="49" fontId="6" fillId="2" borderId="21" xfId="0" applyNumberFormat="1" applyFont="1" applyFill="1" applyBorder="1" applyAlignment="1" applyProtection="1">
      <alignment horizontal="center" vertical="top" wrapText="1"/>
      <protection locked="0"/>
    </xf>
    <xf numFmtId="49" fontId="6" fillId="2" borderId="10" xfId="0" applyNumberFormat="1" applyFont="1" applyFill="1" applyBorder="1" applyAlignment="1" applyProtection="1">
      <alignment horizontal="center" vertical="top" wrapText="1"/>
      <protection locked="0"/>
    </xf>
    <xf numFmtId="49" fontId="6" fillId="2" borderId="1" xfId="0" applyNumberFormat="1" applyFont="1" applyFill="1" applyBorder="1" applyAlignment="1" applyProtection="1">
      <alignment horizontal="center" vertical="top" textRotation="255"/>
      <protection locked="0"/>
    </xf>
    <xf numFmtId="167" fontId="5" fillId="2" borderId="9" xfId="0" applyNumberFormat="1" applyFont="1" applyFill="1" applyBorder="1" applyAlignment="1" applyProtection="1">
      <alignment horizontal="center" vertical="top" wrapText="1"/>
      <protection locked="0"/>
    </xf>
    <xf numFmtId="167" fontId="5" fillId="2" borderId="10" xfId="0" applyNumberFormat="1" applyFont="1" applyFill="1" applyBorder="1" applyAlignment="1" applyProtection="1">
      <alignment horizontal="center" vertical="top" wrapText="1"/>
      <protection locked="0"/>
    </xf>
    <xf numFmtId="49" fontId="6" fillId="2" borderId="9" xfId="0" applyNumberFormat="1" applyFont="1" applyFill="1" applyBorder="1" applyAlignment="1" applyProtection="1">
      <alignment horizontal="center" vertical="top" textRotation="255"/>
      <protection locked="0"/>
    </xf>
    <xf numFmtId="49" fontId="6" fillId="2" borderId="10" xfId="0" applyNumberFormat="1" applyFont="1" applyFill="1" applyBorder="1" applyAlignment="1" applyProtection="1">
      <alignment horizontal="center" vertical="top" textRotation="255"/>
      <protection locked="0"/>
    </xf>
    <xf numFmtId="9" fontId="42" fillId="13" borderId="20" xfId="0" applyNumberFormat="1" applyFont="1" applyFill="1" applyBorder="1" applyAlignment="1" applyProtection="1">
      <alignment horizontal="center" vertical="top" textRotation="255" wrapText="1"/>
      <protection locked="0"/>
    </xf>
    <xf numFmtId="9" fontId="42" fillId="13" borderId="27" xfId="0" applyNumberFormat="1" applyFont="1" applyFill="1" applyBorder="1" applyAlignment="1" applyProtection="1">
      <alignment horizontal="center" vertical="top" textRotation="255" wrapText="1"/>
      <protection locked="0"/>
    </xf>
    <xf numFmtId="0" fontId="68" fillId="2" borderId="1" xfId="0" applyFont="1" applyFill="1" applyBorder="1" applyAlignment="1" applyProtection="1">
      <alignment horizontal="center" vertical="top" wrapText="1"/>
      <protection locked="0"/>
    </xf>
    <xf numFmtId="0" fontId="67" fillId="2" borderId="1" xfId="0" applyFont="1" applyFill="1" applyBorder="1" applyAlignment="1" applyProtection="1">
      <alignment horizontal="center" vertical="top" wrapText="1"/>
      <protection locked="0"/>
    </xf>
    <xf numFmtId="49" fontId="6" fillId="2" borderId="1" xfId="0" applyNumberFormat="1" applyFont="1" applyFill="1" applyBorder="1" applyAlignment="1" applyProtection="1">
      <alignment horizontal="left" vertical="top" textRotation="255"/>
      <protection locked="0"/>
    </xf>
    <xf numFmtId="49" fontId="6" fillId="2" borderId="1" xfId="0" applyNumberFormat="1" applyFont="1" applyFill="1" applyBorder="1" applyAlignment="1" applyProtection="1">
      <alignment horizontal="left" vertical="top" textRotation="255" wrapText="1"/>
      <protection locked="0"/>
    </xf>
    <xf numFmtId="0" fontId="27" fillId="2" borderId="25" xfId="0" applyNumberFormat="1" applyFont="1" applyFill="1" applyBorder="1" applyAlignment="1" applyProtection="1">
      <alignment horizontal="center" vertical="top" wrapText="1"/>
      <protection locked="0"/>
    </xf>
    <xf numFmtId="0" fontId="72" fillId="2" borderId="26" xfId="0" applyNumberFormat="1" applyFont="1" applyFill="1" applyBorder="1" applyAlignment="1" applyProtection="1">
      <alignment horizontal="center" vertical="top" wrapText="1"/>
      <protection locked="0"/>
    </xf>
    <xf numFmtId="49" fontId="6" fillId="13" borderId="34" xfId="0" applyNumberFormat="1" applyFont="1" applyFill="1" applyBorder="1" applyAlignment="1" applyProtection="1">
      <alignment horizontal="left" vertical="top" textRotation="255"/>
      <protection locked="0"/>
    </xf>
    <xf numFmtId="49" fontId="6" fillId="13" borderId="74" xfId="0" applyNumberFormat="1" applyFont="1" applyFill="1" applyBorder="1" applyAlignment="1" applyProtection="1">
      <alignment horizontal="left" vertical="top" textRotation="255"/>
      <protection locked="0"/>
    </xf>
    <xf numFmtId="0" fontId="5" fillId="2" borderId="1" xfId="0" applyNumberFormat="1" applyFont="1" applyFill="1" applyBorder="1" applyAlignment="1" applyProtection="1">
      <alignment horizontal="center" vertical="top" wrapText="1"/>
      <protection locked="0"/>
    </xf>
    <xf numFmtId="165" fontId="27" fillId="2" borderId="9" xfId="0" applyNumberFormat="1" applyFont="1" applyFill="1" applyBorder="1" applyAlignment="1" applyProtection="1">
      <alignment horizontal="center" vertical="top" wrapText="1"/>
      <protection locked="0"/>
    </xf>
    <xf numFmtId="165" fontId="27" fillId="2" borderId="10" xfId="0" applyNumberFormat="1" applyFont="1" applyFill="1" applyBorder="1" applyAlignment="1" applyProtection="1">
      <alignment horizontal="center" vertical="top" wrapText="1"/>
      <protection locked="0"/>
    </xf>
    <xf numFmtId="0" fontId="5" fillId="20" borderId="25" xfId="0" applyNumberFormat="1" applyFont="1" applyFill="1" applyBorder="1" applyAlignment="1">
      <alignment horizontal="center" vertical="center" wrapText="1"/>
    </xf>
    <xf numFmtId="0" fontId="5" fillId="20" borderId="30" xfId="0" applyNumberFormat="1" applyFont="1" applyFill="1" applyBorder="1" applyAlignment="1">
      <alignment horizontal="center" vertical="center" wrapText="1"/>
    </xf>
    <xf numFmtId="0" fontId="5" fillId="20" borderId="26" xfId="0" applyNumberFormat="1" applyFont="1" applyFill="1" applyBorder="1" applyAlignment="1">
      <alignment horizontal="center" vertical="center" wrapText="1"/>
    </xf>
    <xf numFmtId="167" fontId="4" fillId="9" borderId="30" xfId="0" applyNumberFormat="1" applyFont="1" applyFill="1" applyBorder="1" applyAlignment="1">
      <alignment vertical="center" wrapText="1"/>
    </xf>
    <xf numFmtId="167" fontId="4" fillId="9" borderId="26" xfId="0" applyNumberFormat="1" applyFont="1" applyFill="1" applyBorder="1" applyAlignment="1">
      <alignment vertical="center" wrapText="1"/>
    </xf>
    <xf numFmtId="167" fontId="4" fillId="11" borderId="30" xfId="0" applyNumberFormat="1" applyFont="1" applyFill="1" applyBorder="1" applyAlignment="1">
      <alignment vertical="center" wrapText="1"/>
    </xf>
    <xf numFmtId="167" fontId="4" fillId="11" borderId="26" xfId="0" applyNumberFormat="1" applyFont="1" applyFill="1" applyBorder="1" applyAlignment="1">
      <alignment vertical="center" wrapText="1"/>
    </xf>
    <xf numFmtId="0" fontId="5" fillId="11" borderId="22" xfId="0" applyNumberFormat="1" applyFont="1" applyFill="1" applyBorder="1" applyAlignment="1">
      <alignment horizontal="center" vertical="center" wrapText="1"/>
    </xf>
    <xf numFmtId="0" fontId="5" fillId="11" borderId="20" xfId="0" applyNumberFormat="1" applyFont="1" applyFill="1" applyBorder="1" applyAlignment="1">
      <alignment horizontal="center" vertical="center" wrapText="1"/>
    </xf>
    <xf numFmtId="0" fontId="5" fillId="11" borderId="21" xfId="0" applyNumberFormat="1" applyFont="1" applyFill="1" applyBorder="1" applyAlignment="1">
      <alignment horizontal="center" vertical="center" wrapText="1"/>
    </xf>
    <xf numFmtId="0" fontId="5" fillId="11" borderId="23" xfId="0" applyNumberFormat="1" applyFont="1" applyFill="1" applyBorder="1" applyAlignment="1">
      <alignment horizontal="center" vertical="center" wrapText="1"/>
    </xf>
    <xf numFmtId="0" fontId="5" fillId="11" borderId="27" xfId="0" applyNumberFormat="1" applyFont="1" applyFill="1" applyBorder="1" applyAlignment="1">
      <alignment horizontal="center" vertical="center" wrapText="1"/>
    </xf>
    <xf numFmtId="0" fontId="5" fillId="11" borderId="24" xfId="0" applyNumberFormat="1" applyFont="1" applyFill="1" applyBorder="1" applyAlignment="1">
      <alignment horizontal="center" vertical="center" wrapText="1"/>
    </xf>
    <xf numFmtId="167" fontId="40" fillId="10" borderId="75" xfId="0" applyNumberFormat="1" applyFont="1" applyFill="1" applyBorder="1" applyAlignment="1">
      <alignment horizontal="center" vertical="center" wrapText="1"/>
    </xf>
    <xf numFmtId="167" fontId="40" fillId="10" borderId="76" xfId="0" applyNumberFormat="1" applyFont="1" applyFill="1" applyBorder="1" applyAlignment="1">
      <alignment horizontal="center" vertical="center" wrapText="1"/>
    </xf>
    <xf numFmtId="0" fontId="39" fillId="10" borderId="48" xfId="0" applyNumberFormat="1" applyFont="1" applyFill="1" applyBorder="1" applyAlignment="1">
      <alignment horizontal="center" vertical="center" wrapText="1"/>
    </xf>
    <xf numFmtId="0" fontId="39" fillId="10" borderId="50" xfId="0" applyNumberFormat="1" applyFont="1" applyFill="1" applyBorder="1" applyAlignment="1">
      <alignment horizontal="center" vertical="center" wrapText="1"/>
    </xf>
    <xf numFmtId="0" fontId="39" fillId="10" borderId="34" xfId="0" applyNumberFormat="1" applyFont="1" applyFill="1" applyBorder="1" applyAlignment="1">
      <alignment horizontal="center" vertical="center" wrapText="1"/>
    </xf>
    <xf numFmtId="0" fontId="39" fillId="10" borderId="51" xfId="0" applyNumberFormat="1" applyFont="1" applyFill="1" applyBorder="1" applyAlignment="1">
      <alignment horizontal="center" vertical="center" wrapText="1"/>
    </xf>
    <xf numFmtId="166" fontId="36" fillId="10" borderId="25" xfId="2" applyNumberFormat="1" applyFont="1" applyFill="1" applyBorder="1" applyAlignment="1">
      <alignment horizontal="center" vertical="center"/>
    </xf>
    <xf numFmtId="166" fontId="36" fillId="10" borderId="30" xfId="2" applyNumberFormat="1" applyFont="1" applyFill="1" applyBorder="1" applyAlignment="1">
      <alignment horizontal="center" vertical="center"/>
    </xf>
    <xf numFmtId="0" fontId="38" fillId="10" borderId="9" xfId="0" applyFont="1" applyFill="1" applyBorder="1" applyAlignment="1">
      <alignment horizontal="right" vertical="center" textRotation="255"/>
    </xf>
    <xf numFmtId="0" fontId="38" fillId="10" borderId="10" xfId="0" applyFont="1" applyFill="1" applyBorder="1" applyAlignment="1">
      <alignment horizontal="right" vertical="center" textRotation="255"/>
    </xf>
    <xf numFmtId="0" fontId="15" fillId="10" borderId="25" xfId="0" applyNumberFormat="1" applyFont="1" applyFill="1" applyBorder="1" applyAlignment="1">
      <alignment horizontal="center" vertical="center" wrapText="1"/>
    </xf>
    <xf numFmtId="0" fontId="15" fillId="10" borderId="30" xfId="0" applyNumberFormat="1" applyFont="1" applyFill="1" applyBorder="1" applyAlignment="1">
      <alignment horizontal="center" vertical="center" wrapText="1"/>
    </xf>
    <xf numFmtId="0" fontId="15" fillId="10" borderId="26" xfId="0" applyNumberFormat="1" applyFont="1" applyFill="1" applyBorder="1" applyAlignment="1">
      <alignment horizontal="center" vertical="center" wrapText="1"/>
    </xf>
    <xf numFmtId="4" fontId="47" fillId="18" borderId="9" xfId="0" applyNumberFormat="1" applyFont="1" applyFill="1" applyBorder="1" applyAlignment="1">
      <alignment horizontal="right" vertical="center" wrapText="1"/>
    </xf>
    <xf numFmtId="4" fontId="47" fillId="18" borderId="13" xfId="0" applyNumberFormat="1" applyFont="1" applyFill="1" applyBorder="1" applyAlignment="1">
      <alignment horizontal="right" vertical="center" wrapText="1"/>
    </xf>
    <xf numFmtId="0" fontId="47" fillId="15" borderId="3" xfId="0" applyNumberFormat="1" applyFont="1" applyFill="1" applyBorder="1" applyAlignment="1">
      <alignment horizontal="center" vertical="center" wrapText="1"/>
    </xf>
    <xf numFmtId="0" fontId="47" fillId="15" borderId="5" xfId="0" applyNumberFormat="1" applyFont="1" applyFill="1" applyBorder="1" applyAlignment="1">
      <alignment horizontal="center" vertical="center" wrapText="1"/>
    </xf>
    <xf numFmtId="0" fontId="47" fillId="15" borderId="62" xfId="0" applyNumberFormat="1" applyFont="1" applyFill="1" applyBorder="1" applyAlignment="1">
      <alignment horizontal="center" vertical="center" wrapText="1"/>
    </xf>
    <xf numFmtId="0" fontId="47" fillId="15" borderId="49" xfId="0" applyNumberFormat="1" applyFont="1" applyFill="1" applyBorder="1" applyAlignment="1">
      <alignment horizontal="center" vertical="center" wrapText="1"/>
    </xf>
    <xf numFmtId="4" fontId="47" fillId="17" borderId="35" xfId="0" applyNumberFormat="1" applyFont="1" applyFill="1" applyBorder="1" applyAlignment="1">
      <alignment horizontal="center" vertical="center" wrapText="1"/>
    </xf>
    <xf numFmtId="4" fontId="47" fillId="17" borderId="36" xfId="0" applyNumberFormat="1" applyFont="1" applyFill="1" applyBorder="1" applyAlignment="1">
      <alignment horizontal="center" vertical="center" wrapText="1"/>
    </xf>
    <xf numFmtId="4" fontId="47" fillId="17" borderId="41" xfId="0" applyNumberFormat="1" applyFont="1" applyFill="1" applyBorder="1" applyAlignment="1">
      <alignment horizontal="center" vertical="center" wrapText="1"/>
    </xf>
    <xf numFmtId="4" fontId="47" fillId="17" borderId="43" xfId="0" applyNumberFormat="1" applyFont="1" applyFill="1" applyBorder="1" applyAlignment="1">
      <alignment horizontal="center" vertical="center" wrapText="1"/>
    </xf>
    <xf numFmtId="166" fontId="47" fillId="17" borderId="41" xfId="0" applyNumberFormat="1" applyFont="1" applyFill="1" applyBorder="1" applyAlignment="1">
      <alignment horizontal="center" vertical="center" wrapText="1"/>
    </xf>
    <xf numFmtId="166" fontId="47" fillId="17" borderId="43" xfId="0" applyNumberFormat="1" applyFont="1" applyFill="1" applyBorder="1" applyAlignment="1">
      <alignment horizontal="center" vertical="center" wrapText="1"/>
    </xf>
    <xf numFmtId="166" fontId="47" fillId="17" borderId="37" xfId="0" applyNumberFormat="1" applyFont="1" applyFill="1" applyBorder="1" applyAlignment="1">
      <alignment horizontal="center" vertical="center" wrapText="1"/>
    </xf>
    <xf numFmtId="166" fontId="47" fillId="17" borderId="38" xfId="0" applyNumberFormat="1" applyFont="1" applyFill="1" applyBorder="1" applyAlignment="1">
      <alignment horizontal="center" vertical="center" wrapText="1"/>
    </xf>
    <xf numFmtId="166" fontId="34" fillId="10" borderId="9" xfId="2" applyNumberFormat="1" applyFont="1" applyFill="1" applyBorder="1" applyAlignment="1">
      <alignment horizontal="center" vertical="distributed" wrapText="1"/>
    </xf>
    <xf numFmtId="166" fontId="34" fillId="10" borderId="10" xfId="2" applyNumberFormat="1" applyFont="1" applyFill="1" applyBorder="1" applyAlignment="1">
      <alignment horizontal="center" vertical="distributed" wrapText="1"/>
    </xf>
    <xf numFmtId="166" fontId="2" fillId="9" borderId="32" xfId="2" applyNumberFormat="1" applyFont="1" applyFill="1" applyBorder="1" applyAlignment="1">
      <alignment horizontal="left" vertical="center"/>
    </xf>
    <xf numFmtId="166" fontId="2" fillId="9" borderId="29" xfId="2" applyNumberFormat="1" applyFont="1" applyFill="1" applyBorder="1" applyAlignment="1">
      <alignment horizontal="left" vertical="center"/>
    </xf>
    <xf numFmtId="166" fontId="2" fillId="11" borderId="32" xfId="2" applyNumberFormat="1" applyFont="1" applyFill="1" applyBorder="1" applyAlignment="1">
      <alignment horizontal="left" vertical="center"/>
    </xf>
    <xf numFmtId="166" fontId="2" fillId="11" borderId="29" xfId="2" applyNumberFormat="1" applyFont="1" applyFill="1" applyBorder="1" applyAlignment="1">
      <alignment horizontal="left" vertical="center"/>
    </xf>
    <xf numFmtId="4" fontId="46" fillId="2" borderId="35" xfId="0" applyNumberFormat="1" applyFont="1" applyFill="1" applyBorder="1" applyAlignment="1">
      <alignment horizontal="center" vertical="center" wrapText="1"/>
    </xf>
    <xf numFmtId="4" fontId="46" fillId="2" borderId="36" xfId="0" applyNumberFormat="1" applyFont="1" applyFill="1" applyBorder="1" applyAlignment="1">
      <alignment horizontal="center" vertical="center" wrapText="1"/>
    </xf>
    <xf numFmtId="4" fontId="46" fillId="2" borderId="41" xfId="0" applyNumberFormat="1" applyFont="1" applyFill="1" applyBorder="1" applyAlignment="1">
      <alignment horizontal="center" vertical="center" wrapText="1"/>
    </xf>
    <xf numFmtId="4" fontId="46" fillId="2" borderId="43" xfId="0" applyNumberFormat="1" applyFont="1" applyFill="1" applyBorder="1" applyAlignment="1">
      <alignment horizontal="center" vertical="center" wrapText="1"/>
    </xf>
    <xf numFmtId="0" fontId="33" fillId="12" borderId="62" xfId="0" applyNumberFormat="1" applyFont="1" applyFill="1" applyBorder="1" applyAlignment="1">
      <alignment horizontal="center" vertical="center" wrapText="1"/>
    </xf>
    <xf numFmtId="0" fontId="33" fillId="12" borderId="4" xfId="0" applyNumberFormat="1" applyFont="1" applyFill="1" applyBorder="1" applyAlignment="1">
      <alignment horizontal="center" vertical="center" wrapText="1"/>
    </xf>
    <xf numFmtId="0" fontId="33" fillId="12" borderId="49" xfId="0" applyNumberFormat="1" applyFont="1" applyFill="1" applyBorder="1" applyAlignment="1">
      <alignment horizontal="center" vertical="center" wrapText="1"/>
    </xf>
    <xf numFmtId="0" fontId="33" fillId="12" borderId="6" xfId="0" applyNumberFormat="1" applyFont="1" applyFill="1" applyBorder="1" applyAlignment="1">
      <alignment horizontal="center" vertical="center" wrapText="1"/>
    </xf>
    <xf numFmtId="166" fontId="47" fillId="2" borderId="41" xfId="0" applyNumberFormat="1" applyFont="1" applyFill="1" applyBorder="1" applyAlignment="1">
      <alignment horizontal="center" vertical="center" wrapText="1"/>
    </xf>
    <xf numFmtId="166" fontId="47" fillId="2" borderId="43" xfId="0" applyNumberFormat="1" applyFont="1" applyFill="1" applyBorder="1" applyAlignment="1">
      <alignment horizontal="center" vertical="center" wrapText="1"/>
    </xf>
    <xf numFmtId="166" fontId="47" fillId="2" borderId="37" xfId="0" applyNumberFormat="1" applyFont="1" applyFill="1" applyBorder="1" applyAlignment="1">
      <alignment horizontal="center" vertical="center" wrapText="1"/>
    </xf>
    <xf numFmtId="166" fontId="47" fillId="2" borderId="38" xfId="0" applyNumberFormat="1" applyFont="1" applyFill="1" applyBorder="1" applyAlignment="1">
      <alignment horizontal="center" vertical="center" wrapText="1"/>
    </xf>
    <xf numFmtId="166" fontId="18" fillId="9" borderId="32" xfId="2" applyNumberFormat="1" applyFont="1" applyFill="1" applyBorder="1" applyAlignment="1">
      <alignment horizontal="center" vertical="center"/>
    </xf>
    <xf numFmtId="166" fontId="18" fillId="9" borderId="29" xfId="2" applyNumberFormat="1" applyFont="1" applyFill="1" applyBorder="1" applyAlignment="1">
      <alignment horizontal="center" vertical="center"/>
    </xf>
    <xf numFmtId="166" fontId="2" fillId="9" borderId="32" xfId="2" applyNumberFormat="1" applyFont="1" applyFill="1" applyBorder="1" applyAlignment="1">
      <alignment horizontal="center" vertical="center"/>
    </xf>
    <xf numFmtId="166" fontId="2" fillId="9" borderId="29" xfId="2" applyNumberFormat="1" applyFont="1" applyFill="1" applyBorder="1" applyAlignment="1">
      <alignment horizontal="center" vertical="center"/>
    </xf>
    <xf numFmtId="166" fontId="18" fillId="11" borderId="32" xfId="2" applyNumberFormat="1" applyFont="1" applyFill="1" applyBorder="1" applyAlignment="1">
      <alignment horizontal="center" vertical="center"/>
    </xf>
    <xf numFmtId="166" fontId="18" fillId="11" borderId="29" xfId="2" applyNumberFormat="1" applyFont="1" applyFill="1" applyBorder="1" applyAlignment="1">
      <alignment horizontal="center" vertical="center"/>
    </xf>
    <xf numFmtId="0" fontId="36" fillId="18" borderId="33" xfId="0" applyNumberFormat="1" applyFont="1" applyFill="1" applyBorder="1" applyAlignment="1">
      <alignment horizontal="right" vertical="center" wrapText="1"/>
    </xf>
    <xf numFmtId="0" fontId="36" fillId="18" borderId="10" xfId="0" applyNumberFormat="1" applyFont="1" applyFill="1" applyBorder="1" applyAlignment="1">
      <alignment horizontal="right" vertical="center" wrapText="1"/>
    </xf>
    <xf numFmtId="4" fontId="49" fillId="4" borderId="22" xfId="0" applyNumberFormat="1" applyFont="1" applyFill="1" applyBorder="1" applyAlignment="1">
      <alignment horizontal="center" vertical="center" wrapText="1"/>
    </xf>
    <xf numFmtId="4" fontId="49" fillId="4" borderId="21" xfId="0" applyNumberFormat="1" applyFont="1" applyFill="1" applyBorder="1" applyAlignment="1">
      <alignment horizontal="center" vertical="center" wrapText="1"/>
    </xf>
    <xf numFmtId="4" fontId="49" fillId="4" borderId="52" xfId="0" applyNumberFormat="1" applyFont="1" applyFill="1" applyBorder="1" applyAlignment="1">
      <alignment horizontal="center" vertical="center" wrapText="1"/>
    </xf>
    <xf numFmtId="4" fontId="49" fillId="4" borderId="40" xfId="0" applyNumberFormat="1" applyFont="1" applyFill="1" applyBorder="1" applyAlignment="1">
      <alignment horizontal="center" vertical="center" wrapText="1"/>
    </xf>
    <xf numFmtId="0" fontId="47" fillId="4" borderId="63" xfId="0" applyNumberFormat="1" applyFont="1" applyFill="1" applyBorder="1" applyAlignment="1">
      <alignment horizontal="center" vertical="center" wrapText="1"/>
    </xf>
    <xf numFmtId="0" fontId="47" fillId="4" borderId="64" xfId="0" applyNumberFormat="1" applyFont="1" applyFill="1" applyBorder="1" applyAlignment="1">
      <alignment horizontal="center" vertical="center" wrapText="1"/>
    </xf>
    <xf numFmtId="0" fontId="47" fillId="4" borderId="23" xfId="0" applyNumberFormat="1" applyFont="1" applyFill="1" applyBorder="1" applyAlignment="1">
      <alignment horizontal="center" vertical="center" wrapText="1"/>
    </xf>
    <xf numFmtId="0" fontId="47" fillId="4" borderId="27" xfId="0" applyNumberFormat="1" applyFont="1" applyFill="1" applyBorder="1" applyAlignment="1">
      <alignment horizontal="center" vertical="center" wrapText="1"/>
    </xf>
    <xf numFmtId="4" fontId="46" fillId="10" borderId="35" xfId="0" applyNumberFormat="1" applyFont="1" applyFill="1" applyBorder="1" applyAlignment="1">
      <alignment horizontal="center" vertical="center" wrapText="1"/>
    </xf>
    <xf numFmtId="4" fontId="46" fillId="10" borderId="45" xfId="0" applyNumberFormat="1" applyFont="1" applyFill="1" applyBorder="1" applyAlignment="1">
      <alignment horizontal="center" vertical="center" wrapText="1"/>
    </xf>
    <xf numFmtId="4" fontId="46" fillId="10" borderId="36" xfId="0" applyNumberFormat="1" applyFont="1" applyFill="1" applyBorder="1" applyAlignment="1">
      <alignment horizontal="center" vertical="center" wrapText="1"/>
    </xf>
    <xf numFmtId="4" fontId="46" fillId="10" borderId="41" xfId="0" applyNumberFormat="1" applyFont="1" applyFill="1" applyBorder="1" applyAlignment="1">
      <alignment horizontal="center" vertical="center" wrapText="1"/>
    </xf>
    <xf numFmtId="4" fontId="46" fillId="10" borderId="42" xfId="0" applyNumberFormat="1" applyFont="1" applyFill="1" applyBorder="1" applyAlignment="1">
      <alignment horizontal="center" vertical="center" wrapText="1"/>
    </xf>
    <xf numFmtId="4" fontId="46" fillId="10" borderId="43" xfId="0" applyNumberFormat="1" applyFont="1" applyFill="1" applyBorder="1" applyAlignment="1">
      <alignment horizontal="center" vertical="center" wrapText="1"/>
    </xf>
    <xf numFmtId="0" fontId="48" fillId="10" borderId="41" xfId="0" applyNumberFormat="1" applyFont="1" applyFill="1" applyBorder="1" applyAlignment="1">
      <alignment horizontal="center" vertical="center" wrapText="1"/>
    </xf>
    <xf numFmtId="0" fontId="48" fillId="10" borderId="42" xfId="0" applyNumberFormat="1" applyFont="1" applyFill="1" applyBorder="1" applyAlignment="1">
      <alignment horizontal="center" vertical="center" wrapText="1"/>
    </xf>
    <xf numFmtId="0" fontId="48" fillId="10" borderId="43" xfId="0" applyNumberFormat="1" applyFont="1" applyFill="1" applyBorder="1" applyAlignment="1">
      <alignment horizontal="center" vertical="center" wrapText="1"/>
    </xf>
    <xf numFmtId="0" fontId="48" fillId="10" borderId="37" xfId="0" applyNumberFormat="1" applyFont="1" applyFill="1" applyBorder="1" applyAlignment="1">
      <alignment horizontal="center" vertical="center" wrapText="1"/>
    </xf>
    <xf numFmtId="0" fontId="48" fillId="10" borderId="46" xfId="0" applyNumberFormat="1" applyFont="1" applyFill="1" applyBorder="1" applyAlignment="1">
      <alignment horizontal="center" vertical="center" wrapText="1"/>
    </xf>
    <xf numFmtId="0" fontId="48" fillId="10" borderId="38" xfId="0" applyNumberFormat="1" applyFont="1" applyFill="1" applyBorder="1" applyAlignment="1">
      <alignment horizontal="center" vertical="center" wrapText="1"/>
    </xf>
    <xf numFmtId="4" fontId="46" fillId="15" borderId="15" xfId="0" applyNumberFormat="1" applyFont="1" applyFill="1" applyBorder="1" applyAlignment="1">
      <alignment horizontal="center" vertical="center" wrapText="1"/>
    </xf>
    <xf numFmtId="4" fontId="46" fillId="15" borderId="3" xfId="0" applyNumberFormat="1" applyFont="1" applyFill="1" applyBorder="1" applyAlignment="1">
      <alignment horizontal="center" vertical="center" wrapText="1"/>
    </xf>
    <xf numFmtId="4" fontId="46" fillId="15" borderId="47" xfId="0" applyNumberFormat="1" applyFont="1" applyFill="1" applyBorder="1" applyAlignment="1">
      <alignment horizontal="center" vertical="center" wrapText="1"/>
    </xf>
    <xf numFmtId="4" fontId="46" fillId="15" borderId="62" xfId="0" applyNumberFormat="1" applyFont="1" applyFill="1" applyBorder="1" applyAlignment="1">
      <alignment horizontal="center" vertical="center" wrapText="1"/>
    </xf>
    <xf numFmtId="4" fontId="33" fillId="12" borderId="47" xfId="0" applyNumberFormat="1" applyFont="1" applyFill="1" applyBorder="1" applyAlignment="1">
      <alignment horizontal="center" vertical="center" wrapText="1"/>
    </xf>
    <xf numFmtId="4" fontId="33" fillId="12" borderId="16" xfId="0" applyNumberFormat="1" applyFont="1" applyFill="1" applyBorder="1" applyAlignment="1">
      <alignment horizontal="center" vertical="center" wrapText="1"/>
    </xf>
    <xf numFmtId="4" fontId="33" fillId="12" borderId="62" xfId="0" applyNumberFormat="1" applyFont="1" applyFill="1" applyBorder="1" applyAlignment="1">
      <alignment horizontal="center" vertical="center" wrapText="1"/>
    </xf>
    <xf numFmtId="4" fontId="33" fillId="12" borderId="4" xfId="0" applyNumberFormat="1" applyFont="1" applyFill="1" applyBorder="1" applyAlignment="1">
      <alignment horizontal="center" vertical="center" wrapText="1"/>
    </xf>
    <xf numFmtId="168" fontId="12" fillId="19" borderId="14" xfId="0" applyNumberFormat="1" applyFont="1" applyFill="1" applyBorder="1" applyAlignment="1">
      <alignment horizontal="left" wrapText="1"/>
    </xf>
    <xf numFmtId="168" fontId="12" fillId="19" borderId="11" xfId="0" applyNumberFormat="1" applyFont="1" applyFill="1" applyBorder="1" applyAlignment="1">
      <alignment horizontal="left" wrapText="1"/>
    </xf>
    <xf numFmtId="0" fontId="51" fillId="5" borderId="9" xfId="0" applyFont="1" applyFill="1" applyBorder="1" applyAlignment="1">
      <alignment horizontal="center" wrapText="1"/>
    </xf>
    <xf numFmtId="0" fontId="51" fillId="5" borderId="19" xfId="0" applyFont="1" applyFill="1" applyBorder="1" applyAlignment="1">
      <alignment horizontal="center" wrapText="1"/>
    </xf>
    <xf numFmtId="0" fontId="51" fillId="5" borderId="10" xfId="0" applyFont="1" applyFill="1" applyBorder="1" applyAlignment="1">
      <alignment horizontal="center" wrapText="1"/>
    </xf>
    <xf numFmtId="168" fontId="12" fillId="8" borderId="9" xfId="0" applyNumberFormat="1" applyFont="1" applyFill="1" applyBorder="1" applyAlignment="1">
      <alignment horizontal="left"/>
    </xf>
    <xf numFmtId="168" fontId="12" fillId="8" borderId="13" xfId="0" applyNumberFormat="1" applyFont="1" applyFill="1" applyBorder="1" applyAlignment="1">
      <alignment horizontal="left"/>
    </xf>
    <xf numFmtId="168" fontId="12" fillId="5" borderId="9" xfId="0" applyNumberFormat="1" applyFont="1" applyFill="1" applyBorder="1" applyAlignment="1">
      <alignment horizontal="left" wrapText="1"/>
    </xf>
    <xf numFmtId="168" fontId="12" fillId="5" borderId="13" xfId="0" applyNumberFormat="1" applyFont="1" applyFill="1" applyBorder="1" applyAlignment="1">
      <alignment horizontal="left" wrapText="1"/>
    </xf>
    <xf numFmtId="168" fontId="12" fillId="5" borderId="9" xfId="0" applyNumberFormat="1" applyFont="1" applyFill="1" applyBorder="1" applyAlignment="1">
      <alignment horizontal="center"/>
    </xf>
    <xf numFmtId="168" fontId="12" fillId="5" borderId="13" xfId="0" applyNumberFormat="1" applyFont="1" applyFill="1" applyBorder="1" applyAlignment="1">
      <alignment horizontal="center"/>
    </xf>
    <xf numFmtId="168" fontId="12" fillId="5" borderId="9" xfId="0" applyNumberFormat="1" applyFont="1" applyFill="1" applyBorder="1" applyAlignment="1">
      <alignment horizontal="center" wrapText="1"/>
    </xf>
    <xf numFmtId="168" fontId="12" fillId="5" borderId="13" xfId="0" applyNumberFormat="1" applyFont="1" applyFill="1" applyBorder="1" applyAlignment="1">
      <alignment horizontal="center" wrapText="1"/>
    </xf>
    <xf numFmtId="0" fontId="9" fillId="2" borderId="0" xfId="0" applyFont="1" applyFill="1"/>
    <xf numFmtId="0" fontId="9" fillId="2" borderId="0" xfId="0" applyFont="1" applyFill="1" applyAlignment="1">
      <alignment wrapText="1"/>
    </xf>
    <xf numFmtId="0" fontId="9" fillId="0" borderId="0" xfId="0" applyFont="1" applyFill="1" applyAlignment="1">
      <alignment horizontal="center" vertical="top" wrapText="1"/>
    </xf>
  </cellXfs>
  <cellStyles count="6">
    <cellStyle name="Гиперссылка" xfId="1" builtinId="8"/>
    <cellStyle name="Гиперссылка 2" xfId="5"/>
    <cellStyle name="Обычный" xfId="0" builtinId="0"/>
    <cellStyle name="Обычный 2" xfId="4"/>
    <cellStyle name="Процентный" xfId="3" builtinId="5"/>
    <cellStyle name="Финансовый" xfId="2" builtinId="3"/>
  </cellStyles>
  <dxfs count="19">
    <dxf>
      <fill>
        <patternFill>
          <bgColor rgb="FFFFFF66"/>
        </patternFill>
      </fill>
    </dxf>
    <dxf>
      <fill>
        <patternFill>
          <fgColor auto="1"/>
          <bgColor rgb="FFCCFF33"/>
        </patternFill>
      </fill>
    </dxf>
    <dxf>
      <fill>
        <patternFill patternType="none">
          <bgColor auto="1"/>
        </patternFill>
      </fill>
      <border diagonalUp="0" diagonalDown="0">
        <left/>
        <right/>
        <top style="thin">
          <color theme="0" tint="-0.14996795556505021"/>
        </top>
        <bottom style="medium">
          <color theme="2" tint="-0.499984740745262"/>
        </bottom>
        <vertical/>
        <horizontal/>
      </border>
    </dxf>
    <dxf>
      <font>
        <color theme="1"/>
      </font>
      <fill>
        <patternFill patternType="none">
          <bgColor auto="1"/>
        </patternFill>
      </fill>
      <border diagonalUp="0" diagonalDown="0">
        <left/>
        <right/>
        <top style="thin">
          <color theme="0" tint="-0.14993743705557422"/>
        </top>
        <bottom style="thin">
          <color theme="0" tint="-0.14996795556505021"/>
        </bottom>
        <vertical/>
        <horizontal style="thin">
          <color theme="0" tint="-0.14993743705557422"/>
        </horizontal>
      </border>
    </dxf>
    <dxf>
      <font>
        <color theme="1"/>
      </font>
      <fill>
        <patternFill patternType="solid">
          <bgColor theme="2"/>
        </patternFill>
      </fill>
      <border diagonalUp="0" diagonalDown="0">
        <left/>
        <right/>
        <top/>
        <bottom style="thin">
          <color theme="0" tint="-0.14996795556505021"/>
        </bottom>
        <vertical/>
        <horizontal/>
      </border>
    </dxf>
    <dxf>
      <font>
        <color theme="1"/>
      </font>
      <fill>
        <patternFill patternType="none">
          <bgColor auto="1"/>
        </patternFill>
      </fill>
      <border diagonalUp="0" diagonalDown="0">
        <left/>
        <right/>
        <top style="thin">
          <color theme="0" tint="-0.14996795556505021"/>
        </top>
        <bottom style="thin">
          <color theme="0" tint="-0.14993743705557422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theme="0"/>
        </left>
        <right style="thin">
          <color theme="0"/>
        </right>
        <vertical style="thin">
          <color theme="0"/>
        </vertical>
      </border>
    </dxf>
    <dxf>
      <fill>
        <patternFill>
          <bgColor theme="0" tint="-4.9989318521683403E-2"/>
        </patternFill>
      </fill>
      <border>
        <left style="thin">
          <color theme="0"/>
        </left>
        <right style="thin">
          <color theme="0"/>
        </right>
        <vertical style="thin">
          <color theme="0"/>
        </vertical>
      </border>
    </dxf>
    <dxf>
      <fill>
        <patternFill>
          <bgColor theme="0" tint="-0.14996795556505021"/>
        </patternFill>
      </fill>
    </dxf>
    <dxf>
      <fill>
        <patternFill patternType="solid">
          <fgColor theme="4" tint="0.79992065187536243"/>
          <bgColor theme="0" tint="-4.9989318521683403E-2"/>
        </patternFill>
      </fill>
    </dxf>
    <dxf>
      <font>
        <color theme="1"/>
      </font>
      <fill>
        <patternFill patternType="none">
          <bgColor auto="1"/>
        </patternFill>
      </fill>
      <border diagonalUp="0" diagonalDown="0">
        <left/>
        <right/>
        <top/>
        <bottom style="thin">
          <color theme="0" tint="-0.14996795556505021"/>
        </bottom>
        <vertical/>
        <horizontal style="thin">
          <color theme="0" tint="-0.14996795556505021"/>
        </horizontal>
      </border>
    </dxf>
    <dxf>
      <font>
        <color theme="1"/>
      </font>
      <fill>
        <patternFill patternType="none">
          <bgColor auto="1"/>
        </patternFill>
      </fill>
      <border>
        <left/>
        <right/>
        <top style="thin">
          <color theme="2" tint="-9.9917600024414813E-2"/>
        </top>
        <bottom style="thin">
          <color theme="2" tint="-9.9948118533890809E-2"/>
        </bottom>
        <vertical/>
        <horizontal style="thin">
          <color theme="2" tint="-9.9917600024414813E-2"/>
        </horizontal>
      </border>
    </dxf>
    <dxf>
      <font>
        <color theme="1"/>
      </font>
      <fill>
        <patternFill>
          <bgColor theme="2" tint="-0.24994659260841701"/>
        </patternFill>
      </fill>
      <border diagonalUp="0" diagonalDown="0">
        <left style="thin">
          <color theme="0"/>
        </left>
        <right style="thin">
          <color theme="0"/>
        </right>
        <top/>
        <bottom style="medium">
          <color theme="2" tint="-0.499984740745262"/>
        </bottom>
        <vertical style="thin">
          <color theme="0"/>
        </vertical>
        <horizontal/>
      </border>
    </dxf>
    <dxf>
      <font>
        <color theme="0"/>
      </font>
      <fill>
        <patternFill>
          <bgColor theme="3"/>
        </patternFill>
      </fill>
    </dxf>
    <dxf>
      <font>
        <color theme="4" tint="-0.249977111117893"/>
      </font>
      <border diagonalUp="0" diagonalDown="0">
        <left/>
        <right/>
        <top/>
        <bottom/>
        <vertical style="thin">
          <color theme="0"/>
        </vertical>
        <horizontal/>
      </border>
    </dxf>
    <dxf>
      <font>
        <color theme="4"/>
      </font>
    </dxf>
    <dxf>
      <font>
        <color theme="5"/>
      </font>
    </dxf>
    <dxf>
      <font>
        <color theme="0"/>
      </font>
      <fill>
        <patternFill>
          <bgColor theme="4"/>
        </patternFill>
      </fill>
    </dxf>
    <dxf>
      <border>
        <left style="thin">
          <color theme="1" tint="0.24994659260841701"/>
        </left>
        <right style="thin">
          <color theme="1" tint="0.24994659260841701"/>
        </right>
        <top style="thin">
          <color theme="1" tint="0.24994659260841701"/>
        </top>
        <bottom style="thin">
          <color theme="1" tint="0.24994659260841701"/>
        </bottom>
        <vertical style="thin">
          <color theme="1" tint="0.24994659260841701"/>
        </vertical>
      </border>
    </dxf>
  </dxfs>
  <tableStyles count="2" defaultTableStyle="TableStyleMedium2" defaultPivotStyle="PivotStyleLight16">
    <tableStyle name="Customer Contact List" pivot="0" count="4">
      <tableStyleElement type="wholeTable" dxfId="18"/>
      <tableStyleElement type="headerRow" dxfId="17"/>
      <tableStyleElement type="firstRowStripe" dxfId="16"/>
      <tableStyleElement type="secondRowStripe" dxfId="15"/>
    </tableStyle>
    <tableStyle name="Таблица отсутствия сотрудников" pivot="0" count="13">
      <tableStyleElement type="wholeTable" dxfId="14"/>
      <tableStyleElement type="headerRow" dxfId="13"/>
      <tableStyleElement type="totalRow" dxfId="12"/>
      <tableStyleElement type="firstColumn" dxfId="11"/>
      <tableStyleElement type="lastColumn" dxfId="10"/>
      <tableStyleElement type="firstRowStripe" dxfId="9"/>
      <tableStyleElement type="secondRowStripe" dxfId="8"/>
      <tableStyleElement type="firstColumnStripe" dxfId="7"/>
      <tableStyleElement type="secondColumnStripe" dxfId="6"/>
      <tableStyleElement type="firstHeaderCell" dxfId="5"/>
      <tableStyleElement type="lastHeaderCell" dxfId="4"/>
      <tableStyleElement type="firstTotalCell" dxfId="3"/>
      <tableStyleElement type="lastTotalCell" dxfId="2"/>
    </tableStyle>
  </tableStyles>
  <colors>
    <mruColors>
      <color rgb="FFCCFF33"/>
      <color rgb="FFDCC5ED"/>
      <color rgb="FFB17ED8"/>
      <color rgb="FF808080"/>
      <color rgb="FFFF6600"/>
      <color rgb="FF008E5F"/>
      <color rgb="FFE3DE00"/>
      <color rgb="FF8F45C7"/>
      <color rgb="FF7A34AE"/>
      <color rgb="FF00B8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56;&#1086;&#1073;&#1086;&#1095;&#1080;&#1081;%20&#1076;&#1080;&#1089;&#1082;\&#1040;&#1044;&#1052;&#1030;&#1053;\&#1040;&#1044;&#1052;&#1030;&#1053;%202016%20&#1088;&#1110;&#1082;\&#1054;&#1041;%60&#1028;&#1050;&#1058;&#1048;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56;&#1086;&#1073;&#1086;&#1095;&#1080;&#1081;%20&#1076;&#1080;&#1089;&#1082;\&#1040;&#1044;&#1052;&#1030;&#1053;\2016%20&#1088;&#1110;&#1082;\&#1043;&#1088;&#1072;&#1092;&#1080;&#1082;%20&#1088;&#1072;&#1073;&#1086;&#1090;&#1099;%20&#1089;&#1086;&#1090;&#1088;&#1091;&#1076;&#1085;&#1080;&#1082;&#1086;&#107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56;&#1086;&#1073;&#1086;&#1095;&#1080;&#1081;%20&#1076;&#1080;&#1089;&#1082;\&#1057;&#1055;&#1048;&#1057;&#1054;&#1050;%20%20&#1057;&#1055;&#1056;&#1040;&#1042;%20201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"/>
      <sheetName val="ОБ'ЄКТИ"/>
      <sheetName val="ВІДОМІСТЬ ЗАРПЛАТИ"/>
      <sheetName val="ДОЛГИ"/>
      <sheetName val="Отчет"/>
      <sheetName val="КАСА"/>
      <sheetName val="ГРАФІК РОБОТИ"/>
      <sheetName val="РОЗРАХ. СУМИ"/>
      <sheetName val="ВСЯКА ФІГНЯ"/>
      <sheetName val="Лист2"/>
      <sheetName val="МЕНЮ"/>
      <sheetName val="КОНТАКТИ"/>
      <sheetName val="2015"/>
      <sheetName val="ЗВІТ"/>
      <sheetName val="ЗВІТ зарплата"/>
      <sheetName val="пример"/>
    </sheetNames>
    <sheetDataSet>
      <sheetData sheetId="0" refreshError="1"/>
      <sheetData sheetId="1" refreshError="1"/>
      <sheetData sheetId="2">
        <row r="12">
          <cell r="M12">
            <v>0</v>
          </cell>
        </row>
        <row r="6733">
          <cell r="F6733">
            <v>-42473</v>
          </cell>
          <cell r="I6733">
            <v>0</v>
          </cell>
          <cell r="N6733">
            <v>0</v>
          </cell>
          <cell r="O6733" t="str">
            <v xml:space="preserve">№ </v>
          </cell>
          <cell r="R6733">
            <v>0.3</v>
          </cell>
          <cell r="S6733" t="str">
            <v>робоча</v>
          </cell>
        </row>
        <row r="6734">
          <cell r="F6734">
            <v>-42473</v>
          </cell>
          <cell r="I6734">
            <v>0</v>
          </cell>
          <cell r="N6734">
            <v>0</v>
          </cell>
          <cell r="O6734">
            <v>205</v>
          </cell>
          <cell r="R6734">
            <v>0</v>
          </cell>
          <cell r="S6734">
            <v>0</v>
          </cell>
        </row>
        <row r="6735">
          <cell r="F6735">
            <v>-42473</v>
          </cell>
          <cell r="I6735">
            <v>0</v>
          </cell>
          <cell r="N6735">
            <v>0</v>
          </cell>
          <cell r="O6735">
            <v>-42473</v>
          </cell>
          <cell r="P6735">
            <v>0</v>
          </cell>
        </row>
        <row r="6736">
          <cell r="F6736">
            <v>-42473</v>
          </cell>
          <cell r="I6736">
            <v>0</v>
          </cell>
          <cell r="N6736">
            <v>0</v>
          </cell>
          <cell r="O6736">
            <v>-42473</v>
          </cell>
          <cell r="P6736">
            <v>0</v>
          </cell>
        </row>
        <row r="6737">
          <cell r="F6737">
            <v>-42473</v>
          </cell>
          <cell r="I6737">
            <v>0</v>
          </cell>
          <cell r="N6737">
            <v>0</v>
          </cell>
          <cell r="O6737">
            <v>-42473</v>
          </cell>
          <cell r="P6737">
            <v>0</v>
          </cell>
        </row>
        <row r="6738">
          <cell r="O6738" t="str">
            <v>Всього:</v>
          </cell>
          <cell r="P6738">
            <v>0</v>
          </cell>
          <cell r="R6738" t="str">
            <v>ВИТРАТ</v>
          </cell>
          <cell r="S6738" t="e">
            <v>#DIV/0!</v>
          </cell>
        </row>
        <row r="6739">
          <cell r="A6739">
            <v>205</v>
          </cell>
          <cell r="B6739" t="str">
            <v>Стадія</v>
          </cell>
          <cell r="C6739" t="str">
            <v>Учасники</v>
          </cell>
          <cell r="D6739" t="str">
            <v>Поч.</v>
          </cell>
          <cell r="E6739" t="str">
            <v>Зак.</v>
          </cell>
          <cell r="F6739" t="str">
            <v>дн</v>
          </cell>
          <cell r="G6739" t="str">
            <v>зал</v>
          </cell>
          <cell r="I6739" t="str">
            <v>здав</v>
          </cell>
          <cell r="J6739" t="str">
            <v>%</v>
          </cell>
          <cell r="K6739" t="str">
            <v>об'єм робіт</v>
          </cell>
          <cell r="L6739" t="str">
            <v>Примітка</v>
          </cell>
          <cell r="M6739" t="str">
            <v>ПЕРСПЕКТ.СУММА</v>
          </cell>
          <cell r="N6739" t="str">
            <v>%</v>
          </cell>
          <cell r="O6739" t="str">
            <v>Сумма Х</v>
          </cell>
          <cell r="P6739" t="str">
            <v>%</v>
          </cell>
          <cell r="Q6739" t="str">
            <v>Сумма %</v>
          </cell>
          <cell r="R6739" t="str">
            <v>Аванс</v>
          </cell>
          <cell r="S6739" t="str">
            <v>Залишок</v>
          </cell>
        </row>
        <row r="6740">
          <cell r="B6740" t="str">
            <v>Всього:</v>
          </cell>
          <cell r="C6740">
            <v>0</v>
          </cell>
          <cell r="D6740">
            <v>0</v>
          </cell>
          <cell r="E6740">
            <v>0</v>
          </cell>
          <cell r="F6740">
            <v>0</v>
          </cell>
          <cell r="G6740">
            <v>-42473</v>
          </cell>
          <cell r="I6740">
            <v>0</v>
          </cell>
          <cell r="J6740" t="e">
            <v>#DIV/0!</v>
          </cell>
          <cell r="M6740">
            <v>0</v>
          </cell>
          <cell r="N6740" t="e">
            <v>#DIV/0!</v>
          </cell>
          <cell r="O6740">
            <v>0</v>
          </cell>
          <cell r="P6740" t="e">
            <v>#DIV/0!</v>
          </cell>
          <cell r="Q6740">
            <v>0</v>
          </cell>
          <cell r="R6740">
            <v>0</v>
          </cell>
          <cell r="S6740">
            <v>0</v>
          </cell>
        </row>
        <row r="6741">
          <cell r="A6741">
            <v>205</v>
          </cell>
          <cell r="F6741">
            <v>0</v>
          </cell>
          <cell r="G6741">
            <v>-42473</v>
          </cell>
          <cell r="N6741" t="e">
            <v>#DIV/0!</v>
          </cell>
          <cell r="P6741" t="e">
            <v>#DIV/0!</v>
          </cell>
          <cell r="S6741">
            <v>0</v>
          </cell>
        </row>
        <row r="6742">
          <cell r="A6742">
            <v>205</v>
          </cell>
          <cell r="F6742">
            <v>0</v>
          </cell>
          <cell r="G6742">
            <v>-42473</v>
          </cell>
          <cell r="N6742" t="e">
            <v>#DIV/0!</v>
          </cell>
          <cell r="P6742" t="e">
            <v>#DIV/0!</v>
          </cell>
          <cell r="S6742">
            <v>0</v>
          </cell>
        </row>
        <row r="6743">
          <cell r="A6743">
            <v>205</v>
          </cell>
          <cell r="F6743">
            <v>0</v>
          </cell>
          <cell r="G6743">
            <v>-42473</v>
          </cell>
          <cell r="N6743" t="e">
            <v>#DIV/0!</v>
          </cell>
          <cell r="P6743" t="e">
            <v>#DIV/0!</v>
          </cell>
          <cell r="S6743">
            <v>0</v>
          </cell>
        </row>
        <row r="6744">
          <cell r="A6744">
            <v>205</v>
          </cell>
          <cell r="F6744">
            <v>0</v>
          </cell>
          <cell r="G6744">
            <v>-42473</v>
          </cell>
          <cell r="N6744" t="e">
            <v>#DIV/0!</v>
          </cell>
          <cell r="P6744" t="e">
            <v>#DIV/0!</v>
          </cell>
          <cell r="S6744">
            <v>0</v>
          </cell>
        </row>
        <row r="6745">
          <cell r="A6745">
            <v>205</v>
          </cell>
          <cell r="F6745">
            <v>0</v>
          </cell>
          <cell r="G6745">
            <v>-42473</v>
          </cell>
          <cell r="N6745" t="e">
            <v>#DIV/0!</v>
          </cell>
          <cell r="P6745" t="e">
            <v>#DIV/0!</v>
          </cell>
          <cell r="S6745">
            <v>0</v>
          </cell>
        </row>
        <row r="6746">
          <cell r="A6746">
            <v>205</v>
          </cell>
          <cell r="F6746">
            <v>0</v>
          </cell>
          <cell r="G6746">
            <v>-42473</v>
          </cell>
          <cell r="N6746" t="e">
            <v>#DIV/0!</v>
          </cell>
          <cell r="P6746" t="e">
            <v>#DIV/0!</v>
          </cell>
          <cell r="S6746">
            <v>0</v>
          </cell>
        </row>
        <row r="6747">
          <cell r="A6747">
            <v>205</v>
          </cell>
          <cell r="F6747">
            <v>0</v>
          </cell>
          <cell r="G6747">
            <v>-42473</v>
          </cell>
          <cell r="N6747" t="e">
            <v>#DIV/0!</v>
          </cell>
          <cell r="P6747" t="e">
            <v>#DIV/0!</v>
          </cell>
          <cell r="S6747">
            <v>0</v>
          </cell>
        </row>
        <row r="6748">
          <cell r="A6748">
            <v>205</v>
          </cell>
          <cell r="F6748">
            <v>0</v>
          </cell>
          <cell r="G6748">
            <v>-42473</v>
          </cell>
          <cell r="N6748" t="e">
            <v>#DIV/0!</v>
          </cell>
          <cell r="P6748" t="e">
            <v>#DIV/0!</v>
          </cell>
          <cell r="S6748">
            <v>0</v>
          </cell>
        </row>
        <row r="6749">
          <cell r="A6749">
            <v>205</v>
          </cell>
          <cell r="F6749">
            <v>0</v>
          </cell>
          <cell r="G6749">
            <v>-42473</v>
          </cell>
          <cell r="N6749" t="e">
            <v>#DIV/0!</v>
          </cell>
          <cell r="P6749" t="e">
            <v>#DIV/0!</v>
          </cell>
          <cell r="S6749">
            <v>0</v>
          </cell>
        </row>
        <row r="6750">
          <cell r="A6750">
            <v>205</v>
          </cell>
          <cell r="F6750">
            <v>0</v>
          </cell>
          <cell r="G6750">
            <v>-42473</v>
          </cell>
          <cell r="N6750" t="e">
            <v>#DIV/0!</v>
          </cell>
          <cell r="P6750" t="e">
            <v>#DIV/0!</v>
          </cell>
          <cell r="S6750">
            <v>0</v>
          </cell>
        </row>
        <row r="6751">
          <cell r="A6751">
            <v>205</v>
          </cell>
          <cell r="F6751">
            <v>0</v>
          </cell>
          <cell r="G6751">
            <v>-42473</v>
          </cell>
          <cell r="N6751" t="e">
            <v>#DIV/0!</v>
          </cell>
          <cell r="P6751" t="e">
            <v>#DIV/0!</v>
          </cell>
          <cell r="S6751">
            <v>0</v>
          </cell>
        </row>
        <row r="6752">
          <cell r="A6752">
            <v>205</v>
          </cell>
          <cell r="F6752">
            <v>0</v>
          </cell>
          <cell r="G6752">
            <v>-42473</v>
          </cell>
          <cell r="N6752" t="e">
            <v>#DIV/0!</v>
          </cell>
          <cell r="P6752" t="e">
            <v>#DIV/0!</v>
          </cell>
          <cell r="S6752">
            <v>0</v>
          </cell>
        </row>
        <row r="6753">
          <cell r="A6753">
            <v>205</v>
          </cell>
          <cell r="F6753">
            <v>0</v>
          </cell>
          <cell r="G6753">
            <v>-42473</v>
          </cell>
          <cell r="N6753" t="e">
            <v>#DIV/0!</v>
          </cell>
          <cell r="P6753" t="e">
            <v>#DIV/0!</v>
          </cell>
          <cell r="S6753">
            <v>0</v>
          </cell>
        </row>
        <row r="6754">
          <cell r="A6754">
            <v>205</v>
          </cell>
          <cell r="F6754">
            <v>0</v>
          </cell>
          <cell r="G6754">
            <v>-42473</v>
          </cell>
          <cell r="N6754" t="e">
            <v>#DIV/0!</v>
          </cell>
          <cell r="P6754" t="e">
            <v>#DIV/0!</v>
          </cell>
          <cell r="S6754">
            <v>0</v>
          </cell>
        </row>
        <row r="6755">
          <cell r="A6755">
            <v>205</v>
          </cell>
          <cell r="F6755">
            <v>0</v>
          </cell>
          <cell r="G6755">
            <v>-42473</v>
          </cell>
          <cell r="N6755" t="e">
            <v>#DIV/0!</v>
          </cell>
          <cell r="P6755" t="e">
            <v>#DIV/0!</v>
          </cell>
          <cell r="S6755">
            <v>0</v>
          </cell>
        </row>
        <row r="6756">
          <cell r="A6756">
            <v>205</v>
          </cell>
          <cell r="F6756">
            <v>0</v>
          </cell>
          <cell r="G6756">
            <v>-42473</v>
          </cell>
          <cell r="N6756" t="e">
            <v>#DIV/0!</v>
          </cell>
          <cell r="P6756" t="e">
            <v>#DIV/0!</v>
          </cell>
          <cell r="S6756">
            <v>0</v>
          </cell>
        </row>
        <row r="6757">
          <cell r="A6757">
            <v>205</v>
          </cell>
          <cell r="F6757">
            <v>0</v>
          </cell>
          <cell r="G6757">
            <v>-42473</v>
          </cell>
          <cell r="N6757" t="e">
            <v>#DIV/0!</v>
          </cell>
          <cell r="P6757" t="e">
            <v>#DIV/0!</v>
          </cell>
          <cell r="S6757">
            <v>0</v>
          </cell>
        </row>
        <row r="6758">
          <cell r="A6758">
            <v>205</v>
          </cell>
          <cell r="F6758">
            <v>0</v>
          </cell>
          <cell r="G6758">
            <v>-42473</v>
          </cell>
          <cell r="N6758" t="e">
            <v>#DIV/0!</v>
          </cell>
          <cell r="P6758" t="e">
            <v>#DIV/0!</v>
          </cell>
          <cell r="S6758">
            <v>0</v>
          </cell>
        </row>
        <row r="6759">
          <cell r="A6759">
            <v>205</v>
          </cell>
          <cell r="F6759">
            <v>0</v>
          </cell>
          <cell r="G6759">
            <v>-42473</v>
          </cell>
          <cell r="N6759" t="e">
            <v>#DIV/0!</v>
          </cell>
          <cell r="P6759" t="e">
            <v>#DIV/0!</v>
          </cell>
          <cell r="S6759">
            <v>0</v>
          </cell>
        </row>
        <row r="6760">
          <cell r="A6760">
            <v>205</v>
          </cell>
          <cell r="F6760">
            <v>0</v>
          </cell>
          <cell r="G6760">
            <v>-42473</v>
          </cell>
          <cell r="N6760" t="e">
            <v>#DIV/0!</v>
          </cell>
          <cell r="P6760" t="e">
            <v>#DIV/0!</v>
          </cell>
          <cell r="S6760">
            <v>0</v>
          </cell>
        </row>
        <row r="6761">
          <cell r="A6761">
            <v>205</v>
          </cell>
          <cell r="F6761">
            <v>0</v>
          </cell>
          <cell r="G6761">
            <v>-42473</v>
          </cell>
          <cell r="N6761" t="e">
            <v>#DIV/0!</v>
          </cell>
          <cell r="P6761" t="e">
            <v>#DIV/0!</v>
          </cell>
          <cell r="S6761">
            <v>0</v>
          </cell>
        </row>
        <row r="6762">
          <cell r="A6762">
            <v>205</v>
          </cell>
          <cell r="F6762">
            <v>0</v>
          </cell>
          <cell r="G6762">
            <v>-42473</v>
          </cell>
          <cell r="N6762" t="e">
            <v>#DIV/0!</v>
          </cell>
          <cell r="P6762" t="e">
            <v>#DIV/0!</v>
          </cell>
          <cell r="S6762">
            <v>0</v>
          </cell>
        </row>
        <row r="6763">
          <cell r="A6763">
            <v>205</v>
          </cell>
          <cell r="F6763">
            <v>0</v>
          </cell>
          <cell r="G6763">
            <v>-42473</v>
          </cell>
          <cell r="N6763" t="e">
            <v>#DIV/0!</v>
          </cell>
          <cell r="P6763" t="e">
            <v>#DIV/0!</v>
          </cell>
          <cell r="S6763">
            <v>0</v>
          </cell>
        </row>
        <row r="6764">
          <cell r="A6764">
            <v>205</v>
          </cell>
          <cell r="F6764">
            <v>0</v>
          </cell>
          <cell r="G6764">
            <v>-42473</v>
          </cell>
          <cell r="N6764" t="e">
            <v>#DIV/0!</v>
          </cell>
          <cell r="P6764" t="e">
            <v>#DIV/0!</v>
          </cell>
          <cell r="S6764">
            <v>0</v>
          </cell>
        </row>
        <row r="6765">
          <cell r="A6765">
            <v>205</v>
          </cell>
          <cell r="F6765">
            <v>0</v>
          </cell>
          <cell r="G6765">
            <v>-42473</v>
          </cell>
          <cell r="N6765" t="e">
            <v>#DIV/0!</v>
          </cell>
          <cell r="P6765" t="e">
            <v>#DIV/0!</v>
          </cell>
          <cell r="S6765">
            <v>0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</sheetNames>
    <sheetDataSet>
      <sheetData sheetId="0">
        <row r="2">
          <cell r="AG2">
            <v>2015</v>
          </cell>
        </row>
        <row r="12">
          <cell r="G12" t="str">
            <v>О</v>
          </cell>
          <cell r="K12" t="str">
            <v>Л</v>
          </cell>
          <cell r="R12" t="str">
            <v>Б</v>
          </cell>
          <cell r="V12" t="str">
            <v>В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а заданий"/>
      <sheetName val="Список дел"/>
      <sheetName val="КОНТАКТИ"/>
      <sheetName val="ОБ'ЄКТИ"/>
      <sheetName val="СПИСОК  СПРАВ 2015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1"/>
  </sheetPr>
  <dimension ref="A1:AF8"/>
  <sheetViews>
    <sheetView zoomScale="134" zoomScaleNormal="134" zoomScalePageLayoutView="162" workbookViewId="0">
      <pane ySplit="2" topLeftCell="A3" activePane="bottomLeft" state="frozen"/>
      <selection activeCell="A10" sqref="A10:J10"/>
      <selection pane="bottomLeft" activeCell="E10" sqref="E10"/>
    </sheetView>
  </sheetViews>
  <sheetFormatPr defaultColWidth="9.140625" defaultRowHeight="18.75" x14ac:dyDescent="0.25"/>
  <cols>
    <col min="1" max="1" width="1.7109375" style="144" customWidth="1"/>
    <col min="2" max="2" width="1.42578125" style="141" customWidth="1"/>
    <col min="3" max="3" width="4.5703125" style="164" customWidth="1"/>
    <col min="4" max="4" width="6.5703125" style="93" customWidth="1"/>
    <col min="5" max="5" width="6.5703125" style="94" customWidth="1"/>
    <col min="6" max="6" width="1.42578125" style="161" customWidth="1"/>
    <col min="7" max="7" width="6.5703125" style="100" customWidth="1"/>
    <col min="8" max="8" width="3.42578125" style="231" customWidth="1"/>
    <col min="9" max="9" width="2" style="232" customWidth="1"/>
    <col min="10" max="10" width="4.5703125" style="164" customWidth="1"/>
    <col min="11" max="11" width="2.7109375" style="101" customWidth="1"/>
    <col min="12" max="12" width="3" style="102" customWidth="1"/>
    <col min="13" max="13" width="3" style="213" customWidth="1"/>
    <col min="14" max="14" width="4.5703125" style="165" customWidth="1"/>
    <col min="15" max="15" width="6.7109375" style="153" customWidth="1"/>
    <col min="16" max="21" width="2.5703125" style="167" customWidth="1"/>
    <col min="22" max="22" width="7.7109375" style="135" customWidth="1"/>
    <col min="23" max="23" width="17.28515625" style="136" customWidth="1"/>
    <col min="24" max="24" width="8.7109375" style="98" customWidth="1"/>
    <col min="25" max="25" width="9.7109375" style="98" customWidth="1"/>
    <col min="26" max="26" width="3.7109375" style="98" customWidth="1"/>
    <col min="27" max="27" width="1.85546875" style="99" customWidth="1"/>
    <col min="28" max="28" width="13.7109375" style="98" customWidth="1"/>
    <col min="29" max="29" width="9.7109375" style="98" customWidth="1"/>
    <col min="30" max="30" width="0.5703125" style="111" customWidth="1"/>
    <col min="31" max="16384" width="9.140625" style="103"/>
  </cols>
  <sheetData>
    <row r="1" spans="1:32" s="105" customFormat="1" ht="12.95" customHeight="1" thickTop="1" thickBot="1" x14ac:dyDescent="0.3">
      <c r="A1" s="244" t="s">
        <v>23</v>
      </c>
      <c r="B1" s="245"/>
      <c r="C1" s="162" t="s">
        <v>7</v>
      </c>
      <c r="D1" s="154">
        <f>SUBTOTAL(9,D3:D5)</f>
        <v>0</v>
      </c>
      <c r="E1" s="155">
        <f>SUBTOTAL(9,E3:E5)</f>
        <v>0</v>
      </c>
      <c r="F1" s="242" t="e">
        <f>E1/D1</f>
        <v>#DIV/0!</v>
      </c>
      <c r="G1" s="224">
        <f>D1-E1</f>
        <v>0</v>
      </c>
      <c r="H1" s="227" t="s">
        <v>41</v>
      </c>
      <c r="I1" s="250" t="s">
        <v>54</v>
      </c>
      <c r="J1" s="249" t="s">
        <v>17</v>
      </c>
      <c r="K1" s="252" t="s">
        <v>37</v>
      </c>
      <c r="L1" s="248" t="s">
        <v>56</v>
      </c>
      <c r="M1" s="253" t="s">
        <v>53</v>
      </c>
      <c r="N1" s="238" t="s">
        <v>43</v>
      </c>
      <c r="O1" s="218" t="s">
        <v>21</v>
      </c>
      <c r="P1" s="246" t="s">
        <v>44</v>
      </c>
      <c r="Q1" s="247" t="s">
        <v>45</v>
      </c>
      <c r="R1" s="237" t="s">
        <v>52</v>
      </c>
      <c r="S1" s="240" t="s">
        <v>49</v>
      </c>
      <c r="T1" s="237" t="s">
        <v>50</v>
      </c>
      <c r="U1" s="237" t="s">
        <v>51</v>
      </c>
      <c r="V1" s="191"/>
      <c r="W1" s="190"/>
      <c r="X1" s="223"/>
      <c r="Y1" s="157"/>
      <c r="Z1" s="235" t="s">
        <v>22</v>
      </c>
      <c r="AA1" s="233" t="s">
        <v>20</v>
      </c>
      <c r="AB1" s="179"/>
      <c r="AC1" s="156"/>
      <c r="AD1" s="112"/>
      <c r="AE1" s="104"/>
      <c r="AF1" s="104"/>
    </row>
    <row r="2" spans="1:32" s="107" customFormat="1" ht="20.100000000000001" customHeight="1" thickTop="1" thickBot="1" x14ac:dyDescent="0.3">
      <c r="A2" s="244"/>
      <c r="B2" s="245"/>
      <c r="C2" s="163" t="s">
        <v>8</v>
      </c>
      <c r="D2" s="60" t="s">
        <v>48</v>
      </c>
      <c r="E2" s="60" t="s">
        <v>42</v>
      </c>
      <c r="F2" s="243"/>
      <c r="G2" s="108" t="s">
        <v>12</v>
      </c>
      <c r="H2" s="228" t="s">
        <v>18</v>
      </c>
      <c r="I2" s="251"/>
      <c r="J2" s="249"/>
      <c r="K2" s="252"/>
      <c r="L2" s="248"/>
      <c r="M2" s="254"/>
      <c r="N2" s="239"/>
      <c r="O2" s="219" t="s">
        <v>19</v>
      </c>
      <c r="P2" s="246"/>
      <c r="Q2" s="247"/>
      <c r="R2" s="237"/>
      <c r="S2" s="241"/>
      <c r="T2" s="237"/>
      <c r="U2" s="237"/>
      <c r="V2" s="180" t="s">
        <v>16</v>
      </c>
      <c r="W2" s="114" t="s">
        <v>10</v>
      </c>
      <c r="X2" s="184" t="s">
        <v>47</v>
      </c>
      <c r="Y2" s="185" t="s">
        <v>57</v>
      </c>
      <c r="Z2" s="236"/>
      <c r="AA2" s="234"/>
      <c r="AB2" s="134" t="s">
        <v>13</v>
      </c>
      <c r="AC2" s="113" t="s">
        <v>11</v>
      </c>
      <c r="AD2" s="111"/>
      <c r="AE2" s="106"/>
      <c r="AF2" s="106"/>
    </row>
    <row r="3" spans="1:32" ht="36" thickTop="1" thickBot="1" x14ac:dyDescent="0.3">
      <c r="A3" s="176">
        <v>2</v>
      </c>
      <c r="B3" s="139">
        <v>2016</v>
      </c>
      <c r="C3" s="158"/>
      <c r="D3" s="109"/>
      <c r="E3" s="110"/>
      <c r="F3" s="159"/>
      <c r="G3" s="225"/>
      <c r="H3" s="229">
        <v>0.15</v>
      </c>
      <c r="I3" s="230"/>
      <c r="J3" s="226"/>
      <c r="K3" s="192"/>
      <c r="L3" s="217"/>
      <c r="M3" s="221"/>
      <c r="N3" s="222"/>
      <c r="O3" s="220"/>
      <c r="P3" s="166"/>
      <c r="Q3" s="166"/>
      <c r="R3" s="166"/>
      <c r="S3" s="166"/>
      <c r="T3" s="166"/>
      <c r="U3" s="166"/>
      <c r="V3" s="137"/>
      <c r="W3" s="138"/>
      <c r="X3" s="182" t="s">
        <v>58</v>
      </c>
      <c r="Y3" s="189" t="s">
        <v>46</v>
      </c>
      <c r="Z3" s="181"/>
      <c r="AA3" s="183"/>
      <c r="AB3" s="188"/>
      <c r="AC3" s="187"/>
      <c r="AE3" s="106"/>
      <c r="AF3" s="106"/>
    </row>
    <row r="4" spans="1:32" ht="46.5" thickTop="1" thickBot="1" x14ac:dyDescent="0.3">
      <c r="A4" s="142">
        <v>1</v>
      </c>
      <c r="B4" s="139">
        <v>2016</v>
      </c>
      <c r="C4" s="158"/>
      <c r="D4" s="109"/>
      <c r="E4" s="110"/>
      <c r="F4" s="159"/>
      <c r="G4" s="225"/>
      <c r="H4" s="229">
        <v>0</v>
      </c>
      <c r="I4" s="230"/>
      <c r="J4" s="226"/>
      <c r="K4" s="192"/>
      <c r="L4" s="217"/>
      <c r="M4" s="221"/>
      <c r="N4" s="222"/>
      <c r="O4" s="220"/>
      <c r="P4" s="166"/>
      <c r="Q4" s="166"/>
      <c r="R4" s="166"/>
      <c r="S4" s="166"/>
      <c r="T4" s="166"/>
      <c r="U4" s="166"/>
      <c r="V4" s="137"/>
      <c r="W4" s="138"/>
      <c r="X4" s="182" t="s">
        <v>55</v>
      </c>
      <c r="Y4" s="188" t="s">
        <v>59</v>
      </c>
      <c r="Z4" s="181"/>
      <c r="AA4" s="183"/>
      <c r="AB4" s="188"/>
      <c r="AC4" s="187"/>
      <c r="AE4" s="106"/>
      <c r="AF4" s="106"/>
    </row>
    <row r="5" spans="1:32" ht="36" thickTop="1" thickBot="1" x14ac:dyDescent="0.3">
      <c r="A5" s="142">
        <v>3</v>
      </c>
      <c r="B5" s="139">
        <v>2016</v>
      </c>
      <c r="C5" s="158"/>
      <c r="D5" s="109"/>
      <c r="E5" s="110"/>
      <c r="F5" s="159"/>
      <c r="G5" s="225"/>
      <c r="H5" s="229">
        <v>0.3</v>
      </c>
      <c r="I5" s="230"/>
      <c r="J5" s="226"/>
      <c r="K5" s="192"/>
      <c r="L5" s="217"/>
      <c r="M5" s="221"/>
      <c r="N5" s="222"/>
      <c r="O5" s="220"/>
      <c r="P5" s="166"/>
      <c r="Q5" s="166"/>
      <c r="R5" s="166"/>
      <c r="S5" s="166"/>
      <c r="T5" s="166"/>
      <c r="U5" s="166"/>
      <c r="V5" s="137"/>
      <c r="W5" s="138"/>
      <c r="X5" s="182" t="s">
        <v>40</v>
      </c>
      <c r="Y5" s="188" t="s">
        <v>60</v>
      </c>
      <c r="Z5" s="181"/>
      <c r="AA5" s="183"/>
      <c r="AB5" s="188"/>
      <c r="AC5" s="187"/>
      <c r="AE5" s="106"/>
      <c r="AF5" s="106"/>
    </row>
    <row r="6" spans="1:32" ht="19.5" thickTop="1" x14ac:dyDescent="0.25">
      <c r="A6" s="143"/>
      <c r="B6" s="140"/>
      <c r="F6" s="160"/>
      <c r="G6" s="95"/>
      <c r="K6" s="96"/>
      <c r="L6" s="97"/>
      <c r="M6" s="212"/>
      <c r="AE6" s="106"/>
      <c r="AF6" s="106"/>
    </row>
    <row r="7" spans="1:32" x14ac:dyDescent="0.25">
      <c r="W7" s="216"/>
      <c r="AE7" s="106"/>
      <c r="AF7" s="106"/>
    </row>
    <row r="8" spans="1:32" x14ac:dyDescent="0.25">
      <c r="W8" s="215"/>
    </row>
  </sheetData>
  <sheetProtection selectLockedCells="1"/>
  <autoFilter ref="A2:AC5">
    <sortState ref="A4:AC5">
      <sortCondition ref="Y2:Y5"/>
    </sortState>
  </autoFilter>
  <sortState ref="C2:N513">
    <sortCondition ref="H2:H513"/>
  </sortState>
  <mergeCells count="16">
    <mergeCell ref="F1:F2"/>
    <mergeCell ref="A1:B2"/>
    <mergeCell ref="P1:P2"/>
    <mergeCell ref="Q1:Q2"/>
    <mergeCell ref="R1:R2"/>
    <mergeCell ref="L1:L2"/>
    <mergeCell ref="J1:J2"/>
    <mergeCell ref="I1:I2"/>
    <mergeCell ref="K1:K2"/>
    <mergeCell ref="M1:M2"/>
    <mergeCell ref="AA1:AA2"/>
    <mergeCell ref="Z1:Z2"/>
    <mergeCell ref="T1:T2"/>
    <mergeCell ref="U1:U2"/>
    <mergeCell ref="N1:N2"/>
    <mergeCell ref="S1:S2"/>
  </mergeCells>
  <conditionalFormatting sqref="J6:AA6 J3:AC5 A3:I6">
    <cfRule type="expression" dxfId="1" priority="166" stopIfTrue="1">
      <formula>MOD(ROW(),2)</formula>
    </cfRule>
  </conditionalFormatting>
  <hyperlinks>
    <hyperlink ref="A4" location="Відомість1" display="Відомість1"/>
    <hyperlink ref="A3" location="Відомість2" display="Відомість2"/>
    <hyperlink ref="A5" location="Відомість3" display="Відомість3"/>
  </hyperlinks>
  <pageMargins left="0.19685039370078741" right="0.19685039370078741" top="0.43307086614173229" bottom="0.19685039370078741" header="0.19685039370078741" footer="0"/>
  <pageSetup paperSize="9" scale="96" orientation="landscape" r:id="rId1"/>
  <headerFooter>
    <oddHeader xml:space="preserve">&amp;L&amp;"Arial,полужирный курсив"&amp;9&amp;K000000№  /ДАТА/  СУММА /АВАНС/ ОСТАТ. /ГОТ/СРОК /  ДН  / СТАДІЯ/ШИФР/       НАЙМ. РОБІТ        /        НАЙМ. ОБ'ЄКТА     /    АДРЕСА   /&amp;R&amp;"Arial,полужирный курсив"&amp;9   ПРИМІТКА /                    ЗАМОВНИК   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1"/>
  </sheetPr>
  <dimension ref="A1:X100"/>
  <sheetViews>
    <sheetView view="pageLayout" topLeftCell="A7" zoomScale="117" zoomScaleNormal="163" zoomScalePageLayoutView="117" workbookViewId="0">
      <selection activeCell="A10" sqref="A10:J10"/>
    </sheetView>
  </sheetViews>
  <sheetFormatPr defaultColWidth="9.140625" defaultRowHeight="17.100000000000001" customHeight="1" x14ac:dyDescent="0.2"/>
  <cols>
    <col min="1" max="1" width="2.5703125" style="11" customWidth="1"/>
    <col min="2" max="2" width="14" style="173" customWidth="1"/>
    <col min="3" max="3" width="15" style="170" customWidth="1"/>
    <col min="4" max="5" width="5.7109375" style="8" customWidth="1"/>
    <col min="6" max="7" width="3" style="10" customWidth="1"/>
    <col min="8" max="8" width="3.140625" style="10" customWidth="1"/>
    <col min="9" max="9" width="5.7109375" style="10" customWidth="1"/>
    <col min="10" max="10" width="4" style="2" customWidth="1"/>
    <col min="11" max="11" width="24.140625" style="9" customWidth="1"/>
    <col min="12" max="12" width="12" style="6" customWidth="1"/>
    <col min="13" max="13" width="6.28515625" style="7" customWidth="1"/>
    <col min="14" max="14" width="5.85546875" style="1" customWidth="1"/>
    <col min="15" max="15" width="6.85546875" style="1" customWidth="1"/>
    <col min="16" max="16" width="5.85546875" style="7" customWidth="1"/>
    <col min="17" max="19" width="6.85546875" style="1" customWidth="1"/>
    <col min="20" max="20" width="2.42578125" style="1" customWidth="1"/>
    <col min="21" max="16384" width="9.140625" style="1"/>
  </cols>
  <sheetData>
    <row r="1" spans="1:19" ht="17.100000000000001" customHeight="1" thickTop="1" x14ac:dyDescent="0.2">
      <c r="A1" s="321"/>
      <c r="B1" s="322"/>
      <c r="C1" s="281"/>
      <c r="D1" s="329"/>
      <c r="E1" s="330"/>
      <c r="F1" s="330"/>
      <c r="G1" s="330"/>
      <c r="H1" s="330"/>
      <c r="I1" s="330"/>
      <c r="J1" s="331"/>
      <c r="K1" s="341"/>
      <c r="L1" s="343"/>
      <c r="M1" s="343"/>
      <c r="N1" s="345"/>
      <c r="O1" s="346"/>
      <c r="P1" s="287"/>
      <c r="Q1" s="288"/>
      <c r="R1" s="301"/>
      <c r="S1" s="302"/>
    </row>
    <row r="2" spans="1:19" ht="17.100000000000001" customHeight="1" x14ac:dyDescent="0.2">
      <c r="A2" s="323"/>
      <c r="B2" s="324"/>
      <c r="C2" s="282"/>
      <c r="D2" s="332"/>
      <c r="E2" s="333"/>
      <c r="F2" s="333"/>
      <c r="G2" s="333"/>
      <c r="H2" s="333"/>
      <c r="I2" s="333"/>
      <c r="J2" s="334"/>
      <c r="K2" s="342"/>
      <c r="L2" s="344"/>
      <c r="M2" s="344"/>
      <c r="N2" s="347"/>
      <c r="O2" s="348"/>
      <c r="P2" s="289"/>
      <c r="Q2" s="290"/>
      <c r="R2" s="303"/>
      <c r="S2" s="304"/>
    </row>
    <row r="3" spans="1:19" ht="17.100000000000001" customHeight="1" x14ac:dyDescent="0.2">
      <c r="A3" s="325"/>
      <c r="B3" s="326"/>
      <c r="C3" s="319"/>
      <c r="D3" s="335"/>
      <c r="E3" s="336"/>
      <c r="F3" s="336"/>
      <c r="G3" s="336"/>
      <c r="H3" s="336"/>
      <c r="I3" s="336"/>
      <c r="J3" s="337"/>
      <c r="K3" s="283"/>
      <c r="L3" s="285"/>
      <c r="M3" s="285"/>
      <c r="N3" s="305"/>
      <c r="O3" s="306"/>
      <c r="P3" s="291"/>
      <c r="Q3" s="292"/>
      <c r="R3" s="309"/>
      <c r="S3" s="310"/>
    </row>
    <row r="4" spans="1:19" ht="17.100000000000001" customHeight="1" thickBot="1" x14ac:dyDescent="0.25">
      <c r="A4" s="327"/>
      <c r="B4" s="328"/>
      <c r="C4" s="320"/>
      <c r="D4" s="338"/>
      <c r="E4" s="339"/>
      <c r="F4" s="339"/>
      <c r="G4" s="339"/>
      <c r="H4" s="339"/>
      <c r="I4" s="339"/>
      <c r="J4" s="340"/>
      <c r="K4" s="284"/>
      <c r="L4" s="286"/>
      <c r="M4" s="286"/>
      <c r="N4" s="307"/>
      <c r="O4" s="308"/>
      <c r="P4" s="293"/>
      <c r="Q4" s="294"/>
      <c r="R4" s="311"/>
      <c r="S4" s="312"/>
    </row>
    <row r="5" spans="1:19" ht="17.100000000000001" customHeight="1" thickTop="1" thickBot="1" x14ac:dyDescent="0.25">
      <c r="A5" s="262"/>
      <c r="B5" s="263"/>
      <c r="C5" s="264"/>
      <c r="D5" s="258"/>
      <c r="E5" s="258"/>
      <c r="F5" s="258"/>
      <c r="G5" s="258"/>
      <c r="H5" s="258"/>
      <c r="I5" s="258"/>
      <c r="J5" s="259"/>
      <c r="K5" s="193"/>
      <c r="L5" s="258"/>
      <c r="M5" s="258"/>
      <c r="N5" s="259"/>
      <c r="O5" s="12" t="s">
        <v>24</v>
      </c>
      <c r="P5" s="295"/>
      <c r="Q5" s="295"/>
      <c r="R5" s="13">
        <v>0.3</v>
      </c>
      <c r="S5" s="131" t="s">
        <v>25</v>
      </c>
    </row>
    <row r="6" spans="1:19" ht="17.100000000000001" customHeight="1" thickTop="1" thickBot="1" x14ac:dyDescent="0.25">
      <c r="A6" s="265"/>
      <c r="B6" s="266"/>
      <c r="C6" s="267"/>
      <c r="D6" s="260"/>
      <c r="E6" s="260"/>
      <c r="F6" s="260"/>
      <c r="G6" s="260"/>
      <c r="H6" s="260"/>
      <c r="I6" s="260"/>
      <c r="J6" s="261"/>
      <c r="K6" s="194"/>
      <c r="L6" s="260"/>
      <c r="M6" s="260"/>
      <c r="N6" s="261"/>
      <c r="O6" s="14">
        <v>1</v>
      </c>
      <c r="P6" s="296"/>
      <c r="Q6" s="296"/>
      <c r="R6" s="71">
        <f>P5*R5</f>
        <v>0</v>
      </c>
      <c r="S6" s="71"/>
    </row>
    <row r="7" spans="1:19" ht="17.100000000000001" customHeight="1" thickTop="1" thickBot="1" x14ac:dyDescent="0.25">
      <c r="A7" s="255"/>
      <c r="B7" s="256"/>
      <c r="C7" s="257"/>
      <c r="D7" s="258"/>
      <c r="E7" s="258"/>
      <c r="F7" s="258"/>
      <c r="G7" s="258"/>
      <c r="H7" s="258"/>
      <c r="I7" s="258"/>
      <c r="J7" s="259"/>
      <c r="K7" s="193"/>
      <c r="L7" s="258"/>
      <c r="M7" s="258"/>
      <c r="N7" s="259"/>
      <c r="O7" s="15">
        <f ca="1">P7-TODAY()</f>
        <v>-42496</v>
      </c>
      <c r="P7" s="16"/>
      <c r="Q7" s="297"/>
      <c r="R7" s="297"/>
      <c r="S7" s="298"/>
    </row>
    <row r="8" spans="1:19" ht="17.100000000000001" customHeight="1" thickTop="1" thickBot="1" x14ac:dyDescent="0.25">
      <c r="A8" s="255"/>
      <c r="B8" s="256"/>
      <c r="C8" s="257"/>
      <c r="D8" s="260"/>
      <c r="E8" s="260"/>
      <c r="F8" s="260"/>
      <c r="G8" s="260"/>
      <c r="H8" s="260"/>
      <c r="I8" s="260"/>
      <c r="J8" s="261"/>
      <c r="K8" s="194"/>
      <c r="L8" s="260"/>
      <c r="M8" s="260"/>
      <c r="N8" s="261"/>
      <c r="O8" s="17">
        <f ca="1">P8-TODAY()</f>
        <v>-42496</v>
      </c>
      <c r="P8" s="18"/>
      <c r="Q8" s="299"/>
      <c r="R8" s="299"/>
      <c r="S8" s="300"/>
    </row>
    <row r="9" spans="1:19" ht="17.100000000000001" customHeight="1" thickTop="1" thickBot="1" x14ac:dyDescent="0.25">
      <c r="A9" s="255"/>
      <c r="B9" s="256"/>
      <c r="C9" s="257"/>
      <c r="D9" s="258"/>
      <c r="E9" s="258"/>
      <c r="F9" s="258"/>
      <c r="G9" s="258"/>
      <c r="H9" s="258"/>
      <c r="I9" s="258"/>
      <c r="J9" s="259"/>
      <c r="K9" s="193"/>
      <c r="L9" s="258"/>
      <c r="M9" s="258"/>
      <c r="N9" s="259"/>
      <c r="O9" s="19">
        <f ca="1">P9-TODAY()</f>
        <v>-42496</v>
      </c>
      <c r="P9" s="16"/>
      <c r="Q9" s="297"/>
      <c r="R9" s="297"/>
      <c r="S9" s="298"/>
    </row>
    <row r="10" spans="1:19" ht="17.100000000000001" customHeight="1" thickTop="1" thickBot="1" x14ac:dyDescent="0.25">
      <c r="A10" s="278" t="str">
        <f>VLOOKUP(1,'ОБ''ЄКТИ'!$A$3:$Y$5,24,0)</f>
        <v>Наміри забудови земельної ділянки за адресою:</v>
      </c>
      <c r="B10" s="279"/>
      <c r="C10" s="279"/>
      <c r="D10" s="279"/>
      <c r="E10" s="279"/>
      <c r="F10" s="279"/>
      <c r="G10" s="279"/>
      <c r="H10" s="279"/>
      <c r="I10" s="279"/>
      <c r="J10" s="280"/>
      <c r="K10" s="278" t="str">
        <f>VLOOKUP(1,'ОБ''ЄКТИ'!$A$3:$Y$5,25,0)</f>
        <v>Житомир</v>
      </c>
      <c r="L10" s="279"/>
      <c r="M10" s="279"/>
      <c r="N10" s="280"/>
      <c r="O10" s="74" t="s">
        <v>6</v>
      </c>
      <c r="P10" s="274">
        <f>O12+Q12</f>
        <v>500</v>
      </c>
      <c r="Q10" s="275"/>
      <c r="R10" s="75" t="s">
        <v>26</v>
      </c>
      <c r="S10" s="76" t="e">
        <f>P10/P5</f>
        <v>#DIV/0!</v>
      </c>
    </row>
    <row r="11" spans="1:19" ht="17.100000000000001" customHeight="1" thickTop="1" thickBot="1" x14ac:dyDescent="0.25">
      <c r="A11" s="276">
        <f>O6</f>
        <v>1</v>
      </c>
      <c r="B11" s="171" t="s">
        <v>0</v>
      </c>
      <c r="C11" s="168" t="s">
        <v>1</v>
      </c>
      <c r="D11" s="20" t="s">
        <v>14</v>
      </c>
      <c r="E11" s="21" t="s">
        <v>15</v>
      </c>
      <c r="F11" s="21" t="s">
        <v>27</v>
      </c>
      <c r="G11" s="92" t="s">
        <v>36</v>
      </c>
      <c r="H11" s="268" t="s">
        <v>53</v>
      </c>
      <c r="I11" s="195" t="s">
        <v>38</v>
      </c>
      <c r="J11" s="196" t="s">
        <v>3</v>
      </c>
      <c r="K11" s="270" t="s">
        <v>28</v>
      </c>
      <c r="L11" s="272" t="s">
        <v>2</v>
      </c>
      <c r="M11" s="22" t="s">
        <v>29</v>
      </c>
      <c r="N11" s="23" t="s">
        <v>3</v>
      </c>
      <c r="O11" s="24" t="s">
        <v>30</v>
      </c>
      <c r="P11" s="23" t="s">
        <v>3</v>
      </c>
      <c r="Q11" s="25" t="s">
        <v>31</v>
      </c>
      <c r="R11" s="24" t="s">
        <v>4</v>
      </c>
      <c r="S11" s="24" t="s">
        <v>5</v>
      </c>
    </row>
    <row r="12" spans="1:19" ht="17.100000000000001" customHeight="1" thickTop="1" thickBot="1" x14ac:dyDescent="0.25">
      <c r="A12" s="277"/>
      <c r="B12" s="172" t="s">
        <v>6</v>
      </c>
      <c r="C12" s="186">
        <f t="array" ref="C12">SUM(IF(ISTEXT(C13:C37),1,))</f>
        <v>0</v>
      </c>
      <c r="D12" s="26">
        <f>MIN(D13:D37)</f>
        <v>0</v>
      </c>
      <c r="E12" s="27">
        <f>MAX(E13:E37)</f>
        <v>0</v>
      </c>
      <c r="F12" s="28">
        <f>E12-D12</f>
        <v>0</v>
      </c>
      <c r="G12" s="91">
        <f ca="1">MAX(G13:G37)</f>
        <v>-42496</v>
      </c>
      <c r="H12" s="269"/>
      <c r="I12" s="27">
        <f>MAX(I13:I37)</f>
        <v>0</v>
      </c>
      <c r="J12" s="197" t="e">
        <f>AVERAGE(J13:J37)</f>
        <v>#DIV/0!</v>
      </c>
      <c r="K12" s="271"/>
      <c r="L12" s="273"/>
      <c r="M12" s="73">
        <f t="shared" ref="M12:S12" si="0">SUM(M13:M33)</f>
        <v>100</v>
      </c>
      <c r="N12" s="72" t="e">
        <f t="shared" si="0"/>
        <v>#DIV/0!</v>
      </c>
      <c r="O12" s="62">
        <f t="shared" si="0"/>
        <v>200</v>
      </c>
      <c r="P12" s="72" t="e">
        <f t="shared" si="0"/>
        <v>#DIV/0!</v>
      </c>
      <c r="Q12" s="62">
        <f t="shared" si="0"/>
        <v>300</v>
      </c>
      <c r="R12" s="62">
        <f t="shared" si="0"/>
        <v>400</v>
      </c>
      <c r="S12" s="62">
        <f t="shared" si="0"/>
        <v>100</v>
      </c>
    </row>
    <row r="13" spans="1:19" ht="17.100000000000001" customHeight="1" thickTop="1" thickBot="1" x14ac:dyDescent="0.25">
      <c r="A13" s="29">
        <f>A11</f>
        <v>1</v>
      </c>
      <c r="B13" s="30"/>
      <c r="C13" s="31"/>
      <c r="D13" s="32"/>
      <c r="E13" s="33"/>
      <c r="F13" s="79">
        <f>E13-D13</f>
        <v>0</v>
      </c>
      <c r="G13" s="79">
        <f ca="1">E13-TODAY()</f>
        <v>-42496</v>
      </c>
      <c r="H13" s="208">
        <f>F13-(I13-D13)</f>
        <v>0</v>
      </c>
      <c r="I13" s="198"/>
      <c r="J13" s="199"/>
      <c r="K13" s="119"/>
      <c r="L13" s="120"/>
      <c r="M13" s="115">
        <v>100</v>
      </c>
      <c r="N13" s="83" t="e">
        <f>O13/P5</f>
        <v>#DIV/0!</v>
      </c>
      <c r="O13" s="80">
        <v>200</v>
      </c>
      <c r="P13" s="83" t="e">
        <f>Q13/S6</f>
        <v>#DIV/0!</v>
      </c>
      <c r="Q13" s="81">
        <v>300</v>
      </c>
      <c r="R13" s="66">
        <v>400</v>
      </c>
      <c r="S13" s="87">
        <f>O13+Q13-R13</f>
        <v>100</v>
      </c>
    </row>
    <row r="14" spans="1:19" ht="17.100000000000001" customHeight="1" thickTop="1" thickBot="1" x14ac:dyDescent="0.25">
      <c r="A14" s="34">
        <f t="shared" ref="A14:A33" si="1">A13</f>
        <v>1</v>
      </c>
      <c r="B14" s="35"/>
      <c r="C14" s="36"/>
      <c r="D14" s="37"/>
      <c r="E14" s="38"/>
      <c r="F14" s="78">
        <f t="shared" ref="F14:F33" si="2">E14-D14</f>
        <v>0</v>
      </c>
      <c r="G14" s="78">
        <f t="shared" ref="G14:G33" ca="1" si="3">E14-TODAY()</f>
        <v>-42496</v>
      </c>
      <c r="H14" s="209">
        <f>F14-(I14-D14)</f>
        <v>0</v>
      </c>
      <c r="I14" s="200"/>
      <c r="J14" s="201"/>
      <c r="K14" s="121"/>
      <c r="L14" s="122"/>
      <c r="M14" s="116"/>
      <c r="N14" s="84" t="e">
        <f>O14/P5</f>
        <v>#DIV/0!</v>
      </c>
      <c r="O14" s="63"/>
      <c r="P14" s="84" t="e">
        <f>Q14/S6</f>
        <v>#DIV/0!</v>
      </c>
      <c r="Q14" s="67"/>
      <c r="R14" s="68"/>
      <c r="S14" s="88">
        <f t="shared" ref="S14:S33" si="4">O14+Q14-R14</f>
        <v>0</v>
      </c>
    </row>
    <row r="15" spans="1:19" ht="17.100000000000001" customHeight="1" thickTop="1" thickBot="1" x14ac:dyDescent="0.25">
      <c r="A15" s="34">
        <f t="shared" si="1"/>
        <v>1</v>
      </c>
      <c r="B15" s="39"/>
      <c r="C15" s="40"/>
      <c r="D15" s="41"/>
      <c r="E15" s="42"/>
      <c r="F15" s="77">
        <f t="shared" si="2"/>
        <v>0</v>
      </c>
      <c r="G15" s="77">
        <f t="shared" ca="1" si="3"/>
        <v>-42496</v>
      </c>
      <c r="H15" s="210">
        <f t="shared" ref="H15:H33" si="5">F15-(I15-D15)</f>
        <v>0</v>
      </c>
      <c r="I15" s="202"/>
      <c r="J15" s="203"/>
      <c r="K15" s="123"/>
      <c r="L15" s="124"/>
      <c r="M15" s="117"/>
      <c r="N15" s="85" t="e">
        <f>O15/P5</f>
        <v>#DIV/0!</v>
      </c>
      <c r="O15" s="64"/>
      <c r="P15" s="85" t="e">
        <f>Q15/S6</f>
        <v>#DIV/0!</v>
      </c>
      <c r="Q15" s="69"/>
      <c r="R15" s="66"/>
      <c r="S15" s="89">
        <f t="shared" si="4"/>
        <v>0</v>
      </c>
    </row>
    <row r="16" spans="1:19" ht="17.100000000000001" customHeight="1" thickTop="1" thickBot="1" x14ac:dyDescent="0.25">
      <c r="A16" s="34">
        <f t="shared" si="1"/>
        <v>1</v>
      </c>
      <c r="B16" s="35"/>
      <c r="C16" s="36"/>
      <c r="D16" s="37"/>
      <c r="E16" s="38"/>
      <c r="F16" s="78">
        <f t="shared" si="2"/>
        <v>0</v>
      </c>
      <c r="G16" s="78">
        <f t="shared" ca="1" si="3"/>
        <v>-42496</v>
      </c>
      <c r="H16" s="209">
        <f t="shared" si="5"/>
        <v>0</v>
      </c>
      <c r="I16" s="200"/>
      <c r="J16" s="201"/>
      <c r="K16" s="125"/>
      <c r="L16" s="126"/>
      <c r="M16" s="116"/>
      <c r="N16" s="84" t="e">
        <f>O16/P5</f>
        <v>#DIV/0!</v>
      </c>
      <c r="O16" s="63"/>
      <c r="P16" s="84" t="e">
        <f>Q16/S6</f>
        <v>#DIV/0!</v>
      </c>
      <c r="Q16" s="67"/>
      <c r="R16" s="68"/>
      <c r="S16" s="88">
        <f t="shared" si="4"/>
        <v>0</v>
      </c>
    </row>
    <row r="17" spans="1:19" ht="17.100000000000001" customHeight="1" thickTop="1" thickBot="1" x14ac:dyDescent="0.25">
      <c r="A17" s="34">
        <f t="shared" si="1"/>
        <v>1</v>
      </c>
      <c r="B17" s="43"/>
      <c r="C17" s="44"/>
      <c r="D17" s="45"/>
      <c r="E17" s="46"/>
      <c r="F17" s="77">
        <f t="shared" si="2"/>
        <v>0</v>
      </c>
      <c r="G17" s="77">
        <f t="shared" ca="1" si="3"/>
        <v>-42496</v>
      </c>
      <c r="H17" s="210">
        <f t="shared" si="5"/>
        <v>0</v>
      </c>
      <c r="I17" s="202"/>
      <c r="J17" s="203"/>
      <c r="K17" s="127"/>
      <c r="L17" s="128"/>
      <c r="M17" s="117"/>
      <c r="N17" s="85" t="e">
        <f>O17/P5</f>
        <v>#DIV/0!</v>
      </c>
      <c r="O17" s="64"/>
      <c r="P17" s="85" t="e">
        <f>Q17/S6</f>
        <v>#DIV/0!</v>
      </c>
      <c r="Q17" s="69"/>
      <c r="R17" s="66"/>
      <c r="S17" s="89">
        <f t="shared" si="4"/>
        <v>0</v>
      </c>
    </row>
    <row r="18" spans="1:19" ht="17.100000000000001" customHeight="1" thickTop="1" thickBot="1" x14ac:dyDescent="0.25">
      <c r="A18" s="34">
        <f t="shared" si="1"/>
        <v>1</v>
      </c>
      <c r="B18" s="47"/>
      <c r="C18" s="48"/>
      <c r="D18" s="49"/>
      <c r="E18" s="50"/>
      <c r="F18" s="78">
        <f t="shared" si="2"/>
        <v>0</v>
      </c>
      <c r="G18" s="78">
        <f t="shared" ca="1" si="3"/>
        <v>-42496</v>
      </c>
      <c r="H18" s="209">
        <f t="shared" si="5"/>
        <v>0</v>
      </c>
      <c r="I18" s="200"/>
      <c r="J18" s="201"/>
      <c r="K18" s="121"/>
      <c r="L18" s="122"/>
      <c r="M18" s="116"/>
      <c r="N18" s="84" t="e">
        <f>O18/P5</f>
        <v>#DIV/0!</v>
      </c>
      <c r="O18" s="63"/>
      <c r="P18" s="84" t="e">
        <f>Q18/S6</f>
        <v>#DIV/0!</v>
      </c>
      <c r="Q18" s="67"/>
      <c r="R18" s="68"/>
      <c r="S18" s="88">
        <f t="shared" si="4"/>
        <v>0</v>
      </c>
    </row>
    <row r="19" spans="1:19" ht="17.100000000000001" customHeight="1" thickTop="1" thickBot="1" x14ac:dyDescent="0.25">
      <c r="A19" s="34">
        <f t="shared" si="1"/>
        <v>1</v>
      </c>
      <c r="B19" s="43"/>
      <c r="C19" s="44"/>
      <c r="D19" s="45"/>
      <c r="E19" s="46"/>
      <c r="F19" s="77">
        <f t="shared" si="2"/>
        <v>0</v>
      </c>
      <c r="G19" s="77">
        <f t="shared" ca="1" si="3"/>
        <v>-42496</v>
      </c>
      <c r="H19" s="210">
        <f t="shared" si="5"/>
        <v>0</v>
      </c>
      <c r="I19" s="202"/>
      <c r="J19" s="203"/>
      <c r="K19" s="127"/>
      <c r="L19" s="128"/>
      <c r="M19" s="117"/>
      <c r="N19" s="85" t="e">
        <f>O19/P5</f>
        <v>#DIV/0!</v>
      </c>
      <c r="O19" s="64"/>
      <c r="P19" s="85" t="e">
        <f>Q19/S6</f>
        <v>#DIV/0!</v>
      </c>
      <c r="Q19" s="69"/>
      <c r="R19" s="66"/>
      <c r="S19" s="89">
        <f t="shared" si="4"/>
        <v>0</v>
      </c>
    </row>
    <row r="20" spans="1:19" ht="17.100000000000001" customHeight="1" thickTop="1" thickBot="1" x14ac:dyDescent="0.25">
      <c r="A20" s="34">
        <f t="shared" si="1"/>
        <v>1</v>
      </c>
      <c r="B20" s="47"/>
      <c r="C20" s="48"/>
      <c r="D20" s="49"/>
      <c r="E20" s="50"/>
      <c r="F20" s="78">
        <f t="shared" si="2"/>
        <v>0</v>
      </c>
      <c r="G20" s="78">
        <f t="shared" ca="1" si="3"/>
        <v>-42496</v>
      </c>
      <c r="H20" s="209">
        <f t="shared" si="5"/>
        <v>0</v>
      </c>
      <c r="I20" s="200"/>
      <c r="J20" s="201"/>
      <c r="K20" s="121"/>
      <c r="L20" s="122"/>
      <c r="M20" s="116"/>
      <c r="N20" s="84" t="e">
        <f>O20/P5</f>
        <v>#DIV/0!</v>
      </c>
      <c r="O20" s="63"/>
      <c r="P20" s="84" t="e">
        <f>Q20/S6</f>
        <v>#DIV/0!</v>
      </c>
      <c r="Q20" s="67"/>
      <c r="R20" s="68"/>
      <c r="S20" s="88">
        <f t="shared" si="4"/>
        <v>0</v>
      </c>
    </row>
    <row r="21" spans="1:19" ht="17.100000000000001" customHeight="1" thickTop="1" thickBot="1" x14ac:dyDescent="0.25">
      <c r="A21" s="34">
        <f t="shared" si="1"/>
        <v>1</v>
      </c>
      <c r="B21" s="43"/>
      <c r="C21" s="44"/>
      <c r="D21" s="45"/>
      <c r="E21" s="46"/>
      <c r="F21" s="77">
        <f t="shared" si="2"/>
        <v>0</v>
      </c>
      <c r="G21" s="77">
        <f t="shared" ca="1" si="3"/>
        <v>-42496</v>
      </c>
      <c r="H21" s="210">
        <f t="shared" si="5"/>
        <v>0</v>
      </c>
      <c r="I21" s="202"/>
      <c r="J21" s="203"/>
      <c r="K21" s="127"/>
      <c r="L21" s="128"/>
      <c r="M21" s="117"/>
      <c r="N21" s="85" t="e">
        <f>O21/P5</f>
        <v>#DIV/0!</v>
      </c>
      <c r="O21" s="64"/>
      <c r="P21" s="85" t="e">
        <f>Q21/S6</f>
        <v>#DIV/0!</v>
      </c>
      <c r="Q21" s="69"/>
      <c r="R21" s="66"/>
      <c r="S21" s="89">
        <f t="shared" si="4"/>
        <v>0</v>
      </c>
    </row>
    <row r="22" spans="1:19" ht="17.100000000000001" customHeight="1" thickTop="1" thickBot="1" x14ac:dyDescent="0.25">
      <c r="A22" s="34">
        <f t="shared" si="1"/>
        <v>1</v>
      </c>
      <c r="B22" s="47"/>
      <c r="C22" s="48"/>
      <c r="D22" s="49"/>
      <c r="E22" s="50"/>
      <c r="F22" s="78">
        <f t="shared" si="2"/>
        <v>0</v>
      </c>
      <c r="G22" s="78">
        <f t="shared" ca="1" si="3"/>
        <v>-42496</v>
      </c>
      <c r="H22" s="209">
        <f t="shared" si="5"/>
        <v>0</v>
      </c>
      <c r="I22" s="200"/>
      <c r="J22" s="201"/>
      <c r="K22" s="121"/>
      <c r="L22" s="122"/>
      <c r="M22" s="116"/>
      <c r="N22" s="84" t="e">
        <f>O22/P5</f>
        <v>#DIV/0!</v>
      </c>
      <c r="O22" s="63"/>
      <c r="P22" s="84" t="e">
        <f>Q22/S6</f>
        <v>#DIV/0!</v>
      </c>
      <c r="Q22" s="67"/>
      <c r="R22" s="68"/>
      <c r="S22" s="88">
        <f t="shared" si="4"/>
        <v>0</v>
      </c>
    </row>
    <row r="23" spans="1:19" ht="17.100000000000001" customHeight="1" thickTop="1" thickBot="1" x14ac:dyDescent="0.25">
      <c r="A23" s="34">
        <f t="shared" si="1"/>
        <v>1</v>
      </c>
      <c r="B23" s="43"/>
      <c r="C23" s="44"/>
      <c r="D23" s="45"/>
      <c r="E23" s="46"/>
      <c r="F23" s="77">
        <f t="shared" si="2"/>
        <v>0</v>
      </c>
      <c r="G23" s="77">
        <f t="shared" ca="1" si="3"/>
        <v>-42496</v>
      </c>
      <c r="H23" s="210">
        <f t="shared" si="5"/>
        <v>0</v>
      </c>
      <c r="I23" s="202"/>
      <c r="J23" s="203"/>
      <c r="K23" s="127"/>
      <c r="L23" s="128"/>
      <c r="M23" s="117"/>
      <c r="N23" s="85" t="e">
        <f>O23/P5</f>
        <v>#DIV/0!</v>
      </c>
      <c r="O23" s="64"/>
      <c r="P23" s="85" t="e">
        <f>Q23/S6</f>
        <v>#DIV/0!</v>
      </c>
      <c r="Q23" s="69"/>
      <c r="R23" s="66"/>
      <c r="S23" s="89">
        <f t="shared" si="4"/>
        <v>0</v>
      </c>
    </row>
    <row r="24" spans="1:19" ht="17.100000000000001" customHeight="1" thickTop="1" thickBot="1" x14ac:dyDescent="0.25">
      <c r="A24" s="34">
        <f t="shared" si="1"/>
        <v>1</v>
      </c>
      <c r="B24" s="47"/>
      <c r="C24" s="48"/>
      <c r="D24" s="49"/>
      <c r="E24" s="50"/>
      <c r="F24" s="78">
        <f t="shared" si="2"/>
        <v>0</v>
      </c>
      <c r="G24" s="78">
        <f t="shared" ca="1" si="3"/>
        <v>-42496</v>
      </c>
      <c r="H24" s="209">
        <f t="shared" si="5"/>
        <v>0</v>
      </c>
      <c r="I24" s="200"/>
      <c r="J24" s="201"/>
      <c r="K24" s="121"/>
      <c r="L24" s="122"/>
      <c r="M24" s="116"/>
      <c r="N24" s="84" t="e">
        <f>O24/P5</f>
        <v>#DIV/0!</v>
      </c>
      <c r="O24" s="63"/>
      <c r="P24" s="84" t="e">
        <f>Q24/S6</f>
        <v>#DIV/0!</v>
      </c>
      <c r="Q24" s="67"/>
      <c r="R24" s="68"/>
      <c r="S24" s="88">
        <f t="shared" si="4"/>
        <v>0</v>
      </c>
    </row>
    <row r="25" spans="1:19" ht="17.100000000000001" customHeight="1" thickTop="1" thickBot="1" x14ac:dyDescent="0.25">
      <c r="A25" s="34">
        <f t="shared" si="1"/>
        <v>1</v>
      </c>
      <c r="B25" s="43"/>
      <c r="C25" s="44"/>
      <c r="D25" s="45"/>
      <c r="E25" s="46"/>
      <c r="F25" s="77">
        <f t="shared" si="2"/>
        <v>0</v>
      </c>
      <c r="G25" s="77">
        <f t="shared" ca="1" si="3"/>
        <v>-42496</v>
      </c>
      <c r="H25" s="210">
        <f t="shared" si="5"/>
        <v>0</v>
      </c>
      <c r="I25" s="202"/>
      <c r="J25" s="203"/>
      <c r="K25" s="127"/>
      <c r="L25" s="128"/>
      <c r="M25" s="117"/>
      <c r="N25" s="85" t="e">
        <f>O25/P5</f>
        <v>#DIV/0!</v>
      </c>
      <c r="O25" s="64"/>
      <c r="P25" s="85" t="e">
        <f>Q25/S6</f>
        <v>#DIV/0!</v>
      </c>
      <c r="Q25" s="69"/>
      <c r="R25" s="66"/>
      <c r="S25" s="89">
        <f t="shared" si="4"/>
        <v>0</v>
      </c>
    </row>
    <row r="26" spans="1:19" ht="17.100000000000001" customHeight="1" thickTop="1" thickBot="1" x14ac:dyDescent="0.25">
      <c r="A26" s="34">
        <f t="shared" si="1"/>
        <v>1</v>
      </c>
      <c r="B26" s="47"/>
      <c r="C26" s="48"/>
      <c r="D26" s="49"/>
      <c r="E26" s="50"/>
      <c r="F26" s="78">
        <f t="shared" si="2"/>
        <v>0</v>
      </c>
      <c r="G26" s="78">
        <f t="shared" ca="1" si="3"/>
        <v>-42496</v>
      </c>
      <c r="H26" s="209">
        <f t="shared" si="5"/>
        <v>0</v>
      </c>
      <c r="I26" s="200"/>
      <c r="J26" s="201"/>
      <c r="K26" s="121"/>
      <c r="L26" s="122"/>
      <c r="M26" s="116"/>
      <c r="N26" s="84" t="e">
        <f>O26/P5</f>
        <v>#DIV/0!</v>
      </c>
      <c r="O26" s="63"/>
      <c r="P26" s="84" t="e">
        <f>Q26/S6</f>
        <v>#DIV/0!</v>
      </c>
      <c r="Q26" s="67"/>
      <c r="R26" s="68"/>
      <c r="S26" s="88">
        <f t="shared" si="4"/>
        <v>0</v>
      </c>
    </row>
    <row r="27" spans="1:19" ht="17.100000000000001" customHeight="1" thickTop="1" thickBot="1" x14ac:dyDescent="0.25">
      <c r="A27" s="34">
        <f t="shared" si="1"/>
        <v>1</v>
      </c>
      <c r="B27" s="43"/>
      <c r="C27" s="44"/>
      <c r="D27" s="45"/>
      <c r="E27" s="46"/>
      <c r="F27" s="77">
        <f t="shared" si="2"/>
        <v>0</v>
      </c>
      <c r="G27" s="77">
        <f t="shared" ca="1" si="3"/>
        <v>-42496</v>
      </c>
      <c r="H27" s="210">
        <f t="shared" si="5"/>
        <v>0</v>
      </c>
      <c r="I27" s="202"/>
      <c r="J27" s="203"/>
      <c r="K27" s="127"/>
      <c r="L27" s="128"/>
      <c r="M27" s="117"/>
      <c r="N27" s="85" t="e">
        <f>O27/P5</f>
        <v>#DIV/0!</v>
      </c>
      <c r="O27" s="64"/>
      <c r="P27" s="85" t="e">
        <f>Q27/S6</f>
        <v>#DIV/0!</v>
      </c>
      <c r="Q27" s="69"/>
      <c r="R27" s="66"/>
      <c r="S27" s="89">
        <f t="shared" si="4"/>
        <v>0</v>
      </c>
    </row>
    <row r="28" spans="1:19" ht="17.100000000000001" customHeight="1" thickTop="1" thickBot="1" x14ac:dyDescent="0.25">
      <c r="A28" s="34">
        <f t="shared" si="1"/>
        <v>1</v>
      </c>
      <c r="B28" s="47"/>
      <c r="C28" s="48"/>
      <c r="D28" s="49"/>
      <c r="E28" s="50"/>
      <c r="F28" s="78">
        <f t="shared" si="2"/>
        <v>0</v>
      </c>
      <c r="G28" s="78">
        <f t="shared" ca="1" si="3"/>
        <v>-42496</v>
      </c>
      <c r="H28" s="209">
        <f t="shared" si="5"/>
        <v>0</v>
      </c>
      <c r="I28" s="200"/>
      <c r="J28" s="201"/>
      <c r="K28" s="121"/>
      <c r="L28" s="122"/>
      <c r="M28" s="116"/>
      <c r="N28" s="84" t="e">
        <f>O28/P5</f>
        <v>#DIV/0!</v>
      </c>
      <c r="O28" s="63"/>
      <c r="P28" s="84" t="e">
        <f>Q28/S6</f>
        <v>#DIV/0!</v>
      </c>
      <c r="Q28" s="67"/>
      <c r="R28" s="68"/>
      <c r="S28" s="88">
        <f t="shared" si="4"/>
        <v>0</v>
      </c>
    </row>
    <row r="29" spans="1:19" ht="17.100000000000001" customHeight="1" thickTop="1" thickBot="1" x14ac:dyDescent="0.25">
      <c r="A29" s="34">
        <f t="shared" si="1"/>
        <v>1</v>
      </c>
      <c r="B29" s="43"/>
      <c r="C29" s="44"/>
      <c r="D29" s="45"/>
      <c r="E29" s="46"/>
      <c r="F29" s="77">
        <f t="shared" si="2"/>
        <v>0</v>
      </c>
      <c r="G29" s="77">
        <f t="shared" ca="1" si="3"/>
        <v>-42496</v>
      </c>
      <c r="H29" s="210">
        <f t="shared" si="5"/>
        <v>0</v>
      </c>
      <c r="I29" s="202"/>
      <c r="J29" s="203"/>
      <c r="K29" s="127"/>
      <c r="L29" s="128"/>
      <c r="M29" s="117"/>
      <c r="N29" s="85" t="e">
        <f>O29/P5</f>
        <v>#DIV/0!</v>
      </c>
      <c r="O29" s="64"/>
      <c r="P29" s="85" t="e">
        <f>Q29/S6</f>
        <v>#DIV/0!</v>
      </c>
      <c r="Q29" s="69"/>
      <c r="R29" s="66"/>
      <c r="S29" s="89">
        <f t="shared" si="4"/>
        <v>0</v>
      </c>
    </row>
    <row r="30" spans="1:19" ht="17.100000000000001" customHeight="1" thickTop="1" thickBot="1" x14ac:dyDescent="0.25">
      <c r="A30" s="34">
        <f t="shared" si="1"/>
        <v>1</v>
      </c>
      <c r="B30" s="47"/>
      <c r="C30" s="48"/>
      <c r="D30" s="49"/>
      <c r="E30" s="50"/>
      <c r="F30" s="78">
        <f t="shared" si="2"/>
        <v>0</v>
      </c>
      <c r="G30" s="78">
        <f t="shared" ca="1" si="3"/>
        <v>-42496</v>
      </c>
      <c r="H30" s="209">
        <f t="shared" si="5"/>
        <v>0</v>
      </c>
      <c r="I30" s="200"/>
      <c r="J30" s="201"/>
      <c r="K30" s="121"/>
      <c r="L30" s="122"/>
      <c r="M30" s="116"/>
      <c r="N30" s="84" t="e">
        <f>O30/P5</f>
        <v>#DIV/0!</v>
      </c>
      <c r="O30" s="63"/>
      <c r="P30" s="84" t="e">
        <f>Q30/S6</f>
        <v>#DIV/0!</v>
      </c>
      <c r="Q30" s="67"/>
      <c r="R30" s="68"/>
      <c r="S30" s="88">
        <f t="shared" si="4"/>
        <v>0</v>
      </c>
    </row>
    <row r="31" spans="1:19" ht="17.100000000000001" customHeight="1" thickTop="1" thickBot="1" x14ac:dyDescent="0.25">
      <c r="A31" s="34">
        <f t="shared" si="1"/>
        <v>1</v>
      </c>
      <c r="B31" s="43"/>
      <c r="C31" s="44"/>
      <c r="D31" s="45"/>
      <c r="E31" s="46"/>
      <c r="F31" s="77">
        <f t="shared" si="2"/>
        <v>0</v>
      </c>
      <c r="G31" s="77">
        <f t="shared" ca="1" si="3"/>
        <v>-42496</v>
      </c>
      <c r="H31" s="210">
        <f t="shared" si="5"/>
        <v>0</v>
      </c>
      <c r="I31" s="202"/>
      <c r="J31" s="203"/>
      <c r="K31" s="127"/>
      <c r="L31" s="128"/>
      <c r="M31" s="117"/>
      <c r="N31" s="85" t="e">
        <f>O31/P5</f>
        <v>#DIV/0!</v>
      </c>
      <c r="O31" s="64"/>
      <c r="P31" s="85" t="e">
        <f>Q31/S6</f>
        <v>#DIV/0!</v>
      </c>
      <c r="Q31" s="69"/>
      <c r="R31" s="66"/>
      <c r="S31" s="89">
        <f t="shared" si="4"/>
        <v>0</v>
      </c>
    </row>
    <row r="32" spans="1:19" ht="17.100000000000001" customHeight="1" thickTop="1" thickBot="1" x14ac:dyDescent="0.25">
      <c r="A32" s="34">
        <f t="shared" si="1"/>
        <v>1</v>
      </c>
      <c r="B32" s="47"/>
      <c r="C32" s="48"/>
      <c r="D32" s="49"/>
      <c r="E32" s="50"/>
      <c r="F32" s="78">
        <f t="shared" si="2"/>
        <v>0</v>
      </c>
      <c r="G32" s="78">
        <f t="shared" ca="1" si="3"/>
        <v>-42496</v>
      </c>
      <c r="H32" s="209">
        <f t="shared" si="5"/>
        <v>0</v>
      </c>
      <c r="I32" s="200"/>
      <c r="J32" s="201"/>
      <c r="K32" s="121"/>
      <c r="L32" s="122"/>
      <c r="M32" s="116"/>
      <c r="N32" s="84" t="e">
        <f>O32/P5</f>
        <v>#DIV/0!</v>
      </c>
      <c r="O32" s="63"/>
      <c r="P32" s="84" t="e">
        <f>Q32/S6</f>
        <v>#DIV/0!</v>
      </c>
      <c r="Q32" s="67"/>
      <c r="R32" s="68"/>
      <c r="S32" s="88">
        <f t="shared" si="4"/>
        <v>0</v>
      </c>
    </row>
    <row r="33" spans="1:24" ht="17.100000000000001" customHeight="1" thickTop="1" thickBot="1" x14ac:dyDescent="0.25">
      <c r="A33" s="34">
        <f t="shared" si="1"/>
        <v>1</v>
      </c>
      <c r="B33" s="43"/>
      <c r="C33" s="44"/>
      <c r="D33" s="45"/>
      <c r="E33" s="46"/>
      <c r="F33" s="77">
        <f t="shared" si="2"/>
        <v>0</v>
      </c>
      <c r="G33" s="77">
        <f t="shared" ca="1" si="3"/>
        <v>-42496</v>
      </c>
      <c r="H33" s="210">
        <f t="shared" si="5"/>
        <v>0</v>
      </c>
      <c r="I33" s="202"/>
      <c r="J33" s="203"/>
      <c r="K33" s="127"/>
      <c r="L33" s="128"/>
      <c r="M33" s="117"/>
      <c r="N33" s="85" t="e">
        <f>O33/P5</f>
        <v>#DIV/0!</v>
      </c>
      <c r="O33" s="64"/>
      <c r="P33" s="85" t="e">
        <f>Q33/S6</f>
        <v>#DIV/0!</v>
      </c>
      <c r="Q33" s="69"/>
      <c r="R33" s="66"/>
      <c r="S33" s="89">
        <f t="shared" si="4"/>
        <v>0</v>
      </c>
    </row>
    <row r="34" spans="1:24" ht="17.100000000000001" customHeight="1" thickTop="1" thickBot="1" x14ac:dyDescent="0.25">
      <c r="A34" s="262"/>
      <c r="B34" s="263"/>
      <c r="C34" s="264"/>
      <c r="D34" s="258"/>
      <c r="E34" s="258"/>
      <c r="F34" s="258"/>
      <c r="G34" s="258"/>
      <c r="H34" s="258"/>
      <c r="I34" s="258"/>
      <c r="J34" s="259"/>
      <c r="K34" s="193"/>
      <c r="L34" s="258"/>
      <c r="M34" s="258"/>
      <c r="N34" s="259"/>
      <c r="O34" s="12" t="s">
        <v>24</v>
      </c>
      <c r="P34" s="295"/>
      <c r="Q34" s="295"/>
      <c r="R34" s="13">
        <v>0.3</v>
      </c>
      <c r="S34" s="131" t="s">
        <v>25</v>
      </c>
    </row>
    <row r="35" spans="1:24" ht="17.100000000000001" customHeight="1" thickTop="1" thickBot="1" x14ac:dyDescent="0.25">
      <c r="A35" s="265"/>
      <c r="B35" s="266"/>
      <c r="C35" s="267"/>
      <c r="D35" s="260"/>
      <c r="E35" s="260"/>
      <c r="F35" s="260"/>
      <c r="G35" s="260"/>
      <c r="H35" s="260"/>
      <c r="I35" s="260"/>
      <c r="J35" s="261"/>
      <c r="K35" s="194"/>
      <c r="L35" s="260"/>
      <c r="M35" s="260"/>
      <c r="N35" s="261"/>
      <c r="O35" s="14">
        <v>2</v>
      </c>
      <c r="P35" s="296"/>
      <c r="Q35" s="296"/>
      <c r="R35" s="71">
        <f>P34*R34</f>
        <v>0</v>
      </c>
      <c r="S35" s="71">
        <f>R35</f>
        <v>0</v>
      </c>
    </row>
    <row r="36" spans="1:24" ht="17.100000000000001" customHeight="1" thickTop="1" thickBot="1" x14ac:dyDescent="0.25">
      <c r="A36" s="255"/>
      <c r="B36" s="256"/>
      <c r="C36" s="257"/>
      <c r="D36" s="258"/>
      <c r="E36" s="258"/>
      <c r="F36" s="258"/>
      <c r="G36" s="258"/>
      <c r="H36" s="258"/>
      <c r="I36" s="258"/>
      <c r="J36" s="259"/>
      <c r="K36" s="193"/>
      <c r="L36" s="258"/>
      <c r="M36" s="258"/>
      <c r="N36" s="259"/>
      <c r="O36" s="15">
        <f ca="1">P36-TODAY()</f>
        <v>-42496</v>
      </c>
      <c r="P36" s="16">
        <v>0</v>
      </c>
      <c r="Q36" s="315"/>
      <c r="R36" s="315"/>
      <c r="S36" s="316"/>
    </row>
    <row r="37" spans="1:24" ht="17.100000000000001" customHeight="1" thickTop="1" thickBot="1" x14ac:dyDescent="0.25">
      <c r="A37" s="255"/>
      <c r="B37" s="256"/>
      <c r="C37" s="257"/>
      <c r="D37" s="260"/>
      <c r="E37" s="260"/>
      <c r="F37" s="260"/>
      <c r="G37" s="260"/>
      <c r="H37" s="260"/>
      <c r="I37" s="260"/>
      <c r="J37" s="261"/>
      <c r="K37" s="194"/>
      <c r="L37" s="260"/>
      <c r="M37" s="260"/>
      <c r="N37" s="261"/>
      <c r="O37" s="17">
        <f ca="1">P37-TODAY()</f>
        <v>-42496</v>
      </c>
      <c r="P37" s="18">
        <v>0</v>
      </c>
      <c r="Q37" s="317"/>
      <c r="R37" s="317"/>
      <c r="S37" s="318"/>
    </row>
    <row r="38" spans="1:24" ht="17.100000000000001" customHeight="1" thickTop="1" thickBot="1" x14ac:dyDescent="0.25">
      <c r="A38" s="255"/>
      <c r="B38" s="256"/>
      <c r="C38" s="257"/>
      <c r="D38" s="258"/>
      <c r="E38" s="258"/>
      <c r="F38" s="258"/>
      <c r="G38" s="258"/>
      <c r="H38" s="258"/>
      <c r="I38" s="258"/>
      <c r="J38" s="259"/>
      <c r="K38" s="193"/>
      <c r="L38" s="258"/>
      <c r="M38" s="258"/>
      <c r="N38" s="259"/>
      <c r="O38" s="19">
        <f ca="1">P38-TODAY()</f>
        <v>-42496</v>
      </c>
      <c r="P38" s="16">
        <v>0</v>
      </c>
      <c r="Q38" s="313"/>
      <c r="R38" s="313"/>
      <c r="S38" s="314"/>
      <c r="X38" s="1" t="s">
        <v>55</v>
      </c>
    </row>
    <row r="39" spans="1:24" ht="17.100000000000001" customHeight="1" thickTop="1" thickBot="1" x14ac:dyDescent="0.25">
      <c r="A39" s="278"/>
      <c r="B39" s="279"/>
      <c r="C39" s="279"/>
      <c r="D39" s="279"/>
      <c r="E39" s="279"/>
      <c r="F39" s="279"/>
      <c r="G39" s="279"/>
      <c r="H39" s="279"/>
      <c r="I39" s="279"/>
      <c r="J39" s="280"/>
      <c r="K39" s="278"/>
      <c r="L39" s="279"/>
      <c r="M39" s="279"/>
      <c r="N39" s="280"/>
      <c r="O39" s="74" t="s">
        <v>6</v>
      </c>
      <c r="P39" s="274">
        <f>O41+Q41</f>
        <v>2500</v>
      </c>
      <c r="Q39" s="275"/>
      <c r="R39" s="75" t="s">
        <v>26</v>
      </c>
      <c r="S39" s="76" t="e">
        <f>P39/P34</f>
        <v>#DIV/0!</v>
      </c>
    </row>
    <row r="40" spans="1:24" ht="17.100000000000001" customHeight="1" thickTop="1" thickBot="1" x14ac:dyDescent="0.25">
      <c r="A40" s="276">
        <f>O35</f>
        <v>2</v>
      </c>
      <c r="B40" s="171" t="s">
        <v>0</v>
      </c>
      <c r="C40" s="168" t="s">
        <v>1</v>
      </c>
      <c r="D40" s="20" t="s">
        <v>14</v>
      </c>
      <c r="E40" s="21" t="s">
        <v>15</v>
      </c>
      <c r="F40" s="21" t="s">
        <v>27</v>
      </c>
      <c r="G40" s="92" t="s">
        <v>36</v>
      </c>
      <c r="H40" s="268" t="s">
        <v>53</v>
      </c>
      <c r="I40" s="195" t="s">
        <v>38</v>
      </c>
      <c r="J40" s="196" t="s">
        <v>3</v>
      </c>
      <c r="K40" s="270" t="s">
        <v>28</v>
      </c>
      <c r="L40" s="272" t="s">
        <v>2</v>
      </c>
      <c r="M40" s="22" t="s">
        <v>29</v>
      </c>
      <c r="N40" s="23" t="s">
        <v>3</v>
      </c>
      <c r="O40" s="24" t="s">
        <v>30</v>
      </c>
      <c r="P40" s="23" t="s">
        <v>3</v>
      </c>
      <c r="Q40" s="25" t="s">
        <v>31</v>
      </c>
      <c r="R40" s="24" t="s">
        <v>4</v>
      </c>
      <c r="S40" s="24" t="s">
        <v>5</v>
      </c>
    </row>
    <row r="41" spans="1:24" ht="17.100000000000001" customHeight="1" thickTop="1" thickBot="1" x14ac:dyDescent="0.25">
      <c r="A41" s="277"/>
      <c r="B41" s="172" t="s">
        <v>6</v>
      </c>
      <c r="C41" s="169">
        <f t="array" ref="C41">SUM(IF(ISTEXT(C42:C66),1,))</f>
        <v>0</v>
      </c>
      <c r="D41" s="26">
        <f>MIN(D42:D66)</f>
        <v>0</v>
      </c>
      <c r="E41" s="27">
        <f>MAX(E42:E66)</f>
        <v>0</v>
      </c>
      <c r="F41" s="28">
        <f>E41-D41</f>
        <v>0</v>
      </c>
      <c r="G41" s="91">
        <f ca="1">MAX(G42:G66)</f>
        <v>-42496</v>
      </c>
      <c r="H41" s="269"/>
      <c r="I41" s="27">
        <f>MAX(I42:I66)</f>
        <v>0</v>
      </c>
      <c r="J41" s="197" t="e">
        <f>AVERAGE(J42:J66)</f>
        <v>#DIV/0!</v>
      </c>
      <c r="K41" s="271"/>
      <c r="L41" s="273"/>
      <c r="M41" s="73">
        <f t="shared" ref="M41:S41" si="6">SUM(M42:M66)</f>
        <v>1100</v>
      </c>
      <c r="N41" s="72" t="e">
        <f t="shared" si="6"/>
        <v>#DIV/0!</v>
      </c>
      <c r="O41" s="62">
        <f t="shared" si="6"/>
        <v>1200</v>
      </c>
      <c r="P41" s="72" t="e">
        <f t="shared" si="6"/>
        <v>#DIV/0!</v>
      </c>
      <c r="Q41" s="62">
        <f t="shared" si="6"/>
        <v>1300</v>
      </c>
      <c r="R41" s="62">
        <f t="shared" si="6"/>
        <v>1400</v>
      </c>
      <c r="S41" s="62">
        <f t="shared" si="6"/>
        <v>1100</v>
      </c>
    </row>
    <row r="42" spans="1:24" ht="17.100000000000001" customHeight="1" thickTop="1" thickBot="1" x14ac:dyDescent="0.25">
      <c r="A42" s="29">
        <f>A40</f>
        <v>2</v>
      </c>
      <c r="B42" s="30"/>
      <c r="C42" s="31"/>
      <c r="D42" s="32"/>
      <c r="E42" s="33"/>
      <c r="F42" s="79">
        <f>E42-D42</f>
        <v>0</v>
      </c>
      <c r="G42" s="79">
        <f ca="1">E42-TODAY()</f>
        <v>-42496</v>
      </c>
      <c r="H42" s="208">
        <f>F42-(I42-D42)</f>
        <v>0</v>
      </c>
      <c r="I42" s="198"/>
      <c r="J42" s="199"/>
      <c r="K42" s="119"/>
      <c r="L42" s="120"/>
      <c r="M42" s="115">
        <v>1100</v>
      </c>
      <c r="N42" s="83" t="e">
        <f>O42/P34</f>
        <v>#DIV/0!</v>
      </c>
      <c r="O42" s="80">
        <v>1200</v>
      </c>
      <c r="P42" s="83" t="e">
        <f>Q42/S35</f>
        <v>#DIV/0!</v>
      </c>
      <c r="Q42" s="81">
        <v>1300</v>
      </c>
      <c r="R42" s="66">
        <v>1400</v>
      </c>
      <c r="S42" s="87">
        <f>O42+Q42-R42</f>
        <v>1100</v>
      </c>
    </row>
    <row r="43" spans="1:24" ht="17.100000000000001" customHeight="1" thickTop="1" thickBot="1" x14ac:dyDescent="0.25">
      <c r="A43" s="34">
        <f t="shared" ref="A43:A66" si="7">A42</f>
        <v>2</v>
      </c>
      <c r="B43" s="35"/>
      <c r="C43" s="36"/>
      <c r="D43" s="37"/>
      <c r="E43" s="38"/>
      <c r="F43" s="78">
        <f t="shared" ref="F43:F66" si="8">E43-D43</f>
        <v>0</v>
      </c>
      <c r="G43" s="78">
        <f t="shared" ref="G43:G66" ca="1" si="9">E43-TODAY()</f>
        <v>-42496</v>
      </c>
      <c r="H43" s="209">
        <f>F43-(I43-D43)</f>
        <v>0</v>
      </c>
      <c r="I43" s="200"/>
      <c r="J43" s="201"/>
      <c r="K43" s="121"/>
      <c r="L43" s="122"/>
      <c r="M43" s="116"/>
      <c r="N43" s="84" t="e">
        <f>O43/P34</f>
        <v>#DIV/0!</v>
      </c>
      <c r="O43" s="63"/>
      <c r="P43" s="84" t="e">
        <f>Q43/S35</f>
        <v>#DIV/0!</v>
      </c>
      <c r="Q43" s="67"/>
      <c r="R43" s="68"/>
      <c r="S43" s="88">
        <f t="shared" ref="S43:S66" si="10">O43+Q43-R43</f>
        <v>0</v>
      </c>
    </row>
    <row r="44" spans="1:24" ht="17.100000000000001" customHeight="1" thickTop="1" thickBot="1" x14ac:dyDescent="0.25">
      <c r="A44" s="34">
        <f t="shared" si="7"/>
        <v>2</v>
      </c>
      <c r="B44" s="39"/>
      <c r="C44" s="40"/>
      <c r="D44" s="41"/>
      <c r="E44" s="42"/>
      <c r="F44" s="77">
        <f t="shared" si="8"/>
        <v>0</v>
      </c>
      <c r="G44" s="77">
        <f t="shared" ca="1" si="9"/>
        <v>-42496</v>
      </c>
      <c r="H44" s="210">
        <f t="shared" ref="H44:H66" si="11">F44-(I44-D44)</f>
        <v>0</v>
      </c>
      <c r="I44" s="202"/>
      <c r="J44" s="203"/>
      <c r="K44" s="123"/>
      <c r="L44" s="124"/>
      <c r="M44" s="117"/>
      <c r="N44" s="85" t="e">
        <f>O44/P34</f>
        <v>#DIV/0!</v>
      </c>
      <c r="O44" s="64"/>
      <c r="P44" s="85" t="e">
        <f>Q44/S35</f>
        <v>#DIV/0!</v>
      </c>
      <c r="Q44" s="69"/>
      <c r="R44" s="66"/>
      <c r="S44" s="89">
        <f t="shared" si="10"/>
        <v>0</v>
      </c>
    </row>
    <row r="45" spans="1:24" ht="17.100000000000001" customHeight="1" thickTop="1" thickBot="1" x14ac:dyDescent="0.25">
      <c r="A45" s="34">
        <f t="shared" si="7"/>
        <v>2</v>
      </c>
      <c r="B45" s="35"/>
      <c r="C45" s="36"/>
      <c r="D45" s="37"/>
      <c r="E45" s="38"/>
      <c r="F45" s="78">
        <f t="shared" si="8"/>
        <v>0</v>
      </c>
      <c r="G45" s="78">
        <f t="shared" ca="1" si="9"/>
        <v>-42496</v>
      </c>
      <c r="H45" s="209">
        <f t="shared" si="11"/>
        <v>0</v>
      </c>
      <c r="I45" s="200"/>
      <c r="J45" s="201"/>
      <c r="K45" s="125"/>
      <c r="L45" s="126"/>
      <c r="M45" s="116"/>
      <c r="N45" s="84" t="e">
        <f>O45/P34</f>
        <v>#DIV/0!</v>
      </c>
      <c r="O45" s="63"/>
      <c r="P45" s="84" t="e">
        <f>Q45/S35</f>
        <v>#DIV/0!</v>
      </c>
      <c r="Q45" s="67"/>
      <c r="R45" s="68"/>
      <c r="S45" s="88">
        <f t="shared" si="10"/>
        <v>0</v>
      </c>
    </row>
    <row r="46" spans="1:24" ht="17.100000000000001" customHeight="1" thickTop="1" thickBot="1" x14ac:dyDescent="0.25">
      <c r="A46" s="34">
        <f t="shared" si="7"/>
        <v>2</v>
      </c>
      <c r="B46" s="43"/>
      <c r="C46" s="44"/>
      <c r="D46" s="45"/>
      <c r="E46" s="46"/>
      <c r="F46" s="77">
        <f t="shared" si="8"/>
        <v>0</v>
      </c>
      <c r="G46" s="77">
        <f t="shared" ca="1" si="9"/>
        <v>-42496</v>
      </c>
      <c r="H46" s="210">
        <f t="shared" si="11"/>
        <v>0</v>
      </c>
      <c r="I46" s="202"/>
      <c r="J46" s="203"/>
      <c r="K46" s="127"/>
      <c r="L46" s="128"/>
      <c r="M46" s="117"/>
      <c r="N46" s="85" t="e">
        <f>O46/P34</f>
        <v>#DIV/0!</v>
      </c>
      <c r="O46" s="64"/>
      <c r="P46" s="85" t="e">
        <f>Q46/S35</f>
        <v>#DIV/0!</v>
      </c>
      <c r="Q46" s="69"/>
      <c r="R46" s="66"/>
      <c r="S46" s="89">
        <f t="shared" si="10"/>
        <v>0</v>
      </c>
    </row>
    <row r="47" spans="1:24" ht="17.100000000000001" customHeight="1" thickTop="1" thickBot="1" x14ac:dyDescent="0.25">
      <c r="A47" s="34">
        <f t="shared" si="7"/>
        <v>2</v>
      </c>
      <c r="B47" s="47"/>
      <c r="C47" s="48"/>
      <c r="D47" s="49"/>
      <c r="E47" s="50"/>
      <c r="F47" s="78">
        <f t="shared" si="8"/>
        <v>0</v>
      </c>
      <c r="G47" s="78">
        <f t="shared" ca="1" si="9"/>
        <v>-42496</v>
      </c>
      <c r="H47" s="209">
        <f t="shared" si="11"/>
        <v>0</v>
      </c>
      <c r="I47" s="200"/>
      <c r="J47" s="201"/>
      <c r="K47" s="121"/>
      <c r="L47" s="122"/>
      <c r="M47" s="116"/>
      <c r="N47" s="84" t="e">
        <f>O47/P34</f>
        <v>#DIV/0!</v>
      </c>
      <c r="O47" s="63"/>
      <c r="P47" s="84" t="e">
        <f>Q47/S35</f>
        <v>#DIV/0!</v>
      </c>
      <c r="Q47" s="67"/>
      <c r="R47" s="68"/>
      <c r="S47" s="88">
        <f t="shared" si="10"/>
        <v>0</v>
      </c>
    </row>
    <row r="48" spans="1:24" ht="17.100000000000001" customHeight="1" thickTop="1" thickBot="1" x14ac:dyDescent="0.25">
      <c r="A48" s="34">
        <f t="shared" si="7"/>
        <v>2</v>
      </c>
      <c r="B48" s="43"/>
      <c r="C48" s="44"/>
      <c r="D48" s="45"/>
      <c r="E48" s="46"/>
      <c r="F48" s="77">
        <f t="shared" si="8"/>
        <v>0</v>
      </c>
      <c r="G48" s="77">
        <f t="shared" ca="1" si="9"/>
        <v>-42496</v>
      </c>
      <c r="H48" s="210">
        <f t="shared" si="11"/>
        <v>0</v>
      </c>
      <c r="I48" s="202"/>
      <c r="J48" s="203"/>
      <c r="K48" s="127"/>
      <c r="L48" s="128"/>
      <c r="M48" s="117"/>
      <c r="N48" s="85" t="e">
        <f>O48/P34</f>
        <v>#DIV/0!</v>
      </c>
      <c r="O48" s="64"/>
      <c r="P48" s="85" t="e">
        <f>Q48/S35</f>
        <v>#DIV/0!</v>
      </c>
      <c r="Q48" s="69"/>
      <c r="R48" s="66"/>
      <c r="S48" s="89">
        <f t="shared" si="10"/>
        <v>0</v>
      </c>
    </row>
    <row r="49" spans="1:19" ht="17.100000000000001" customHeight="1" thickTop="1" thickBot="1" x14ac:dyDescent="0.25">
      <c r="A49" s="34">
        <f t="shared" si="7"/>
        <v>2</v>
      </c>
      <c r="B49" s="47"/>
      <c r="C49" s="48"/>
      <c r="D49" s="49"/>
      <c r="E49" s="50"/>
      <c r="F49" s="78">
        <f t="shared" si="8"/>
        <v>0</v>
      </c>
      <c r="G49" s="78">
        <f t="shared" ca="1" si="9"/>
        <v>-42496</v>
      </c>
      <c r="H49" s="209">
        <f t="shared" si="11"/>
        <v>0</v>
      </c>
      <c r="I49" s="200"/>
      <c r="J49" s="201"/>
      <c r="K49" s="121"/>
      <c r="L49" s="122"/>
      <c r="M49" s="116"/>
      <c r="N49" s="84" t="e">
        <f>O49/P34</f>
        <v>#DIV/0!</v>
      </c>
      <c r="O49" s="63"/>
      <c r="P49" s="84" t="e">
        <f>Q49/S35</f>
        <v>#DIV/0!</v>
      </c>
      <c r="Q49" s="67"/>
      <c r="R49" s="68"/>
      <c r="S49" s="88">
        <f t="shared" si="10"/>
        <v>0</v>
      </c>
    </row>
    <row r="50" spans="1:19" ht="17.100000000000001" customHeight="1" thickTop="1" thickBot="1" x14ac:dyDescent="0.25">
      <c r="A50" s="34">
        <f t="shared" si="7"/>
        <v>2</v>
      </c>
      <c r="B50" s="43"/>
      <c r="C50" s="44"/>
      <c r="D50" s="45"/>
      <c r="E50" s="46"/>
      <c r="F50" s="77">
        <f t="shared" si="8"/>
        <v>0</v>
      </c>
      <c r="G50" s="77">
        <f t="shared" ca="1" si="9"/>
        <v>-42496</v>
      </c>
      <c r="H50" s="210">
        <f t="shared" si="11"/>
        <v>0</v>
      </c>
      <c r="I50" s="202"/>
      <c r="J50" s="203"/>
      <c r="K50" s="127"/>
      <c r="L50" s="128"/>
      <c r="M50" s="117"/>
      <c r="N50" s="85" t="e">
        <f>O50/P34</f>
        <v>#DIV/0!</v>
      </c>
      <c r="O50" s="64"/>
      <c r="P50" s="85" t="e">
        <f>Q50/S35</f>
        <v>#DIV/0!</v>
      </c>
      <c r="Q50" s="69"/>
      <c r="R50" s="66"/>
      <c r="S50" s="89">
        <f t="shared" si="10"/>
        <v>0</v>
      </c>
    </row>
    <row r="51" spans="1:19" ht="17.100000000000001" customHeight="1" thickTop="1" thickBot="1" x14ac:dyDescent="0.25">
      <c r="A51" s="34">
        <f t="shared" si="7"/>
        <v>2</v>
      </c>
      <c r="B51" s="47"/>
      <c r="C51" s="48"/>
      <c r="D51" s="49"/>
      <c r="E51" s="50"/>
      <c r="F51" s="78">
        <f t="shared" si="8"/>
        <v>0</v>
      </c>
      <c r="G51" s="78">
        <f t="shared" ca="1" si="9"/>
        <v>-42496</v>
      </c>
      <c r="H51" s="209">
        <f t="shared" si="11"/>
        <v>0</v>
      </c>
      <c r="I51" s="200"/>
      <c r="J51" s="201"/>
      <c r="K51" s="121"/>
      <c r="L51" s="122"/>
      <c r="M51" s="116"/>
      <c r="N51" s="84" t="e">
        <f>O51/P34</f>
        <v>#DIV/0!</v>
      </c>
      <c r="O51" s="63"/>
      <c r="P51" s="84" t="e">
        <f>Q51/S35</f>
        <v>#DIV/0!</v>
      </c>
      <c r="Q51" s="67"/>
      <c r="R51" s="68"/>
      <c r="S51" s="88">
        <f t="shared" si="10"/>
        <v>0</v>
      </c>
    </row>
    <row r="52" spans="1:19" ht="17.100000000000001" customHeight="1" thickTop="1" thickBot="1" x14ac:dyDescent="0.25">
      <c r="A52" s="34">
        <f t="shared" si="7"/>
        <v>2</v>
      </c>
      <c r="B52" s="43"/>
      <c r="C52" s="44"/>
      <c r="D52" s="45"/>
      <c r="E52" s="46"/>
      <c r="F52" s="77">
        <f t="shared" si="8"/>
        <v>0</v>
      </c>
      <c r="G52" s="77">
        <f t="shared" ca="1" si="9"/>
        <v>-42496</v>
      </c>
      <c r="H52" s="210">
        <f t="shared" si="11"/>
        <v>0</v>
      </c>
      <c r="I52" s="202"/>
      <c r="J52" s="203"/>
      <c r="K52" s="127"/>
      <c r="L52" s="128"/>
      <c r="M52" s="117"/>
      <c r="N52" s="85" t="e">
        <f>O52/P34</f>
        <v>#DIV/0!</v>
      </c>
      <c r="O52" s="64"/>
      <c r="P52" s="85" t="e">
        <f>Q52/S35</f>
        <v>#DIV/0!</v>
      </c>
      <c r="Q52" s="69"/>
      <c r="R52" s="66"/>
      <c r="S52" s="89">
        <f t="shared" si="10"/>
        <v>0</v>
      </c>
    </row>
    <row r="53" spans="1:19" ht="17.100000000000001" customHeight="1" thickTop="1" thickBot="1" x14ac:dyDescent="0.25">
      <c r="A53" s="34">
        <f t="shared" si="7"/>
        <v>2</v>
      </c>
      <c r="B53" s="47"/>
      <c r="C53" s="48"/>
      <c r="D53" s="49"/>
      <c r="E53" s="50"/>
      <c r="F53" s="78">
        <f t="shared" si="8"/>
        <v>0</v>
      </c>
      <c r="G53" s="78">
        <f t="shared" ca="1" si="9"/>
        <v>-42496</v>
      </c>
      <c r="H53" s="209">
        <f t="shared" si="11"/>
        <v>0</v>
      </c>
      <c r="I53" s="200"/>
      <c r="J53" s="201"/>
      <c r="K53" s="121"/>
      <c r="L53" s="122"/>
      <c r="M53" s="116"/>
      <c r="N53" s="84" t="e">
        <f>O53/P34</f>
        <v>#DIV/0!</v>
      </c>
      <c r="O53" s="63"/>
      <c r="P53" s="84" t="e">
        <f>Q53/S35</f>
        <v>#DIV/0!</v>
      </c>
      <c r="Q53" s="67"/>
      <c r="R53" s="68"/>
      <c r="S53" s="88">
        <f t="shared" si="10"/>
        <v>0</v>
      </c>
    </row>
    <row r="54" spans="1:19" ht="17.100000000000001" customHeight="1" thickTop="1" thickBot="1" x14ac:dyDescent="0.25">
      <c r="A54" s="34">
        <f t="shared" si="7"/>
        <v>2</v>
      </c>
      <c r="B54" s="43"/>
      <c r="C54" s="44"/>
      <c r="D54" s="45"/>
      <c r="E54" s="46"/>
      <c r="F54" s="77">
        <f t="shared" si="8"/>
        <v>0</v>
      </c>
      <c r="G54" s="77">
        <f t="shared" ca="1" si="9"/>
        <v>-42496</v>
      </c>
      <c r="H54" s="210">
        <f t="shared" si="11"/>
        <v>0</v>
      </c>
      <c r="I54" s="202"/>
      <c r="J54" s="203"/>
      <c r="K54" s="127"/>
      <c r="L54" s="128"/>
      <c r="M54" s="117"/>
      <c r="N54" s="85" t="e">
        <f>O54/P34</f>
        <v>#DIV/0!</v>
      </c>
      <c r="O54" s="64"/>
      <c r="P54" s="85" t="e">
        <f>Q54/S35</f>
        <v>#DIV/0!</v>
      </c>
      <c r="Q54" s="69"/>
      <c r="R54" s="66"/>
      <c r="S54" s="89">
        <f t="shared" si="10"/>
        <v>0</v>
      </c>
    </row>
    <row r="55" spans="1:19" ht="17.100000000000001" customHeight="1" thickTop="1" thickBot="1" x14ac:dyDescent="0.25">
      <c r="A55" s="34">
        <f t="shared" si="7"/>
        <v>2</v>
      </c>
      <c r="B55" s="47"/>
      <c r="C55" s="48"/>
      <c r="D55" s="49"/>
      <c r="E55" s="50"/>
      <c r="F55" s="78">
        <f t="shared" si="8"/>
        <v>0</v>
      </c>
      <c r="G55" s="78">
        <f t="shared" ca="1" si="9"/>
        <v>-42496</v>
      </c>
      <c r="H55" s="209">
        <f t="shared" si="11"/>
        <v>0</v>
      </c>
      <c r="I55" s="200"/>
      <c r="J55" s="201"/>
      <c r="K55" s="121"/>
      <c r="L55" s="122"/>
      <c r="M55" s="116"/>
      <c r="N55" s="84" t="e">
        <f>O55/P34</f>
        <v>#DIV/0!</v>
      </c>
      <c r="O55" s="63"/>
      <c r="P55" s="84" t="e">
        <f>Q55/S35</f>
        <v>#DIV/0!</v>
      </c>
      <c r="Q55" s="67"/>
      <c r="R55" s="68"/>
      <c r="S55" s="88">
        <f t="shared" si="10"/>
        <v>0</v>
      </c>
    </row>
    <row r="56" spans="1:19" ht="17.100000000000001" customHeight="1" thickTop="1" thickBot="1" x14ac:dyDescent="0.25">
      <c r="A56" s="34">
        <f t="shared" si="7"/>
        <v>2</v>
      </c>
      <c r="B56" s="43"/>
      <c r="C56" s="44"/>
      <c r="D56" s="45"/>
      <c r="E56" s="46"/>
      <c r="F56" s="77">
        <f t="shared" si="8"/>
        <v>0</v>
      </c>
      <c r="G56" s="77">
        <f t="shared" ca="1" si="9"/>
        <v>-42496</v>
      </c>
      <c r="H56" s="210">
        <f t="shared" si="11"/>
        <v>0</v>
      </c>
      <c r="I56" s="202"/>
      <c r="J56" s="203"/>
      <c r="K56" s="127"/>
      <c r="L56" s="128"/>
      <c r="M56" s="117"/>
      <c r="N56" s="85" t="e">
        <f>O56/P34</f>
        <v>#DIV/0!</v>
      </c>
      <c r="O56" s="64"/>
      <c r="P56" s="85" t="e">
        <f>Q56/S35</f>
        <v>#DIV/0!</v>
      </c>
      <c r="Q56" s="69"/>
      <c r="R56" s="66"/>
      <c r="S56" s="89">
        <f t="shared" si="10"/>
        <v>0</v>
      </c>
    </row>
    <row r="57" spans="1:19" ht="17.100000000000001" customHeight="1" thickTop="1" thickBot="1" x14ac:dyDescent="0.25">
      <c r="A57" s="34">
        <f t="shared" si="7"/>
        <v>2</v>
      </c>
      <c r="B57" s="47"/>
      <c r="C57" s="48"/>
      <c r="D57" s="49"/>
      <c r="E57" s="50"/>
      <c r="F57" s="78">
        <f t="shared" si="8"/>
        <v>0</v>
      </c>
      <c r="G57" s="78">
        <f t="shared" ca="1" si="9"/>
        <v>-42496</v>
      </c>
      <c r="H57" s="209">
        <f t="shared" si="11"/>
        <v>0</v>
      </c>
      <c r="I57" s="200"/>
      <c r="J57" s="201"/>
      <c r="K57" s="121"/>
      <c r="L57" s="122"/>
      <c r="M57" s="116"/>
      <c r="N57" s="84" t="e">
        <f>O57/P34</f>
        <v>#DIV/0!</v>
      </c>
      <c r="O57" s="63"/>
      <c r="P57" s="84" t="e">
        <f>Q57/S35</f>
        <v>#DIV/0!</v>
      </c>
      <c r="Q57" s="67"/>
      <c r="R57" s="68"/>
      <c r="S57" s="88">
        <f t="shared" si="10"/>
        <v>0</v>
      </c>
    </row>
    <row r="58" spans="1:19" ht="17.100000000000001" customHeight="1" thickTop="1" thickBot="1" x14ac:dyDescent="0.25">
      <c r="A58" s="34">
        <f t="shared" si="7"/>
        <v>2</v>
      </c>
      <c r="B58" s="43"/>
      <c r="C58" s="44"/>
      <c r="D58" s="45"/>
      <c r="E58" s="46"/>
      <c r="F58" s="77">
        <f t="shared" si="8"/>
        <v>0</v>
      </c>
      <c r="G58" s="77">
        <f t="shared" ca="1" si="9"/>
        <v>-42496</v>
      </c>
      <c r="H58" s="210">
        <f t="shared" si="11"/>
        <v>0</v>
      </c>
      <c r="I58" s="202"/>
      <c r="J58" s="203"/>
      <c r="K58" s="127"/>
      <c r="L58" s="128"/>
      <c r="M58" s="117"/>
      <c r="N58" s="85" t="e">
        <f>O58/P34</f>
        <v>#DIV/0!</v>
      </c>
      <c r="O58" s="64"/>
      <c r="P58" s="85" t="e">
        <f>Q58/S35</f>
        <v>#DIV/0!</v>
      </c>
      <c r="Q58" s="69"/>
      <c r="R58" s="66"/>
      <c r="S58" s="89">
        <f t="shared" si="10"/>
        <v>0</v>
      </c>
    </row>
    <row r="59" spans="1:19" ht="17.100000000000001" customHeight="1" thickTop="1" thickBot="1" x14ac:dyDescent="0.25">
      <c r="A59" s="34">
        <f t="shared" si="7"/>
        <v>2</v>
      </c>
      <c r="B59" s="47"/>
      <c r="C59" s="48"/>
      <c r="D59" s="49"/>
      <c r="E59" s="50"/>
      <c r="F59" s="78">
        <f t="shared" si="8"/>
        <v>0</v>
      </c>
      <c r="G59" s="78">
        <f t="shared" ca="1" si="9"/>
        <v>-42496</v>
      </c>
      <c r="H59" s="209">
        <f t="shared" si="11"/>
        <v>0</v>
      </c>
      <c r="I59" s="200"/>
      <c r="J59" s="201"/>
      <c r="K59" s="121"/>
      <c r="L59" s="122"/>
      <c r="M59" s="116"/>
      <c r="N59" s="84" t="e">
        <f>O59/P34</f>
        <v>#DIV/0!</v>
      </c>
      <c r="O59" s="63"/>
      <c r="P59" s="84" t="e">
        <f>Q59/S35</f>
        <v>#DIV/0!</v>
      </c>
      <c r="Q59" s="67"/>
      <c r="R59" s="68"/>
      <c r="S59" s="88">
        <f t="shared" si="10"/>
        <v>0</v>
      </c>
    </row>
    <row r="60" spans="1:19" ht="17.100000000000001" customHeight="1" thickTop="1" thickBot="1" x14ac:dyDescent="0.25">
      <c r="A60" s="34">
        <f t="shared" si="7"/>
        <v>2</v>
      </c>
      <c r="B60" s="43"/>
      <c r="C60" s="44"/>
      <c r="D60" s="45"/>
      <c r="E60" s="46"/>
      <c r="F60" s="77">
        <f t="shared" si="8"/>
        <v>0</v>
      </c>
      <c r="G60" s="77">
        <f t="shared" ca="1" si="9"/>
        <v>-42496</v>
      </c>
      <c r="H60" s="210">
        <f t="shared" si="11"/>
        <v>0</v>
      </c>
      <c r="I60" s="202"/>
      <c r="J60" s="203"/>
      <c r="K60" s="127"/>
      <c r="L60" s="128"/>
      <c r="M60" s="117"/>
      <c r="N60" s="85" t="e">
        <f>O60/P34</f>
        <v>#DIV/0!</v>
      </c>
      <c r="O60" s="64"/>
      <c r="P60" s="85" t="e">
        <f>Q60/S35</f>
        <v>#DIV/0!</v>
      </c>
      <c r="Q60" s="69"/>
      <c r="R60" s="66"/>
      <c r="S60" s="89">
        <f t="shared" si="10"/>
        <v>0</v>
      </c>
    </row>
    <row r="61" spans="1:19" ht="17.100000000000001" customHeight="1" thickTop="1" thickBot="1" x14ac:dyDescent="0.25">
      <c r="A61" s="34">
        <f t="shared" si="7"/>
        <v>2</v>
      </c>
      <c r="B61" s="47"/>
      <c r="C61" s="48"/>
      <c r="D61" s="49"/>
      <c r="E61" s="50"/>
      <c r="F61" s="78">
        <f t="shared" si="8"/>
        <v>0</v>
      </c>
      <c r="G61" s="78">
        <f t="shared" ca="1" si="9"/>
        <v>-42496</v>
      </c>
      <c r="H61" s="209">
        <f t="shared" si="11"/>
        <v>0</v>
      </c>
      <c r="I61" s="200"/>
      <c r="J61" s="201"/>
      <c r="K61" s="121"/>
      <c r="L61" s="122"/>
      <c r="M61" s="116"/>
      <c r="N61" s="84" t="e">
        <f>O61/P34</f>
        <v>#DIV/0!</v>
      </c>
      <c r="O61" s="63"/>
      <c r="P61" s="84" t="e">
        <f>Q61/S35</f>
        <v>#DIV/0!</v>
      </c>
      <c r="Q61" s="67"/>
      <c r="R61" s="68"/>
      <c r="S61" s="88">
        <f t="shared" si="10"/>
        <v>0</v>
      </c>
    </row>
    <row r="62" spans="1:19" ht="17.100000000000001" customHeight="1" thickTop="1" thickBot="1" x14ac:dyDescent="0.25">
      <c r="A62" s="34">
        <f t="shared" si="7"/>
        <v>2</v>
      </c>
      <c r="B62" s="43"/>
      <c r="C62" s="44"/>
      <c r="D62" s="45"/>
      <c r="E62" s="46"/>
      <c r="F62" s="77">
        <f t="shared" si="8"/>
        <v>0</v>
      </c>
      <c r="G62" s="77">
        <f t="shared" ca="1" si="9"/>
        <v>-42496</v>
      </c>
      <c r="H62" s="210">
        <f t="shared" si="11"/>
        <v>0</v>
      </c>
      <c r="I62" s="202"/>
      <c r="J62" s="203"/>
      <c r="K62" s="127"/>
      <c r="L62" s="128"/>
      <c r="M62" s="117"/>
      <c r="N62" s="85" t="e">
        <f>O62/P34</f>
        <v>#DIV/0!</v>
      </c>
      <c r="O62" s="64"/>
      <c r="P62" s="85" t="e">
        <f>Q62/S35</f>
        <v>#DIV/0!</v>
      </c>
      <c r="Q62" s="69"/>
      <c r="R62" s="66"/>
      <c r="S62" s="89">
        <f t="shared" si="10"/>
        <v>0</v>
      </c>
    </row>
    <row r="63" spans="1:19" ht="17.100000000000001" customHeight="1" thickTop="1" thickBot="1" x14ac:dyDescent="0.25">
      <c r="A63" s="34">
        <f t="shared" si="7"/>
        <v>2</v>
      </c>
      <c r="B63" s="47"/>
      <c r="C63" s="48"/>
      <c r="D63" s="49"/>
      <c r="E63" s="50"/>
      <c r="F63" s="78">
        <f t="shared" si="8"/>
        <v>0</v>
      </c>
      <c r="G63" s="78">
        <f t="shared" ca="1" si="9"/>
        <v>-42496</v>
      </c>
      <c r="H63" s="209">
        <f t="shared" si="11"/>
        <v>0</v>
      </c>
      <c r="I63" s="200"/>
      <c r="J63" s="201"/>
      <c r="K63" s="121"/>
      <c r="L63" s="122"/>
      <c r="M63" s="116"/>
      <c r="N63" s="84" t="e">
        <f>O63/P34</f>
        <v>#DIV/0!</v>
      </c>
      <c r="O63" s="63"/>
      <c r="P63" s="84" t="e">
        <f>Q63/S35</f>
        <v>#DIV/0!</v>
      </c>
      <c r="Q63" s="67"/>
      <c r="R63" s="68"/>
      <c r="S63" s="88">
        <f t="shared" si="10"/>
        <v>0</v>
      </c>
    </row>
    <row r="64" spans="1:19" ht="17.100000000000001" customHeight="1" thickTop="1" thickBot="1" x14ac:dyDescent="0.25">
      <c r="A64" s="34">
        <f t="shared" si="7"/>
        <v>2</v>
      </c>
      <c r="B64" s="43"/>
      <c r="C64" s="44"/>
      <c r="D64" s="45"/>
      <c r="E64" s="46"/>
      <c r="F64" s="77">
        <f t="shared" si="8"/>
        <v>0</v>
      </c>
      <c r="G64" s="77">
        <f t="shared" ca="1" si="9"/>
        <v>-42496</v>
      </c>
      <c r="H64" s="210">
        <f t="shared" si="11"/>
        <v>0</v>
      </c>
      <c r="I64" s="202"/>
      <c r="J64" s="203"/>
      <c r="K64" s="127"/>
      <c r="L64" s="128"/>
      <c r="M64" s="117"/>
      <c r="N64" s="85" t="e">
        <f>O64/P34</f>
        <v>#DIV/0!</v>
      </c>
      <c r="O64" s="64"/>
      <c r="P64" s="85" t="e">
        <f>Q64/S35</f>
        <v>#DIV/0!</v>
      </c>
      <c r="Q64" s="69"/>
      <c r="R64" s="66"/>
      <c r="S64" s="89">
        <f t="shared" si="10"/>
        <v>0</v>
      </c>
    </row>
    <row r="65" spans="1:19" ht="17.100000000000001" customHeight="1" thickTop="1" thickBot="1" x14ac:dyDescent="0.25">
      <c r="A65" s="34">
        <f t="shared" si="7"/>
        <v>2</v>
      </c>
      <c r="B65" s="47"/>
      <c r="C65" s="48"/>
      <c r="D65" s="49"/>
      <c r="E65" s="50"/>
      <c r="F65" s="78">
        <f t="shared" si="8"/>
        <v>0</v>
      </c>
      <c r="G65" s="78">
        <f t="shared" ca="1" si="9"/>
        <v>-42496</v>
      </c>
      <c r="H65" s="209">
        <f t="shared" si="11"/>
        <v>0</v>
      </c>
      <c r="I65" s="200"/>
      <c r="J65" s="201"/>
      <c r="K65" s="121"/>
      <c r="L65" s="122"/>
      <c r="M65" s="116"/>
      <c r="N65" s="84" t="e">
        <f>O65/P34</f>
        <v>#DIV/0!</v>
      </c>
      <c r="O65" s="63"/>
      <c r="P65" s="84" t="e">
        <f>Q65/S35</f>
        <v>#DIV/0!</v>
      </c>
      <c r="Q65" s="67"/>
      <c r="R65" s="68"/>
      <c r="S65" s="88">
        <f t="shared" si="10"/>
        <v>0</v>
      </c>
    </row>
    <row r="66" spans="1:19" ht="17.100000000000001" customHeight="1" thickTop="1" thickBot="1" x14ac:dyDescent="0.25">
      <c r="A66" s="51">
        <f t="shared" si="7"/>
        <v>2</v>
      </c>
      <c r="B66" s="52"/>
      <c r="C66" s="53"/>
      <c r="D66" s="54"/>
      <c r="E66" s="55"/>
      <c r="F66" s="82">
        <f t="shared" si="8"/>
        <v>0</v>
      </c>
      <c r="G66" s="82">
        <f t="shared" ca="1" si="9"/>
        <v>-42496</v>
      </c>
      <c r="H66" s="211">
        <f t="shared" si="11"/>
        <v>0</v>
      </c>
      <c r="I66" s="204"/>
      <c r="J66" s="205"/>
      <c r="K66" s="129"/>
      <c r="L66" s="130"/>
      <c r="M66" s="118"/>
      <c r="N66" s="86" t="e">
        <f>O66/P34</f>
        <v>#DIV/0!</v>
      </c>
      <c r="O66" s="65"/>
      <c r="P66" s="86" t="e">
        <f>Q66/S35</f>
        <v>#DIV/0!</v>
      </c>
      <c r="Q66" s="70"/>
      <c r="R66" s="66"/>
      <c r="S66" s="90">
        <f t="shared" si="10"/>
        <v>0</v>
      </c>
    </row>
    <row r="67" spans="1:19" ht="17.100000000000001" customHeight="1" thickTop="1" thickBot="1" x14ac:dyDescent="0.25">
      <c r="A67" s="262"/>
      <c r="B67" s="263"/>
      <c r="C67" s="264"/>
      <c r="D67" s="258"/>
      <c r="E67" s="258"/>
      <c r="F67" s="258"/>
      <c r="G67" s="258"/>
      <c r="H67" s="258"/>
      <c r="I67" s="258"/>
      <c r="J67" s="259"/>
      <c r="K67" s="193"/>
      <c r="L67" s="258"/>
      <c r="M67" s="258"/>
      <c r="N67" s="259"/>
      <c r="O67" s="12" t="s">
        <v>24</v>
      </c>
      <c r="P67" s="295"/>
      <c r="Q67" s="295"/>
      <c r="R67" s="13">
        <v>0.3</v>
      </c>
      <c r="S67" s="131" t="s">
        <v>25</v>
      </c>
    </row>
    <row r="68" spans="1:19" ht="17.100000000000001" customHeight="1" thickTop="1" thickBot="1" x14ac:dyDescent="0.25">
      <c r="A68" s="265"/>
      <c r="B68" s="266"/>
      <c r="C68" s="267"/>
      <c r="D68" s="260"/>
      <c r="E68" s="260"/>
      <c r="F68" s="260"/>
      <c r="G68" s="260"/>
      <c r="H68" s="260"/>
      <c r="I68" s="260"/>
      <c r="J68" s="261"/>
      <c r="K68" s="194"/>
      <c r="L68" s="260"/>
      <c r="M68" s="260"/>
      <c r="N68" s="261"/>
      <c r="O68" s="14">
        <v>3</v>
      </c>
      <c r="P68" s="296"/>
      <c r="Q68" s="296"/>
      <c r="R68" s="71">
        <f>P67*R67</f>
        <v>0</v>
      </c>
      <c r="S68" s="71">
        <f>R68</f>
        <v>0</v>
      </c>
    </row>
    <row r="69" spans="1:19" ht="17.100000000000001" customHeight="1" thickTop="1" thickBot="1" x14ac:dyDescent="0.25">
      <c r="A69" s="255"/>
      <c r="B69" s="256"/>
      <c r="C69" s="257"/>
      <c r="D69" s="258"/>
      <c r="E69" s="258"/>
      <c r="F69" s="258"/>
      <c r="G69" s="258"/>
      <c r="H69" s="258"/>
      <c r="I69" s="258"/>
      <c r="J69" s="259"/>
      <c r="K69" s="193"/>
      <c r="L69" s="258"/>
      <c r="M69" s="258"/>
      <c r="N69" s="259"/>
      <c r="O69" s="15">
        <f ca="1">P69-TODAY()</f>
        <v>-42496</v>
      </c>
      <c r="P69" s="16">
        <v>0</v>
      </c>
      <c r="Q69" s="315"/>
      <c r="R69" s="315"/>
      <c r="S69" s="316"/>
    </row>
    <row r="70" spans="1:19" ht="17.100000000000001" customHeight="1" thickTop="1" thickBot="1" x14ac:dyDescent="0.25">
      <c r="A70" s="255"/>
      <c r="B70" s="256"/>
      <c r="C70" s="257"/>
      <c r="D70" s="260"/>
      <c r="E70" s="260"/>
      <c r="F70" s="260"/>
      <c r="G70" s="260"/>
      <c r="H70" s="260"/>
      <c r="I70" s="260"/>
      <c r="J70" s="261"/>
      <c r="K70" s="194"/>
      <c r="L70" s="260"/>
      <c r="M70" s="260"/>
      <c r="N70" s="261"/>
      <c r="O70" s="17">
        <f ca="1">P70-TODAY()</f>
        <v>-42496</v>
      </c>
      <c r="P70" s="18">
        <v>0</v>
      </c>
      <c r="Q70" s="317"/>
      <c r="R70" s="317"/>
      <c r="S70" s="318"/>
    </row>
    <row r="71" spans="1:19" ht="17.100000000000001" customHeight="1" thickTop="1" thickBot="1" x14ac:dyDescent="0.25">
      <c r="A71" s="255"/>
      <c r="B71" s="256"/>
      <c r="C71" s="257"/>
      <c r="D71" s="258"/>
      <c r="E71" s="258"/>
      <c r="F71" s="258"/>
      <c r="G71" s="258"/>
      <c r="H71" s="258"/>
      <c r="I71" s="258"/>
      <c r="J71" s="259"/>
      <c r="K71" s="193"/>
      <c r="L71" s="258"/>
      <c r="M71" s="258"/>
      <c r="N71" s="259"/>
      <c r="O71" s="19">
        <f ca="1">P71-TODAY()</f>
        <v>-42496</v>
      </c>
      <c r="P71" s="16">
        <v>0</v>
      </c>
      <c r="Q71" s="313"/>
      <c r="R71" s="313"/>
      <c r="S71" s="314"/>
    </row>
    <row r="72" spans="1:19" ht="17.100000000000001" customHeight="1" thickTop="1" thickBot="1" x14ac:dyDescent="0.25">
      <c r="A72" s="278"/>
      <c r="B72" s="279"/>
      <c r="C72" s="279"/>
      <c r="D72" s="279"/>
      <c r="E72" s="279"/>
      <c r="F72" s="279"/>
      <c r="G72" s="279"/>
      <c r="H72" s="279"/>
      <c r="I72" s="279"/>
      <c r="J72" s="280"/>
      <c r="K72" s="278"/>
      <c r="L72" s="279"/>
      <c r="M72" s="279"/>
      <c r="N72" s="280"/>
      <c r="O72" s="74" t="s">
        <v>6</v>
      </c>
      <c r="P72" s="274">
        <f>O74+Q74</f>
        <v>4500</v>
      </c>
      <c r="Q72" s="275"/>
      <c r="R72" s="75" t="s">
        <v>26</v>
      </c>
      <c r="S72" s="76" t="e">
        <f>P72/P67</f>
        <v>#DIV/0!</v>
      </c>
    </row>
    <row r="73" spans="1:19" ht="17.100000000000001" customHeight="1" thickTop="1" thickBot="1" x14ac:dyDescent="0.25">
      <c r="A73" s="276">
        <f>O68</f>
        <v>3</v>
      </c>
      <c r="B73" s="171" t="s">
        <v>0</v>
      </c>
      <c r="C73" s="168" t="s">
        <v>1</v>
      </c>
      <c r="D73" s="20" t="s">
        <v>14</v>
      </c>
      <c r="E73" s="21" t="s">
        <v>15</v>
      </c>
      <c r="F73" s="21" t="s">
        <v>27</v>
      </c>
      <c r="G73" s="92" t="s">
        <v>36</v>
      </c>
      <c r="H73" s="268" t="s">
        <v>53</v>
      </c>
      <c r="I73" s="195" t="s">
        <v>38</v>
      </c>
      <c r="J73" s="196" t="s">
        <v>3</v>
      </c>
      <c r="K73" s="270" t="s">
        <v>28</v>
      </c>
      <c r="L73" s="272" t="s">
        <v>2</v>
      </c>
      <c r="M73" s="22" t="s">
        <v>29</v>
      </c>
      <c r="N73" s="23" t="s">
        <v>3</v>
      </c>
      <c r="O73" s="24" t="s">
        <v>30</v>
      </c>
      <c r="P73" s="23" t="s">
        <v>3</v>
      </c>
      <c r="Q73" s="25" t="s">
        <v>31</v>
      </c>
      <c r="R73" s="24" t="s">
        <v>4</v>
      </c>
      <c r="S73" s="24" t="s">
        <v>5</v>
      </c>
    </row>
    <row r="74" spans="1:19" ht="17.100000000000001" customHeight="1" thickTop="1" thickBot="1" x14ac:dyDescent="0.25">
      <c r="A74" s="277"/>
      <c r="B74" s="172" t="s">
        <v>6</v>
      </c>
      <c r="C74" s="169">
        <f t="array" ref="C74">SUM(IF(ISTEXT(C75:C99),1,))</f>
        <v>0</v>
      </c>
      <c r="D74" s="26">
        <f>MIN(D75:D99)</f>
        <v>0</v>
      </c>
      <c r="E74" s="27">
        <f>MAX(E75:E99)</f>
        <v>0</v>
      </c>
      <c r="F74" s="28">
        <f>E74-D74</f>
        <v>0</v>
      </c>
      <c r="G74" s="91">
        <f ca="1">MAX(G75:G99)</f>
        <v>-42496</v>
      </c>
      <c r="H74" s="269"/>
      <c r="I74" s="27">
        <f>MAX(I75:I99)</f>
        <v>0</v>
      </c>
      <c r="J74" s="197" t="e">
        <f>AVERAGE(J75:J99)</f>
        <v>#DIV/0!</v>
      </c>
      <c r="K74" s="271"/>
      <c r="L74" s="273"/>
      <c r="M74" s="73">
        <f t="shared" ref="M74:S74" si="12">SUM(M75:M99)</f>
        <v>2100</v>
      </c>
      <c r="N74" s="72" t="e">
        <f t="shared" si="12"/>
        <v>#DIV/0!</v>
      </c>
      <c r="O74" s="62">
        <f t="shared" si="12"/>
        <v>2200</v>
      </c>
      <c r="P74" s="72" t="e">
        <f t="shared" si="12"/>
        <v>#DIV/0!</v>
      </c>
      <c r="Q74" s="62">
        <f t="shared" si="12"/>
        <v>2300</v>
      </c>
      <c r="R74" s="62">
        <f t="shared" si="12"/>
        <v>2400</v>
      </c>
      <c r="S74" s="62">
        <f t="shared" si="12"/>
        <v>2100</v>
      </c>
    </row>
    <row r="75" spans="1:19" ht="17.100000000000001" customHeight="1" thickTop="1" thickBot="1" x14ac:dyDescent="0.25">
      <c r="A75" s="29">
        <f>A73</f>
        <v>3</v>
      </c>
      <c r="B75" s="30"/>
      <c r="C75" s="31"/>
      <c r="D75" s="32"/>
      <c r="E75" s="33"/>
      <c r="F75" s="79">
        <f>E75-D75</f>
        <v>0</v>
      </c>
      <c r="G75" s="79">
        <f ca="1">E75-TODAY()</f>
        <v>-42496</v>
      </c>
      <c r="H75" s="208">
        <f>F75-(I75-D75)</f>
        <v>0</v>
      </c>
      <c r="I75" s="198"/>
      <c r="J75" s="199"/>
      <c r="K75" s="119"/>
      <c r="L75" s="120"/>
      <c r="M75" s="115">
        <v>2100</v>
      </c>
      <c r="N75" s="83" t="e">
        <f>O75/P67</f>
        <v>#DIV/0!</v>
      </c>
      <c r="O75" s="80">
        <v>2200</v>
      </c>
      <c r="P75" s="83" t="e">
        <f>Q75/S68</f>
        <v>#DIV/0!</v>
      </c>
      <c r="Q75" s="81">
        <v>2300</v>
      </c>
      <c r="R75" s="66">
        <v>2400</v>
      </c>
      <c r="S75" s="87">
        <f>O75+Q75-R75</f>
        <v>2100</v>
      </c>
    </row>
    <row r="76" spans="1:19" ht="17.100000000000001" customHeight="1" thickTop="1" thickBot="1" x14ac:dyDescent="0.25">
      <c r="A76" s="34">
        <f t="shared" ref="A76:A99" si="13">A75</f>
        <v>3</v>
      </c>
      <c r="B76" s="35"/>
      <c r="C76" s="36"/>
      <c r="D76" s="37"/>
      <c r="E76" s="38"/>
      <c r="F76" s="78">
        <f t="shared" ref="F76:F99" si="14">E76-D76</f>
        <v>0</v>
      </c>
      <c r="G76" s="78">
        <f t="shared" ref="G76:G99" ca="1" si="15">E76-TODAY()</f>
        <v>-42496</v>
      </c>
      <c r="H76" s="209">
        <f>F76-(I76-D76)</f>
        <v>0</v>
      </c>
      <c r="I76" s="200"/>
      <c r="J76" s="201"/>
      <c r="K76" s="121"/>
      <c r="L76" s="122"/>
      <c r="M76" s="116"/>
      <c r="N76" s="84" t="e">
        <f>O76/P67</f>
        <v>#DIV/0!</v>
      </c>
      <c r="O76" s="63"/>
      <c r="P76" s="84" t="e">
        <f>Q76/S68</f>
        <v>#DIV/0!</v>
      </c>
      <c r="Q76" s="67"/>
      <c r="R76" s="68"/>
      <c r="S76" s="88">
        <f t="shared" ref="S76:S99" si="16">O76+Q76-R76</f>
        <v>0</v>
      </c>
    </row>
    <row r="77" spans="1:19" ht="17.100000000000001" customHeight="1" thickTop="1" thickBot="1" x14ac:dyDescent="0.25">
      <c r="A77" s="34">
        <f t="shared" si="13"/>
        <v>3</v>
      </c>
      <c r="B77" s="39"/>
      <c r="C77" s="40"/>
      <c r="D77" s="41"/>
      <c r="E77" s="42"/>
      <c r="F77" s="77">
        <f t="shared" si="14"/>
        <v>0</v>
      </c>
      <c r="G77" s="77">
        <f t="shared" ca="1" si="15"/>
        <v>-42496</v>
      </c>
      <c r="H77" s="210">
        <f t="shared" ref="H77:H99" si="17">F77-(I77-D77)</f>
        <v>0</v>
      </c>
      <c r="I77" s="202"/>
      <c r="J77" s="203"/>
      <c r="K77" s="123"/>
      <c r="L77" s="124"/>
      <c r="M77" s="117"/>
      <c r="N77" s="85" t="e">
        <f>O77/P67</f>
        <v>#DIV/0!</v>
      </c>
      <c r="O77" s="64"/>
      <c r="P77" s="85" t="e">
        <f>Q77/S68</f>
        <v>#DIV/0!</v>
      </c>
      <c r="Q77" s="69"/>
      <c r="R77" s="66"/>
      <c r="S77" s="89">
        <f t="shared" si="16"/>
        <v>0</v>
      </c>
    </row>
    <row r="78" spans="1:19" ht="17.100000000000001" customHeight="1" thickTop="1" thickBot="1" x14ac:dyDescent="0.25">
      <c r="A78" s="34">
        <f t="shared" si="13"/>
        <v>3</v>
      </c>
      <c r="B78" s="35"/>
      <c r="C78" s="36"/>
      <c r="D78" s="37"/>
      <c r="E78" s="38"/>
      <c r="F78" s="78">
        <f t="shared" si="14"/>
        <v>0</v>
      </c>
      <c r="G78" s="78">
        <f t="shared" ca="1" si="15"/>
        <v>-42496</v>
      </c>
      <c r="H78" s="209">
        <f t="shared" si="17"/>
        <v>0</v>
      </c>
      <c r="I78" s="200"/>
      <c r="J78" s="201"/>
      <c r="K78" s="125"/>
      <c r="L78" s="126"/>
      <c r="M78" s="116"/>
      <c r="N78" s="84" t="e">
        <f>O78/P67</f>
        <v>#DIV/0!</v>
      </c>
      <c r="O78" s="63"/>
      <c r="P78" s="84" t="e">
        <f>Q78/S68</f>
        <v>#DIV/0!</v>
      </c>
      <c r="Q78" s="67"/>
      <c r="R78" s="68"/>
      <c r="S78" s="88">
        <f t="shared" si="16"/>
        <v>0</v>
      </c>
    </row>
    <row r="79" spans="1:19" ht="17.100000000000001" customHeight="1" thickTop="1" thickBot="1" x14ac:dyDescent="0.25">
      <c r="A79" s="34">
        <f t="shared" si="13"/>
        <v>3</v>
      </c>
      <c r="B79" s="43"/>
      <c r="C79" s="44"/>
      <c r="D79" s="45"/>
      <c r="E79" s="46"/>
      <c r="F79" s="77">
        <f t="shared" si="14"/>
        <v>0</v>
      </c>
      <c r="G79" s="77">
        <f t="shared" ca="1" si="15"/>
        <v>-42496</v>
      </c>
      <c r="H79" s="210">
        <f t="shared" si="17"/>
        <v>0</v>
      </c>
      <c r="I79" s="202"/>
      <c r="J79" s="203"/>
      <c r="K79" s="127"/>
      <c r="L79" s="128"/>
      <c r="M79" s="117"/>
      <c r="N79" s="85" t="e">
        <f>O79/P67</f>
        <v>#DIV/0!</v>
      </c>
      <c r="O79" s="64"/>
      <c r="P79" s="85" t="e">
        <f>Q79/S68</f>
        <v>#DIV/0!</v>
      </c>
      <c r="Q79" s="69"/>
      <c r="R79" s="66"/>
      <c r="S79" s="89">
        <f t="shared" si="16"/>
        <v>0</v>
      </c>
    </row>
    <row r="80" spans="1:19" ht="17.100000000000001" customHeight="1" thickTop="1" thickBot="1" x14ac:dyDescent="0.25">
      <c r="A80" s="34">
        <f t="shared" si="13"/>
        <v>3</v>
      </c>
      <c r="B80" s="47"/>
      <c r="C80" s="48"/>
      <c r="D80" s="49"/>
      <c r="E80" s="50"/>
      <c r="F80" s="78">
        <f t="shared" si="14"/>
        <v>0</v>
      </c>
      <c r="G80" s="78">
        <f t="shared" ca="1" si="15"/>
        <v>-42496</v>
      </c>
      <c r="H80" s="209">
        <f t="shared" si="17"/>
        <v>0</v>
      </c>
      <c r="I80" s="200"/>
      <c r="J80" s="201"/>
      <c r="K80" s="121"/>
      <c r="L80" s="122"/>
      <c r="M80" s="116"/>
      <c r="N80" s="84" t="e">
        <f>O80/P67</f>
        <v>#DIV/0!</v>
      </c>
      <c r="O80" s="63"/>
      <c r="P80" s="84" t="e">
        <f>Q80/S68</f>
        <v>#DIV/0!</v>
      </c>
      <c r="Q80" s="67"/>
      <c r="R80" s="68"/>
      <c r="S80" s="88">
        <f t="shared" si="16"/>
        <v>0</v>
      </c>
    </row>
    <row r="81" spans="1:19" ht="17.100000000000001" customHeight="1" thickTop="1" thickBot="1" x14ac:dyDescent="0.25">
      <c r="A81" s="34">
        <f t="shared" si="13"/>
        <v>3</v>
      </c>
      <c r="B81" s="43"/>
      <c r="C81" s="44"/>
      <c r="D81" s="45"/>
      <c r="E81" s="46"/>
      <c r="F81" s="77">
        <f t="shared" si="14"/>
        <v>0</v>
      </c>
      <c r="G81" s="77">
        <f t="shared" ca="1" si="15"/>
        <v>-42496</v>
      </c>
      <c r="H81" s="210">
        <f t="shared" si="17"/>
        <v>0</v>
      </c>
      <c r="I81" s="202"/>
      <c r="J81" s="203"/>
      <c r="K81" s="127"/>
      <c r="L81" s="128"/>
      <c r="M81" s="117"/>
      <c r="N81" s="85" t="e">
        <f>O81/P67</f>
        <v>#DIV/0!</v>
      </c>
      <c r="O81" s="64"/>
      <c r="P81" s="85" t="e">
        <f>Q81/S68</f>
        <v>#DIV/0!</v>
      </c>
      <c r="Q81" s="69"/>
      <c r="R81" s="66"/>
      <c r="S81" s="89">
        <f t="shared" si="16"/>
        <v>0</v>
      </c>
    </row>
    <row r="82" spans="1:19" ht="17.100000000000001" customHeight="1" thickTop="1" thickBot="1" x14ac:dyDescent="0.25">
      <c r="A82" s="34">
        <f t="shared" si="13"/>
        <v>3</v>
      </c>
      <c r="B82" s="47"/>
      <c r="C82" s="48"/>
      <c r="D82" s="49"/>
      <c r="E82" s="50"/>
      <c r="F82" s="78">
        <f t="shared" si="14"/>
        <v>0</v>
      </c>
      <c r="G82" s="78">
        <f t="shared" ca="1" si="15"/>
        <v>-42496</v>
      </c>
      <c r="H82" s="209">
        <f t="shared" si="17"/>
        <v>0</v>
      </c>
      <c r="I82" s="200"/>
      <c r="J82" s="201"/>
      <c r="K82" s="121"/>
      <c r="L82" s="122"/>
      <c r="M82" s="116"/>
      <c r="N82" s="84" t="e">
        <f>O82/P67</f>
        <v>#DIV/0!</v>
      </c>
      <c r="O82" s="63"/>
      <c r="P82" s="84" t="e">
        <f>Q82/S68</f>
        <v>#DIV/0!</v>
      </c>
      <c r="Q82" s="67"/>
      <c r="R82" s="68"/>
      <c r="S82" s="88">
        <f t="shared" si="16"/>
        <v>0</v>
      </c>
    </row>
    <row r="83" spans="1:19" ht="17.100000000000001" customHeight="1" thickTop="1" thickBot="1" x14ac:dyDescent="0.25">
      <c r="A83" s="34">
        <f t="shared" si="13"/>
        <v>3</v>
      </c>
      <c r="B83" s="43"/>
      <c r="C83" s="44"/>
      <c r="D83" s="45"/>
      <c r="E83" s="46"/>
      <c r="F83" s="77">
        <f t="shared" si="14"/>
        <v>0</v>
      </c>
      <c r="G83" s="77">
        <f t="shared" ca="1" si="15"/>
        <v>-42496</v>
      </c>
      <c r="H83" s="210">
        <f t="shared" si="17"/>
        <v>0</v>
      </c>
      <c r="I83" s="202"/>
      <c r="J83" s="203"/>
      <c r="K83" s="127"/>
      <c r="L83" s="128"/>
      <c r="M83" s="117"/>
      <c r="N83" s="85" t="e">
        <f>O83/P67</f>
        <v>#DIV/0!</v>
      </c>
      <c r="O83" s="64"/>
      <c r="P83" s="85" t="e">
        <f>Q83/S68</f>
        <v>#DIV/0!</v>
      </c>
      <c r="Q83" s="69"/>
      <c r="R83" s="66"/>
      <c r="S83" s="89">
        <f t="shared" si="16"/>
        <v>0</v>
      </c>
    </row>
    <row r="84" spans="1:19" ht="17.100000000000001" customHeight="1" thickTop="1" thickBot="1" x14ac:dyDescent="0.25">
      <c r="A84" s="34">
        <f t="shared" si="13"/>
        <v>3</v>
      </c>
      <c r="B84" s="47"/>
      <c r="C84" s="48"/>
      <c r="D84" s="49"/>
      <c r="E84" s="50"/>
      <c r="F84" s="78">
        <f t="shared" si="14"/>
        <v>0</v>
      </c>
      <c r="G84" s="78">
        <f t="shared" ca="1" si="15"/>
        <v>-42496</v>
      </c>
      <c r="H84" s="209">
        <f t="shared" si="17"/>
        <v>0</v>
      </c>
      <c r="I84" s="200"/>
      <c r="J84" s="201"/>
      <c r="K84" s="121"/>
      <c r="L84" s="122"/>
      <c r="M84" s="116"/>
      <c r="N84" s="84" t="e">
        <f>O84/P67</f>
        <v>#DIV/0!</v>
      </c>
      <c r="O84" s="63"/>
      <c r="P84" s="84" t="e">
        <f>Q84/S68</f>
        <v>#DIV/0!</v>
      </c>
      <c r="Q84" s="67"/>
      <c r="R84" s="68"/>
      <c r="S84" s="88">
        <f t="shared" si="16"/>
        <v>0</v>
      </c>
    </row>
    <row r="85" spans="1:19" ht="17.100000000000001" customHeight="1" thickTop="1" thickBot="1" x14ac:dyDescent="0.25">
      <c r="A85" s="34">
        <f t="shared" si="13"/>
        <v>3</v>
      </c>
      <c r="B85" s="43"/>
      <c r="C85" s="44"/>
      <c r="D85" s="45"/>
      <c r="E85" s="46"/>
      <c r="F85" s="77">
        <f t="shared" si="14"/>
        <v>0</v>
      </c>
      <c r="G85" s="77">
        <f t="shared" ca="1" si="15"/>
        <v>-42496</v>
      </c>
      <c r="H85" s="210">
        <f t="shared" si="17"/>
        <v>0</v>
      </c>
      <c r="I85" s="202"/>
      <c r="J85" s="203"/>
      <c r="K85" s="127"/>
      <c r="L85" s="128"/>
      <c r="M85" s="117"/>
      <c r="N85" s="85" t="e">
        <f>O85/P67</f>
        <v>#DIV/0!</v>
      </c>
      <c r="O85" s="64"/>
      <c r="P85" s="85" t="e">
        <f>Q85/S68</f>
        <v>#DIV/0!</v>
      </c>
      <c r="Q85" s="69"/>
      <c r="R85" s="66"/>
      <c r="S85" s="89">
        <f t="shared" si="16"/>
        <v>0</v>
      </c>
    </row>
    <row r="86" spans="1:19" ht="17.100000000000001" customHeight="1" thickTop="1" thickBot="1" x14ac:dyDescent="0.25">
      <c r="A86" s="34">
        <f t="shared" si="13"/>
        <v>3</v>
      </c>
      <c r="B86" s="47"/>
      <c r="C86" s="48"/>
      <c r="D86" s="49"/>
      <c r="E86" s="50"/>
      <c r="F86" s="78">
        <f t="shared" si="14"/>
        <v>0</v>
      </c>
      <c r="G86" s="78">
        <f t="shared" ca="1" si="15"/>
        <v>-42496</v>
      </c>
      <c r="H86" s="209">
        <f t="shared" si="17"/>
        <v>0</v>
      </c>
      <c r="I86" s="200"/>
      <c r="J86" s="201"/>
      <c r="K86" s="121"/>
      <c r="L86" s="122"/>
      <c r="M86" s="116"/>
      <c r="N86" s="84" t="e">
        <f>O86/P67</f>
        <v>#DIV/0!</v>
      </c>
      <c r="O86" s="63"/>
      <c r="P86" s="84" t="e">
        <f>Q86/S68</f>
        <v>#DIV/0!</v>
      </c>
      <c r="Q86" s="67"/>
      <c r="R86" s="68"/>
      <c r="S86" s="88">
        <f t="shared" si="16"/>
        <v>0</v>
      </c>
    </row>
    <row r="87" spans="1:19" ht="17.100000000000001" customHeight="1" thickTop="1" thickBot="1" x14ac:dyDescent="0.25">
      <c r="A87" s="34">
        <f t="shared" si="13"/>
        <v>3</v>
      </c>
      <c r="B87" s="43"/>
      <c r="C87" s="44"/>
      <c r="D87" s="45"/>
      <c r="E87" s="46"/>
      <c r="F87" s="77">
        <f t="shared" si="14"/>
        <v>0</v>
      </c>
      <c r="G87" s="77">
        <f t="shared" ca="1" si="15"/>
        <v>-42496</v>
      </c>
      <c r="H87" s="210">
        <f t="shared" si="17"/>
        <v>0</v>
      </c>
      <c r="I87" s="202"/>
      <c r="J87" s="203"/>
      <c r="K87" s="127"/>
      <c r="L87" s="128"/>
      <c r="M87" s="117"/>
      <c r="N87" s="85" t="e">
        <f>O87/P67</f>
        <v>#DIV/0!</v>
      </c>
      <c r="O87" s="64"/>
      <c r="P87" s="85" t="e">
        <f>Q87/S68</f>
        <v>#DIV/0!</v>
      </c>
      <c r="Q87" s="69"/>
      <c r="R87" s="66"/>
      <c r="S87" s="89">
        <f t="shared" si="16"/>
        <v>0</v>
      </c>
    </row>
    <row r="88" spans="1:19" ht="17.100000000000001" customHeight="1" thickTop="1" thickBot="1" x14ac:dyDescent="0.25">
      <c r="A88" s="34">
        <f t="shared" si="13"/>
        <v>3</v>
      </c>
      <c r="B88" s="47"/>
      <c r="C88" s="48"/>
      <c r="D88" s="49"/>
      <c r="E88" s="50"/>
      <c r="F88" s="78">
        <f t="shared" si="14"/>
        <v>0</v>
      </c>
      <c r="G88" s="78">
        <f t="shared" ca="1" si="15"/>
        <v>-42496</v>
      </c>
      <c r="H88" s="209">
        <f t="shared" si="17"/>
        <v>0</v>
      </c>
      <c r="I88" s="200"/>
      <c r="J88" s="201"/>
      <c r="K88" s="121"/>
      <c r="L88" s="122"/>
      <c r="M88" s="116"/>
      <c r="N88" s="84" t="e">
        <f>O88/P67</f>
        <v>#DIV/0!</v>
      </c>
      <c r="O88" s="63"/>
      <c r="P88" s="84" t="e">
        <f>Q88/S68</f>
        <v>#DIV/0!</v>
      </c>
      <c r="Q88" s="67"/>
      <c r="R88" s="68"/>
      <c r="S88" s="88">
        <f t="shared" si="16"/>
        <v>0</v>
      </c>
    </row>
    <row r="89" spans="1:19" ht="17.100000000000001" customHeight="1" thickTop="1" thickBot="1" x14ac:dyDescent="0.25">
      <c r="A89" s="34">
        <f t="shared" si="13"/>
        <v>3</v>
      </c>
      <c r="B89" s="43"/>
      <c r="C89" s="44"/>
      <c r="D89" s="45"/>
      <c r="E89" s="46"/>
      <c r="F89" s="77">
        <f t="shared" si="14"/>
        <v>0</v>
      </c>
      <c r="G89" s="77">
        <f t="shared" ca="1" si="15"/>
        <v>-42496</v>
      </c>
      <c r="H89" s="210">
        <f t="shared" si="17"/>
        <v>0</v>
      </c>
      <c r="I89" s="202"/>
      <c r="J89" s="203"/>
      <c r="K89" s="127"/>
      <c r="L89" s="128"/>
      <c r="M89" s="117"/>
      <c r="N89" s="85" t="e">
        <f>O89/P67</f>
        <v>#DIV/0!</v>
      </c>
      <c r="O89" s="64"/>
      <c r="P89" s="85" t="e">
        <f>Q89/S68</f>
        <v>#DIV/0!</v>
      </c>
      <c r="Q89" s="69"/>
      <c r="R89" s="66"/>
      <c r="S89" s="89">
        <f t="shared" si="16"/>
        <v>0</v>
      </c>
    </row>
    <row r="90" spans="1:19" ht="17.100000000000001" customHeight="1" thickTop="1" thickBot="1" x14ac:dyDescent="0.25">
      <c r="A90" s="34">
        <f t="shared" si="13"/>
        <v>3</v>
      </c>
      <c r="B90" s="47"/>
      <c r="C90" s="48"/>
      <c r="D90" s="49"/>
      <c r="E90" s="50"/>
      <c r="F90" s="78">
        <f t="shared" si="14"/>
        <v>0</v>
      </c>
      <c r="G90" s="78">
        <f t="shared" ca="1" si="15"/>
        <v>-42496</v>
      </c>
      <c r="H90" s="209">
        <f t="shared" si="17"/>
        <v>0</v>
      </c>
      <c r="I90" s="200"/>
      <c r="J90" s="201"/>
      <c r="K90" s="121"/>
      <c r="L90" s="122"/>
      <c r="M90" s="116"/>
      <c r="N90" s="84" t="e">
        <f>O90/P67</f>
        <v>#DIV/0!</v>
      </c>
      <c r="O90" s="63"/>
      <c r="P90" s="84" t="e">
        <f>Q90/S68</f>
        <v>#DIV/0!</v>
      </c>
      <c r="Q90" s="67"/>
      <c r="R90" s="68"/>
      <c r="S90" s="88">
        <f t="shared" si="16"/>
        <v>0</v>
      </c>
    </row>
    <row r="91" spans="1:19" ht="17.100000000000001" customHeight="1" thickTop="1" thickBot="1" x14ac:dyDescent="0.25">
      <c r="A91" s="34">
        <f t="shared" si="13"/>
        <v>3</v>
      </c>
      <c r="B91" s="43"/>
      <c r="C91" s="44"/>
      <c r="D91" s="45"/>
      <c r="E91" s="46"/>
      <c r="F91" s="77">
        <f t="shared" si="14"/>
        <v>0</v>
      </c>
      <c r="G91" s="77">
        <f t="shared" ca="1" si="15"/>
        <v>-42496</v>
      </c>
      <c r="H91" s="210">
        <f t="shared" si="17"/>
        <v>0</v>
      </c>
      <c r="I91" s="202"/>
      <c r="J91" s="203"/>
      <c r="K91" s="127"/>
      <c r="L91" s="128"/>
      <c r="M91" s="117"/>
      <c r="N91" s="85" t="e">
        <f>O91/P67</f>
        <v>#DIV/0!</v>
      </c>
      <c r="O91" s="64"/>
      <c r="P91" s="85" t="e">
        <f>Q91/S68</f>
        <v>#DIV/0!</v>
      </c>
      <c r="Q91" s="69"/>
      <c r="R91" s="66"/>
      <c r="S91" s="89">
        <f t="shared" si="16"/>
        <v>0</v>
      </c>
    </row>
    <row r="92" spans="1:19" ht="17.100000000000001" customHeight="1" thickTop="1" thickBot="1" x14ac:dyDescent="0.25">
      <c r="A92" s="34">
        <f t="shared" si="13"/>
        <v>3</v>
      </c>
      <c r="B92" s="47"/>
      <c r="C92" s="48"/>
      <c r="D92" s="49"/>
      <c r="E92" s="50"/>
      <c r="F92" s="78">
        <f t="shared" si="14"/>
        <v>0</v>
      </c>
      <c r="G92" s="78">
        <f t="shared" ca="1" si="15"/>
        <v>-42496</v>
      </c>
      <c r="H92" s="209">
        <f t="shared" si="17"/>
        <v>0</v>
      </c>
      <c r="I92" s="200"/>
      <c r="J92" s="201"/>
      <c r="K92" s="121"/>
      <c r="L92" s="122"/>
      <c r="M92" s="116"/>
      <c r="N92" s="84" t="e">
        <f>O92/P67</f>
        <v>#DIV/0!</v>
      </c>
      <c r="O92" s="63"/>
      <c r="P92" s="84" t="e">
        <f>Q92/S68</f>
        <v>#DIV/0!</v>
      </c>
      <c r="Q92" s="67"/>
      <c r="R92" s="68"/>
      <c r="S92" s="88">
        <f t="shared" si="16"/>
        <v>0</v>
      </c>
    </row>
    <row r="93" spans="1:19" ht="17.100000000000001" customHeight="1" thickTop="1" thickBot="1" x14ac:dyDescent="0.25">
      <c r="A93" s="34">
        <f t="shared" si="13"/>
        <v>3</v>
      </c>
      <c r="B93" s="43"/>
      <c r="C93" s="44"/>
      <c r="D93" s="45"/>
      <c r="E93" s="46"/>
      <c r="F93" s="77">
        <f t="shared" si="14"/>
        <v>0</v>
      </c>
      <c r="G93" s="77">
        <f t="shared" ca="1" si="15"/>
        <v>-42496</v>
      </c>
      <c r="H93" s="210">
        <f t="shared" si="17"/>
        <v>0</v>
      </c>
      <c r="I93" s="202"/>
      <c r="J93" s="203"/>
      <c r="K93" s="127"/>
      <c r="L93" s="128"/>
      <c r="M93" s="117"/>
      <c r="N93" s="85" t="e">
        <f>O93/P67</f>
        <v>#DIV/0!</v>
      </c>
      <c r="O93" s="64"/>
      <c r="P93" s="85" t="e">
        <f>Q93/S68</f>
        <v>#DIV/0!</v>
      </c>
      <c r="Q93" s="69"/>
      <c r="R93" s="66"/>
      <c r="S93" s="89">
        <f t="shared" si="16"/>
        <v>0</v>
      </c>
    </row>
    <row r="94" spans="1:19" ht="17.100000000000001" customHeight="1" thickTop="1" thickBot="1" x14ac:dyDescent="0.25">
      <c r="A94" s="34">
        <f t="shared" si="13"/>
        <v>3</v>
      </c>
      <c r="B94" s="47"/>
      <c r="C94" s="48"/>
      <c r="D94" s="49"/>
      <c r="E94" s="50"/>
      <c r="F94" s="78">
        <f t="shared" si="14"/>
        <v>0</v>
      </c>
      <c r="G94" s="78">
        <f t="shared" ca="1" si="15"/>
        <v>-42496</v>
      </c>
      <c r="H94" s="209">
        <f t="shared" si="17"/>
        <v>0</v>
      </c>
      <c r="I94" s="200"/>
      <c r="J94" s="201"/>
      <c r="K94" s="121"/>
      <c r="L94" s="122"/>
      <c r="M94" s="116"/>
      <c r="N94" s="84" t="e">
        <f>O94/P67</f>
        <v>#DIV/0!</v>
      </c>
      <c r="O94" s="63"/>
      <c r="P94" s="84" t="e">
        <f>Q94/S68</f>
        <v>#DIV/0!</v>
      </c>
      <c r="Q94" s="67"/>
      <c r="R94" s="68"/>
      <c r="S94" s="88">
        <f t="shared" si="16"/>
        <v>0</v>
      </c>
    </row>
    <row r="95" spans="1:19" ht="17.100000000000001" customHeight="1" thickTop="1" thickBot="1" x14ac:dyDescent="0.25">
      <c r="A95" s="34">
        <f t="shared" si="13"/>
        <v>3</v>
      </c>
      <c r="B95" s="43"/>
      <c r="C95" s="44"/>
      <c r="D95" s="45"/>
      <c r="E95" s="46"/>
      <c r="F95" s="77">
        <f t="shared" si="14"/>
        <v>0</v>
      </c>
      <c r="G95" s="77">
        <f t="shared" ca="1" si="15"/>
        <v>-42496</v>
      </c>
      <c r="H95" s="210">
        <f t="shared" si="17"/>
        <v>0</v>
      </c>
      <c r="I95" s="202"/>
      <c r="J95" s="203"/>
      <c r="K95" s="127"/>
      <c r="L95" s="128"/>
      <c r="M95" s="117"/>
      <c r="N95" s="85" t="e">
        <f>O95/P67</f>
        <v>#DIV/0!</v>
      </c>
      <c r="O95" s="64"/>
      <c r="P95" s="85" t="e">
        <f>Q95/S68</f>
        <v>#DIV/0!</v>
      </c>
      <c r="Q95" s="69"/>
      <c r="R95" s="66"/>
      <c r="S95" s="89">
        <f t="shared" si="16"/>
        <v>0</v>
      </c>
    </row>
    <row r="96" spans="1:19" ht="17.100000000000001" customHeight="1" thickTop="1" thickBot="1" x14ac:dyDescent="0.25">
      <c r="A96" s="34">
        <f t="shared" si="13"/>
        <v>3</v>
      </c>
      <c r="B96" s="47"/>
      <c r="C96" s="48"/>
      <c r="D96" s="49"/>
      <c r="E96" s="50"/>
      <c r="F96" s="78">
        <f t="shared" si="14"/>
        <v>0</v>
      </c>
      <c r="G96" s="78">
        <f t="shared" ca="1" si="15"/>
        <v>-42496</v>
      </c>
      <c r="H96" s="209">
        <f t="shared" si="17"/>
        <v>0</v>
      </c>
      <c r="I96" s="200"/>
      <c r="J96" s="201"/>
      <c r="K96" s="121"/>
      <c r="L96" s="122"/>
      <c r="M96" s="116"/>
      <c r="N96" s="84" t="e">
        <f>O96/P67</f>
        <v>#DIV/0!</v>
      </c>
      <c r="O96" s="63"/>
      <c r="P96" s="84" t="e">
        <f>Q96/S68</f>
        <v>#DIV/0!</v>
      </c>
      <c r="Q96" s="67"/>
      <c r="R96" s="68"/>
      <c r="S96" s="88">
        <f t="shared" si="16"/>
        <v>0</v>
      </c>
    </row>
    <row r="97" spans="1:19" ht="17.100000000000001" customHeight="1" thickTop="1" thickBot="1" x14ac:dyDescent="0.25">
      <c r="A97" s="34">
        <f t="shared" si="13"/>
        <v>3</v>
      </c>
      <c r="B97" s="43"/>
      <c r="C97" s="44"/>
      <c r="D97" s="45"/>
      <c r="E97" s="46"/>
      <c r="F97" s="77">
        <f t="shared" si="14"/>
        <v>0</v>
      </c>
      <c r="G97" s="77">
        <f t="shared" ca="1" si="15"/>
        <v>-42496</v>
      </c>
      <c r="H97" s="210">
        <f t="shared" si="17"/>
        <v>0</v>
      </c>
      <c r="I97" s="202"/>
      <c r="J97" s="203"/>
      <c r="K97" s="127"/>
      <c r="L97" s="128"/>
      <c r="M97" s="117"/>
      <c r="N97" s="85" t="e">
        <f>O97/P67</f>
        <v>#DIV/0!</v>
      </c>
      <c r="O97" s="64"/>
      <c r="P97" s="85" t="e">
        <f>Q97/S68</f>
        <v>#DIV/0!</v>
      </c>
      <c r="Q97" s="69"/>
      <c r="R97" s="66"/>
      <c r="S97" s="89">
        <f t="shared" si="16"/>
        <v>0</v>
      </c>
    </row>
    <row r="98" spans="1:19" ht="17.100000000000001" customHeight="1" thickTop="1" thickBot="1" x14ac:dyDescent="0.25">
      <c r="A98" s="34">
        <f t="shared" si="13"/>
        <v>3</v>
      </c>
      <c r="B98" s="47"/>
      <c r="C98" s="48"/>
      <c r="D98" s="49"/>
      <c r="E98" s="50"/>
      <c r="F98" s="78">
        <f t="shared" si="14"/>
        <v>0</v>
      </c>
      <c r="G98" s="78">
        <f t="shared" ca="1" si="15"/>
        <v>-42496</v>
      </c>
      <c r="H98" s="209">
        <f t="shared" si="17"/>
        <v>0</v>
      </c>
      <c r="I98" s="200"/>
      <c r="J98" s="201"/>
      <c r="K98" s="121"/>
      <c r="L98" s="122"/>
      <c r="M98" s="116"/>
      <c r="N98" s="84" t="e">
        <f>O98/P67</f>
        <v>#DIV/0!</v>
      </c>
      <c r="O98" s="63"/>
      <c r="P98" s="84" t="e">
        <f>Q98/S68</f>
        <v>#DIV/0!</v>
      </c>
      <c r="Q98" s="67"/>
      <c r="R98" s="68"/>
      <c r="S98" s="88">
        <f t="shared" si="16"/>
        <v>0</v>
      </c>
    </row>
    <row r="99" spans="1:19" ht="17.100000000000001" customHeight="1" thickTop="1" thickBot="1" x14ac:dyDescent="0.25">
      <c r="A99" s="51">
        <f t="shared" si="13"/>
        <v>3</v>
      </c>
      <c r="B99" s="52"/>
      <c r="C99" s="53"/>
      <c r="D99" s="54"/>
      <c r="E99" s="55"/>
      <c r="F99" s="82">
        <f t="shared" si="14"/>
        <v>0</v>
      </c>
      <c r="G99" s="82">
        <f t="shared" ca="1" si="15"/>
        <v>-42496</v>
      </c>
      <c r="H99" s="211">
        <f t="shared" si="17"/>
        <v>0</v>
      </c>
      <c r="I99" s="204"/>
      <c r="J99" s="205"/>
      <c r="K99" s="129"/>
      <c r="L99" s="130"/>
      <c r="M99" s="118"/>
      <c r="N99" s="86" t="e">
        <f>O99/P67</f>
        <v>#DIV/0!</v>
      </c>
      <c r="O99" s="65"/>
      <c r="P99" s="86" t="e">
        <f>Q99/S68</f>
        <v>#DIV/0!</v>
      </c>
      <c r="Q99" s="70"/>
      <c r="R99" s="66"/>
      <c r="S99" s="90">
        <f t="shared" si="16"/>
        <v>0</v>
      </c>
    </row>
    <row r="100" spans="1:19" ht="17.100000000000001" customHeight="1" thickTop="1" x14ac:dyDescent="0.2"/>
  </sheetData>
  <autoFilter ref="B12:Q99"/>
  <mergeCells count="85">
    <mergeCell ref="K1:K2"/>
    <mergeCell ref="L1:M2"/>
    <mergeCell ref="N1:O2"/>
    <mergeCell ref="A36:C38"/>
    <mergeCell ref="D36:J36"/>
    <mergeCell ref="L36:N36"/>
    <mergeCell ref="A5:C6"/>
    <mergeCell ref="D5:J5"/>
    <mergeCell ref="C3:C4"/>
    <mergeCell ref="A1:B2"/>
    <mergeCell ref="A3:B4"/>
    <mergeCell ref="D1:J2"/>
    <mergeCell ref="D3:J4"/>
    <mergeCell ref="Q37:S37"/>
    <mergeCell ref="P34:Q35"/>
    <mergeCell ref="Q36:S36"/>
    <mergeCell ref="L70:N70"/>
    <mergeCell ref="A11:A12"/>
    <mergeCell ref="A39:J39"/>
    <mergeCell ref="K39:N39"/>
    <mergeCell ref="Q71:S71"/>
    <mergeCell ref="P67:Q68"/>
    <mergeCell ref="Q69:S69"/>
    <mergeCell ref="Q70:S70"/>
    <mergeCell ref="Q38:S38"/>
    <mergeCell ref="P39:Q39"/>
    <mergeCell ref="P1:Q2"/>
    <mergeCell ref="P3:Q4"/>
    <mergeCell ref="P5:Q6"/>
    <mergeCell ref="Q9:S9"/>
    <mergeCell ref="P10:Q10"/>
    <mergeCell ref="Q7:S7"/>
    <mergeCell ref="Q8:S8"/>
    <mergeCell ref="R1:S2"/>
    <mergeCell ref="R3:S4"/>
    <mergeCell ref="C1:C2"/>
    <mergeCell ref="L40:L41"/>
    <mergeCell ref="L67:N67"/>
    <mergeCell ref="D68:J68"/>
    <mergeCell ref="L68:N68"/>
    <mergeCell ref="A34:C35"/>
    <mergeCell ref="D34:J34"/>
    <mergeCell ref="L34:N34"/>
    <mergeCell ref="D35:J35"/>
    <mergeCell ref="L35:N35"/>
    <mergeCell ref="A10:J10"/>
    <mergeCell ref="K10:N10"/>
    <mergeCell ref="K40:K41"/>
    <mergeCell ref="K3:K4"/>
    <mergeCell ref="L3:M4"/>
    <mergeCell ref="N3:O4"/>
    <mergeCell ref="P72:Q72"/>
    <mergeCell ref="A73:A74"/>
    <mergeCell ref="K73:K74"/>
    <mergeCell ref="L73:L74"/>
    <mergeCell ref="H73:H74"/>
    <mergeCell ref="A72:J72"/>
    <mergeCell ref="K72:N72"/>
    <mergeCell ref="L5:N5"/>
    <mergeCell ref="D6:J6"/>
    <mergeCell ref="L6:N6"/>
    <mergeCell ref="H40:H41"/>
    <mergeCell ref="H11:H12"/>
    <mergeCell ref="K11:K12"/>
    <mergeCell ref="L11:L12"/>
    <mergeCell ref="A7:C9"/>
    <mergeCell ref="D7:J7"/>
    <mergeCell ref="L7:N7"/>
    <mergeCell ref="D8:J8"/>
    <mergeCell ref="L8:N8"/>
    <mergeCell ref="D9:J9"/>
    <mergeCell ref="L9:N9"/>
    <mergeCell ref="A69:C71"/>
    <mergeCell ref="D69:J69"/>
    <mergeCell ref="D37:J37"/>
    <mergeCell ref="L37:N37"/>
    <mergeCell ref="D38:J38"/>
    <mergeCell ref="L38:N38"/>
    <mergeCell ref="A67:C68"/>
    <mergeCell ref="D67:J67"/>
    <mergeCell ref="D70:J70"/>
    <mergeCell ref="D71:J71"/>
    <mergeCell ref="L71:N71"/>
    <mergeCell ref="L69:N69"/>
    <mergeCell ref="A40:A41"/>
  </mergeCells>
  <printOptions horizontalCentered="1" verticalCentered="1"/>
  <pageMargins left="0.19685039370078741" right="0.19685039370078741" top="0.43307086614173229" bottom="0.19685039370078741" header="0.19685039370078741" footer="0"/>
  <pageSetup paperSize="9" orientation="landscape" r:id="rId1"/>
  <headerFooter>
    <oddHeader>&amp;L&amp;"Arial,полужирный курсив"&amp;10   &amp;D   &amp;T&amp;C&amp;"Arial,полужирный курсив"&amp;10                                                  Відомість заробітної плати 2016 &amp;14&amp;U&amp;K00-023№&amp;P&amp;R&amp;"Arial,полужирный курсив"&amp;10ТОВ " БК " Баннерстор Україна "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I117"/>
  <sheetViews>
    <sheetView tabSelected="1" zoomScale="96" zoomScaleNormal="96" zoomScalePageLayoutView="114" workbookViewId="0">
      <pane ySplit="3" topLeftCell="A4" activePane="bottomLeft" state="frozen"/>
      <selection pane="bottomLeft" activeCell="H7" sqref="H7:I12"/>
    </sheetView>
  </sheetViews>
  <sheetFormatPr defaultColWidth="9.140625" defaultRowHeight="15.6" customHeight="1" x14ac:dyDescent="0.25"/>
  <cols>
    <col min="1" max="1" width="4.7109375" style="56" customWidth="1"/>
    <col min="2" max="2" width="8.28515625" style="57" customWidth="1"/>
    <col min="3" max="3" width="8.28515625" style="58" customWidth="1"/>
    <col min="4" max="5" width="8.28515625" style="57" customWidth="1"/>
    <col min="6" max="6" width="8.28515625" style="58" customWidth="1"/>
    <col min="7" max="7" width="8.28515625" style="59" customWidth="1"/>
    <col min="8" max="8" width="46.85546875" style="3" customWidth="1"/>
    <col min="9" max="9" width="28.42578125" style="3" customWidth="1"/>
    <col min="10" max="16384" width="9.140625" style="3"/>
  </cols>
  <sheetData>
    <row r="1" spans="1:9" ht="14.1" customHeight="1" thickTop="1" x14ac:dyDescent="0.2">
      <c r="A1" s="351" t="s">
        <v>35</v>
      </c>
      <c r="B1" s="354" t="s">
        <v>32</v>
      </c>
      <c r="C1" s="356" t="s">
        <v>33</v>
      </c>
      <c r="D1" s="358" t="s">
        <v>39</v>
      </c>
      <c r="E1" s="356" t="s">
        <v>34</v>
      </c>
      <c r="F1" s="360" t="s">
        <v>9</v>
      </c>
      <c r="G1" s="349" t="s">
        <v>12</v>
      </c>
    </row>
    <row r="2" spans="1:9" ht="14.1" customHeight="1" x14ac:dyDescent="0.2">
      <c r="A2" s="352"/>
      <c r="B2" s="355"/>
      <c r="C2" s="357"/>
      <c r="D2" s="359"/>
      <c r="E2" s="357"/>
      <c r="F2" s="361"/>
      <c r="G2" s="350"/>
    </row>
    <row r="3" spans="1:9" ht="14.1" customHeight="1" thickBot="1" x14ac:dyDescent="0.25">
      <c r="A3" s="353"/>
      <c r="B3" s="175">
        <f t="shared" ref="B3:G3" si="0">SUM(B4:B6)</f>
        <v>3200</v>
      </c>
      <c r="C3" s="133">
        <f t="shared" si="0"/>
        <v>3400</v>
      </c>
      <c r="D3" s="133">
        <f t="shared" si="0"/>
        <v>3600</v>
      </c>
      <c r="E3" s="133">
        <f t="shared" si="0"/>
        <v>7000</v>
      </c>
      <c r="F3" s="133">
        <f t="shared" si="0"/>
        <v>3800</v>
      </c>
      <c r="G3" s="174">
        <f t="shared" si="0"/>
        <v>3200</v>
      </c>
      <c r="H3" s="362"/>
      <c r="I3" s="362"/>
    </row>
    <row r="4" spans="1:9" s="4" customFormat="1" ht="15.6" customHeight="1" thickTop="1" thickBot="1" x14ac:dyDescent="0.25">
      <c r="A4" s="61">
        <f>A3+1</f>
        <v>1</v>
      </c>
      <c r="B4" s="214"/>
      <c r="C4" s="149"/>
      <c r="D4" s="150"/>
      <c r="E4" s="206"/>
      <c r="F4" s="207"/>
      <c r="G4" s="177"/>
      <c r="H4" s="363" t="str">
        <f>VLOOKUP(1,'ОБ''ЄКТИ'!$A$3:$Y$5,24,0)</f>
        <v>Наміри забудови земельної ділянки за адресою:</v>
      </c>
      <c r="I4" s="362" t="str">
        <f>VLOOKUP(1,'ОБ''ЄКТИ'!$A$3:$Y$5,25,0)</f>
        <v>Житомир</v>
      </c>
    </row>
    <row r="5" spans="1:9" s="5" customFormat="1" ht="15.6" customHeight="1" thickTop="1" thickBot="1" x14ac:dyDescent="0.25">
      <c r="A5" s="61">
        <f>A4+1</f>
        <v>2</v>
      </c>
      <c r="B5" s="214">
        <f>'ВІДОМІСТЬ ЗАРПЛАТИ'!M42</f>
        <v>1100</v>
      </c>
      <c r="C5" s="151">
        <f>'ВІДОМІСТЬ ЗАРПЛАТИ'!O42</f>
        <v>1200</v>
      </c>
      <c r="D5" s="152">
        <f>'ВІДОМІСТЬ ЗАРПЛАТИ'!Q42</f>
        <v>1300</v>
      </c>
      <c r="E5" s="206">
        <f>C5+D5</f>
        <v>2500</v>
      </c>
      <c r="F5" s="132">
        <f>'ВІДОМІСТЬ ЗАРПЛАТИ'!R42</f>
        <v>1400</v>
      </c>
      <c r="G5" s="178">
        <f>'ВІДОМІСТЬ ЗАРПЛАТИ'!S42</f>
        <v>1100</v>
      </c>
      <c r="H5" s="363" t="str">
        <f>VLOOKUP(2,'ОБ''ЄКТИ'!$A$3:$Y$5,24,0)</f>
        <v>проект</v>
      </c>
      <c r="I5" s="362" t="str">
        <f>VLOOKUP(2,'ОБ''ЄКТИ'!$A$3:$Y$5,25,0)</f>
        <v>Глухів</v>
      </c>
    </row>
    <row r="6" spans="1:9" s="4" customFormat="1" ht="15.6" customHeight="1" thickTop="1" x14ac:dyDescent="0.2">
      <c r="A6" s="61">
        <f t="shared" ref="A6" si="1">A5+1</f>
        <v>3</v>
      </c>
      <c r="B6" s="214">
        <f>'ВІДОМІСТЬ ЗАРПЛАТИ'!M75</f>
        <v>2100</v>
      </c>
      <c r="C6" s="151">
        <f>'ВІДОМІСТЬ ЗАРПЛАТИ'!O75</f>
        <v>2200</v>
      </c>
      <c r="D6" s="152">
        <f>'ВІДОМІСТЬ ЗАРПЛАТИ'!Q75</f>
        <v>2300</v>
      </c>
      <c r="E6" s="206">
        <f>C6+D6</f>
        <v>4500</v>
      </c>
      <c r="F6" s="132">
        <f>'ВІДОМІСТЬ ЗАРПЛАТИ'!R75</f>
        <v>2400</v>
      </c>
      <c r="G6" s="178">
        <f>'ВІДОМІСТЬ ЗАРПЛАТИ'!S75</f>
        <v>2100</v>
      </c>
      <c r="H6" s="363" t="str">
        <f>VLOOKUP(3,'ОБ''ЄКТИ'!$A$3:$Y$5,24,0)</f>
        <v>реконструкція</v>
      </c>
      <c r="I6" s="362" t="str">
        <f>VLOOKUP(3,'ОБ''ЄКТИ'!$A$3:$Y$5,25,0)</f>
        <v>Київ</v>
      </c>
    </row>
    <row r="7" spans="1:9" ht="15.6" customHeight="1" x14ac:dyDescent="0.25">
      <c r="A7" s="146"/>
      <c r="B7" s="147"/>
      <c r="C7" s="148"/>
      <c r="D7" s="147"/>
      <c r="E7" s="147"/>
      <c r="F7" s="148"/>
      <c r="G7" s="145"/>
      <c r="H7" s="364" t="s">
        <v>61</v>
      </c>
      <c r="I7" s="364"/>
    </row>
    <row r="8" spans="1:9" ht="15.6" customHeight="1" x14ac:dyDescent="0.25">
      <c r="A8" s="146"/>
      <c r="B8" s="147"/>
      <c r="C8" s="148"/>
      <c r="D8" s="147"/>
      <c r="E8" s="147"/>
      <c r="F8" s="148"/>
      <c r="G8" s="145"/>
      <c r="H8" s="364"/>
      <c r="I8" s="364"/>
    </row>
    <row r="9" spans="1:9" ht="15.6" customHeight="1" x14ac:dyDescent="0.25">
      <c r="A9" s="146"/>
      <c r="B9" s="147"/>
      <c r="C9" s="148"/>
      <c r="D9" s="147"/>
      <c r="E9" s="147"/>
      <c r="F9" s="148"/>
      <c r="G9" s="145"/>
      <c r="H9" s="364"/>
      <c r="I9" s="364"/>
    </row>
    <row r="10" spans="1:9" ht="15.6" customHeight="1" x14ac:dyDescent="0.25">
      <c r="A10" s="146"/>
      <c r="B10" s="147"/>
      <c r="C10" s="148"/>
      <c r="D10" s="147"/>
      <c r="E10" s="147"/>
      <c r="F10" s="148"/>
      <c r="G10" s="145"/>
      <c r="H10" s="364"/>
      <c r="I10" s="364"/>
    </row>
    <row r="11" spans="1:9" ht="15.6" customHeight="1" x14ac:dyDescent="0.25">
      <c r="A11" s="146"/>
      <c r="B11" s="147"/>
      <c r="C11" s="148"/>
      <c r="D11" s="147"/>
      <c r="E11" s="147"/>
      <c r="F11" s="148"/>
      <c r="G11" s="145"/>
      <c r="H11" s="364"/>
      <c r="I11" s="364"/>
    </row>
    <row r="12" spans="1:9" ht="15.6" customHeight="1" x14ac:dyDescent="0.25">
      <c r="A12" s="146"/>
      <c r="B12" s="147"/>
      <c r="C12" s="148"/>
      <c r="D12" s="147"/>
      <c r="E12" s="147"/>
      <c r="F12" s="148"/>
      <c r="G12" s="145"/>
      <c r="H12" s="364"/>
      <c r="I12" s="364"/>
    </row>
    <row r="13" spans="1:9" ht="15.6" customHeight="1" x14ac:dyDescent="0.25">
      <c r="A13" s="146"/>
      <c r="B13" s="147"/>
      <c r="C13" s="148"/>
      <c r="D13" s="147"/>
      <c r="E13" s="147"/>
      <c r="F13" s="148"/>
      <c r="G13" s="145"/>
    </row>
    <row r="14" spans="1:9" ht="15.6" customHeight="1" x14ac:dyDescent="0.25">
      <c r="A14" s="146"/>
      <c r="B14" s="147"/>
      <c r="C14" s="148"/>
      <c r="D14" s="147"/>
      <c r="E14" s="147"/>
      <c r="F14" s="148"/>
      <c r="G14" s="145"/>
    </row>
    <row r="15" spans="1:9" ht="15.6" customHeight="1" x14ac:dyDescent="0.25">
      <c r="A15" s="146"/>
      <c r="B15" s="147"/>
      <c r="C15" s="148"/>
      <c r="D15" s="147"/>
      <c r="E15" s="147"/>
      <c r="F15" s="148"/>
      <c r="G15" s="145"/>
    </row>
    <row r="16" spans="1:9" ht="15.6" customHeight="1" x14ac:dyDescent="0.25">
      <c r="A16" s="146"/>
      <c r="B16" s="147"/>
      <c r="C16" s="148"/>
      <c r="D16" s="147"/>
      <c r="E16" s="147"/>
      <c r="F16" s="148"/>
      <c r="G16" s="145"/>
    </row>
    <row r="17" spans="1:7" ht="15.6" customHeight="1" x14ac:dyDescent="0.25">
      <c r="A17" s="146"/>
      <c r="B17" s="147"/>
      <c r="C17" s="148"/>
      <c r="D17" s="147"/>
      <c r="E17" s="147"/>
      <c r="F17" s="148"/>
      <c r="G17" s="145"/>
    </row>
    <row r="18" spans="1:7" ht="15.6" customHeight="1" x14ac:dyDescent="0.25">
      <c r="A18" s="146"/>
      <c r="B18" s="147"/>
      <c r="C18" s="148"/>
      <c r="D18" s="147"/>
      <c r="E18" s="147"/>
      <c r="F18" s="148"/>
      <c r="G18" s="145"/>
    </row>
    <row r="19" spans="1:7" ht="15.6" customHeight="1" x14ac:dyDescent="0.25">
      <c r="A19" s="146"/>
      <c r="B19" s="147"/>
      <c r="C19" s="148"/>
      <c r="D19" s="147"/>
      <c r="E19" s="147"/>
      <c r="F19" s="148"/>
      <c r="G19" s="145"/>
    </row>
    <row r="20" spans="1:7" ht="15.6" customHeight="1" x14ac:dyDescent="0.25">
      <c r="A20" s="146"/>
      <c r="B20" s="147"/>
      <c r="C20" s="148"/>
      <c r="D20" s="147"/>
      <c r="E20" s="147"/>
      <c r="F20" s="148"/>
      <c r="G20" s="145"/>
    </row>
    <row r="21" spans="1:7" ht="15.6" customHeight="1" x14ac:dyDescent="0.25">
      <c r="A21" s="146"/>
      <c r="B21" s="147"/>
      <c r="C21" s="148"/>
      <c r="D21" s="147"/>
      <c r="E21" s="147"/>
      <c r="F21" s="148"/>
      <c r="G21" s="145"/>
    </row>
    <row r="22" spans="1:7" ht="15.6" customHeight="1" x14ac:dyDescent="0.25">
      <c r="A22" s="146"/>
      <c r="B22" s="147"/>
      <c r="C22" s="148"/>
      <c r="D22" s="147"/>
      <c r="E22" s="147"/>
      <c r="F22" s="148"/>
      <c r="G22" s="145"/>
    </row>
    <row r="23" spans="1:7" ht="15.6" customHeight="1" x14ac:dyDescent="0.25">
      <c r="A23" s="146"/>
      <c r="B23" s="147"/>
      <c r="C23" s="148"/>
      <c r="D23" s="147"/>
      <c r="E23" s="147"/>
      <c r="F23" s="148"/>
      <c r="G23" s="145"/>
    </row>
    <row r="24" spans="1:7" ht="15.6" customHeight="1" x14ac:dyDescent="0.25">
      <c r="A24" s="146"/>
      <c r="B24" s="147"/>
      <c r="C24" s="148"/>
      <c r="D24" s="147"/>
      <c r="E24" s="147"/>
      <c r="F24" s="148"/>
      <c r="G24" s="145"/>
    </row>
    <row r="25" spans="1:7" ht="15.6" customHeight="1" x14ac:dyDescent="0.25">
      <c r="A25" s="146"/>
      <c r="B25" s="147"/>
      <c r="C25" s="148"/>
      <c r="D25" s="147"/>
      <c r="E25" s="147"/>
      <c r="F25" s="148"/>
      <c r="G25" s="145"/>
    </row>
    <row r="26" spans="1:7" ht="15.6" customHeight="1" x14ac:dyDescent="0.25">
      <c r="A26" s="146"/>
      <c r="B26" s="147"/>
      <c r="C26" s="148"/>
      <c r="D26" s="147"/>
      <c r="E26" s="147"/>
      <c r="F26" s="148"/>
      <c r="G26" s="145"/>
    </row>
    <row r="27" spans="1:7" ht="15.6" customHeight="1" x14ac:dyDescent="0.25">
      <c r="A27" s="146"/>
      <c r="B27" s="147"/>
      <c r="C27" s="148"/>
      <c r="D27" s="147"/>
      <c r="E27" s="147"/>
      <c r="F27" s="148"/>
      <c r="G27" s="145"/>
    </row>
    <row r="28" spans="1:7" ht="15.6" customHeight="1" x14ac:dyDescent="0.25">
      <c r="A28" s="146"/>
      <c r="B28" s="147"/>
      <c r="C28" s="148"/>
      <c r="D28" s="147"/>
      <c r="E28" s="147"/>
      <c r="F28" s="148"/>
      <c r="G28" s="145"/>
    </row>
    <row r="29" spans="1:7" ht="15.6" customHeight="1" x14ac:dyDescent="0.25">
      <c r="A29" s="146"/>
      <c r="B29" s="147"/>
      <c r="C29" s="148"/>
      <c r="D29" s="147"/>
      <c r="E29" s="147"/>
      <c r="F29" s="148"/>
      <c r="G29" s="145"/>
    </row>
    <row r="30" spans="1:7" ht="15.6" customHeight="1" x14ac:dyDescent="0.25">
      <c r="A30" s="146"/>
      <c r="B30" s="147"/>
      <c r="C30" s="148"/>
      <c r="D30" s="147"/>
      <c r="E30" s="147"/>
      <c r="F30" s="148"/>
      <c r="G30" s="145"/>
    </row>
    <row r="31" spans="1:7" ht="15.6" customHeight="1" x14ac:dyDescent="0.25">
      <c r="A31" s="146"/>
      <c r="B31" s="147"/>
      <c r="C31" s="148"/>
      <c r="D31" s="147"/>
      <c r="E31" s="147"/>
      <c r="F31" s="148"/>
      <c r="G31" s="145"/>
    </row>
    <row r="32" spans="1:7" ht="15.6" customHeight="1" x14ac:dyDescent="0.25">
      <c r="A32" s="146"/>
      <c r="B32" s="147"/>
      <c r="C32" s="148"/>
      <c r="D32" s="147"/>
      <c r="E32" s="147"/>
      <c r="F32" s="148"/>
      <c r="G32" s="145"/>
    </row>
    <row r="33" spans="1:7" ht="15.6" customHeight="1" x14ac:dyDescent="0.25">
      <c r="A33" s="146"/>
      <c r="B33" s="147"/>
      <c r="C33" s="148"/>
      <c r="D33" s="147"/>
      <c r="E33" s="147"/>
      <c r="F33" s="148"/>
      <c r="G33" s="145"/>
    </row>
    <row r="34" spans="1:7" ht="15.6" customHeight="1" x14ac:dyDescent="0.25">
      <c r="A34" s="146"/>
      <c r="B34" s="147"/>
      <c r="C34" s="148"/>
      <c r="D34" s="147"/>
      <c r="E34" s="147"/>
      <c r="F34" s="148"/>
      <c r="G34" s="145"/>
    </row>
    <row r="35" spans="1:7" ht="15.6" customHeight="1" x14ac:dyDescent="0.25">
      <c r="A35" s="146"/>
      <c r="B35" s="147"/>
      <c r="C35" s="148"/>
      <c r="D35" s="147"/>
      <c r="E35" s="147"/>
      <c r="F35" s="148"/>
      <c r="G35" s="145"/>
    </row>
    <row r="36" spans="1:7" ht="15.6" customHeight="1" x14ac:dyDescent="0.25">
      <c r="A36" s="146"/>
      <c r="B36" s="147"/>
      <c r="C36" s="148"/>
      <c r="D36" s="147"/>
      <c r="E36" s="147"/>
      <c r="F36" s="148"/>
      <c r="G36" s="145"/>
    </row>
    <row r="37" spans="1:7" ht="15.6" customHeight="1" x14ac:dyDescent="0.25">
      <c r="A37" s="146"/>
      <c r="B37" s="147"/>
      <c r="C37" s="148"/>
      <c r="D37" s="147"/>
      <c r="E37" s="147"/>
      <c r="F37" s="148"/>
      <c r="G37" s="145"/>
    </row>
    <row r="38" spans="1:7" ht="15.6" customHeight="1" x14ac:dyDescent="0.25">
      <c r="A38" s="146"/>
      <c r="B38" s="147"/>
      <c r="C38" s="148"/>
      <c r="D38" s="147"/>
      <c r="E38" s="147"/>
      <c r="F38" s="148"/>
      <c r="G38" s="145"/>
    </row>
    <row r="39" spans="1:7" ht="15.6" customHeight="1" x14ac:dyDescent="0.25">
      <c r="A39" s="146"/>
      <c r="B39" s="147"/>
      <c r="C39" s="148"/>
      <c r="D39" s="147"/>
      <c r="E39" s="147"/>
      <c r="F39" s="148"/>
      <c r="G39" s="145"/>
    </row>
    <row r="40" spans="1:7" ht="15.6" customHeight="1" x14ac:dyDescent="0.25">
      <c r="A40" s="146"/>
      <c r="B40" s="147"/>
      <c r="C40" s="148"/>
      <c r="D40" s="147"/>
      <c r="E40" s="147"/>
      <c r="F40" s="148"/>
      <c r="G40" s="145"/>
    </row>
    <row r="41" spans="1:7" ht="15.6" customHeight="1" x14ac:dyDescent="0.25">
      <c r="A41" s="146"/>
      <c r="B41" s="147"/>
      <c r="C41" s="148"/>
      <c r="D41" s="147"/>
      <c r="E41" s="147"/>
      <c r="F41" s="148"/>
      <c r="G41" s="145"/>
    </row>
    <row r="42" spans="1:7" ht="15.6" customHeight="1" x14ac:dyDescent="0.25">
      <c r="A42" s="146"/>
      <c r="B42" s="147"/>
      <c r="C42" s="148"/>
      <c r="D42" s="147"/>
      <c r="E42" s="147"/>
      <c r="F42" s="148"/>
      <c r="G42" s="145"/>
    </row>
    <row r="43" spans="1:7" ht="15.6" customHeight="1" x14ac:dyDescent="0.25">
      <c r="A43" s="146"/>
      <c r="B43" s="147"/>
      <c r="C43" s="148"/>
      <c r="D43" s="147"/>
      <c r="E43" s="147"/>
      <c r="F43" s="148"/>
      <c r="G43" s="145"/>
    </row>
    <row r="44" spans="1:7" ht="15.6" customHeight="1" x14ac:dyDescent="0.25">
      <c r="A44" s="146"/>
      <c r="B44" s="147"/>
      <c r="C44" s="148"/>
      <c r="D44" s="147"/>
      <c r="E44" s="147"/>
      <c r="F44" s="148"/>
      <c r="G44" s="145"/>
    </row>
    <row r="45" spans="1:7" ht="15.6" customHeight="1" x14ac:dyDescent="0.25">
      <c r="A45" s="146"/>
      <c r="B45" s="147"/>
      <c r="C45" s="148"/>
      <c r="D45" s="147"/>
      <c r="E45" s="147"/>
      <c r="F45" s="148"/>
      <c r="G45" s="145"/>
    </row>
    <row r="46" spans="1:7" ht="15.6" customHeight="1" x14ac:dyDescent="0.25">
      <c r="A46" s="146"/>
      <c r="B46" s="147"/>
      <c r="C46" s="148"/>
      <c r="D46" s="147"/>
      <c r="E46" s="147"/>
      <c r="F46" s="148"/>
      <c r="G46" s="145"/>
    </row>
    <row r="47" spans="1:7" ht="15.6" customHeight="1" x14ac:dyDescent="0.25">
      <c r="A47" s="146"/>
      <c r="B47" s="147"/>
      <c r="C47" s="148"/>
      <c r="D47" s="147"/>
      <c r="E47" s="147"/>
      <c r="F47" s="148"/>
      <c r="G47" s="145"/>
    </row>
    <row r="48" spans="1:7" ht="15.6" customHeight="1" x14ac:dyDescent="0.25">
      <c r="A48" s="146"/>
      <c r="B48" s="147"/>
      <c r="C48" s="148"/>
      <c r="D48" s="147"/>
      <c r="E48" s="147"/>
      <c r="F48" s="148"/>
      <c r="G48" s="145"/>
    </row>
    <row r="49" spans="1:7" ht="15.6" customHeight="1" x14ac:dyDescent="0.25">
      <c r="A49" s="146"/>
      <c r="B49" s="147"/>
      <c r="C49" s="148"/>
      <c r="D49" s="147"/>
      <c r="E49" s="147"/>
      <c r="F49" s="148"/>
      <c r="G49" s="145"/>
    </row>
    <row r="50" spans="1:7" ht="15.6" customHeight="1" x14ac:dyDescent="0.25">
      <c r="A50" s="146"/>
      <c r="B50" s="147"/>
      <c r="C50" s="148"/>
      <c r="D50" s="147"/>
      <c r="E50" s="147"/>
      <c r="F50" s="148"/>
      <c r="G50" s="145"/>
    </row>
    <row r="51" spans="1:7" ht="15.6" customHeight="1" x14ac:dyDescent="0.25">
      <c r="A51" s="146"/>
      <c r="B51" s="147"/>
      <c r="C51" s="148"/>
      <c r="D51" s="147"/>
      <c r="E51" s="147"/>
      <c r="F51" s="148"/>
      <c r="G51" s="145"/>
    </row>
    <row r="52" spans="1:7" ht="15.6" customHeight="1" x14ac:dyDescent="0.25">
      <c r="A52" s="146"/>
      <c r="B52" s="147"/>
      <c r="C52" s="148"/>
      <c r="D52" s="147"/>
      <c r="E52" s="147"/>
      <c r="F52" s="148"/>
      <c r="G52" s="145"/>
    </row>
    <row r="53" spans="1:7" ht="15.6" customHeight="1" x14ac:dyDescent="0.25">
      <c r="A53" s="146"/>
      <c r="B53" s="147"/>
      <c r="C53" s="148"/>
      <c r="D53" s="147"/>
      <c r="E53" s="147"/>
      <c r="F53" s="148"/>
      <c r="G53" s="145"/>
    </row>
    <row r="54" spans="1:7" ht="15.6" customHeight="1" x14ac:dyDescent="0.25">
      <c r="A54" s="146"/>
      <c r="B54" s="147"/>
      <c r="C54" s="148"/>
      <c r="D54" s="147"/>
      <c r="E54" s="147"/>
      <c r="F54" s="148"/>
      <c r="G54" s="145"/>
    </row>
    <row r="55" spans="1:7" ht="15.6" customHeight="1" x14ac:dyDescent="0.25">
      <c r="A55" s="146"/>
      <c r="B55" s="147"/>
      <c r="C55" s="148"/>
      <c r="D55" s="147"/>
      <c r="E55" s="147"/>
      <c r="F55" s="148"/>
      <c r="G55" s="145"/>
    </row>
    <row r="56" spans="1:7" ht="15.6" customHeight="1" x14ac:dyDescent="0.25">
      <c r="A56" s="146"/>
      <c r="B56" s="147"/>
      <c r="C56" s="148"/>
      <c r="D56" s="147"/>
      <c r="E56" s="147"/>
      <c r="F56" s="148"/>
      <c r="G56" s="145"/>
    </row>
    <row r="57" spans="1:7" ht="15.6" customHeight="1" x14ac:dyDescent="0.25">
      <c r="A57" s="146"/>
      <c r="B57" s="147"/>
      <c r="C57" s="148"/>
      <c r="D57" s="147"/>
      <c r="E57" s="147"/>
      <c r="F57" s="148"/>
      <c r="G57" s="145"/>
    </row>
    <row r="58" spans="1:7" ht="15.6" customHeight="1" x14ac:dyDescent="0.25">
      <c r="A58" s="146"/>
      <c r="B58" s="147"/>
      <c r="C58" s="148"/>
      <c r="D58" s="147"/>
      <c r="E58" s="147"/>
      <c r="F58" s="148"/>
      <c r="G58" s="145"/>
    </row>
    <row r="59" spans="1:7" ht="15.6" customHeight="1" x14ac:dyDescent="0.25">
      <c r="A59" s="146"/>
      <c r="B59" s="147"/>
      <c r="C59" s="148"/>
      <c r="D59" s="147"/>
      <c r="E59" s="147"/>
      <c r="F59" s="148"/>
      <c r="G59" s="145"/>
    </row>
    <row r="60" spans="1:7" ht="15.6" customHeight="1" x14ac:dyDescent="0.25">
      <c r="A60" s="146"/>
      <c r="B60" s="147"/>
      <c r="C60" s="148"/>
      <c r="D60" s="147"/>
      <c r="E60" s="147"/>
      <c r="F60" s="148"/>
      <c r="G60" s="145"/>
    </row>
    <row r="61" spans="1:7" ht="15.6" customHeight="1" x14ac:dyDescent="0.25">
      <c r="A61" s="146"/>
      <c r="B61" s="147"/>
      <c r="C61" s="148"/>
      <c r="D61" s="147"/>
      <c r="E61" s="147"/>
      <c r="F61" s="148"/>
      <c r="G61" s="145"/>
    </row>
    <row r="62" spans="1:7" ht="15.6" customHeight="1" x14ac:dyDescent="0.25">
      <c r="A62" s="146"/>
      <c r="B62" s="147"/>
      <c r="C62" s="148"/>
      <c r="D62" s="147"/>
      <c r="E62" s="147"/>
      <c r="F62" s="148"/>
      <c r="G62" s="145"/>
    </row>
    <row r="63" spans="1:7" ht="15.6" customHeight="1" x14ac:dyDescent="0.25">
      <c r="A63" s="146"/>
      <c r="B63" s="147"/>
      <c r="C63" s="148"/>
      <c r="D63" s="147"/>
      <c r="E63" s="147"/>
      <c r="F63" s="148"/>
      <c r="G63" s="145"/>
    </row>
    <row r="64" spans="1:7" ht="15.6" customHeight="1" x14ac:dyDescent="0.25">
      <c r="A64" s="146"/>
      <c r="B64" s="147"/>
      <c r="C64" s="148"/>
      <c r="D64" s="147"/>
      <c r="E64" s="147"/>
      <c r="F64" s="148"/>
      <c r="G64" s="145"/>
    </row>
    <row r="65" spans="1:7" ht="15.6" customHeight="1" x14ac:dyDescent="0.25">
      <c r="A65" s="146"/>
      <c r="B65" s="147"/>
      <c r="C65" s="148"/>
      <c r="D65" s="147"/>
      <c r="E65" s="147"/>
      <c r="F65" s="148"/>
      <c r="G65" s="145"/>
    </row>
    <row r="66" spans="1:7" ht="15.6" customHeight="1" x14ac:dyDescent="0.25">
      <c r="A66" s="146"/>
      <c r="B66" s="147"/>
      <c r="C66" s="148"/>
      <c r="D66" s="147"/>
      <c r="E66" s="147"/>
      <c r="F66" s="148"/>
      <c r="G66" s="145"/>
    </row>
    <row r="67" spans="1:7" ht="15.6" customHeight="1" x14ac:dyDescent="0.25">
      <c r="A67" s="146"/>
      <c r="B67" s="147"/>
      <c r="C67" s="148"/>
      <c r="D67" s="147"/>
      <c r="E67" s="147"/>
      <c r="F67" s="148"/>
      <c r="G67" s="145"/>
    </row>
    <row r="68" spans="1:7" ht="15.6" customHeight="1" x14ac:dyDescent="0.25">
      <c r="A68" s="146"/>
      <c r="B68" s="147"/>
      <c r="C68" s="148"/>
      <c r="D68" s="147"/>
      <c r="E68" s="147"/>
      <c r="F68" s="148"/>
      <c r="G68" s="145"/>
    </row>
    <row r="69" spans="1:7" ht="15.6" customHeight="1" x14ac:dyDescent="0.25">
      <c r="A69" s="146"/>
      <c r="B69" s="147"/>
      <c r="C69" s="148"/>
      <c r="D69" s="147"/>
      <c r="E69" s="147"/>
      <c r="F69" s="148"/>
      <c r="G69" s="145"/>
    </row>
    <row r="70" spans="1:7" ht="15.6" customHeight="1" x14ac:dyDescent="0.25">
      <c r="A70" s="146"/>
      <c r="B70" s="147"/>
      <c r="C70" s="148"/>
      <c r="D70" s="147"/>
      <c r="E70" s="147"/>
      <c r="F70" s="148"/>
      <c r="G70" s="145"/>
    </row>
    <row r="71" spans="1:7" ht="15.6" customHeight="1" x14ac:dyDescent="0.25">
      <c r="A71" s="146"/>
      <c r="B71" s="147"/>
      <c r="C71" s="148"/>
      <c r="D71" s="147"/>
      <c r="E71" s="147"/>
      <c r="F71" s="148"/>
      <c r="G71" s="145"/>
    </row>
    <row r="72" spans="1:7" ht="15.6" customHeight="1" x14ac:dyDescent="0.25">
      <c r="A72" s="146"/>
      <c r="B72" s="147"/>
      <c r="C72" s="148"/>
      <c r="D72" s="147"/>
      <c r="E72" s="147"/>
      <c r="F72" s="148"/>
      <c r="G72" s="145"/>
    </row>
    <row r="73" spans="1:7" ht="15.6" customHeight="1" x14ac:dyDescent="0.25">
      <c r="A73" s="146"/>
      <c r="B73" s="147"/>
      <c r="C73" s="148"/>
      <c r="D73" s="147"/>
      <c r="E73" s="147"/>
      <c r="F73" s="148"/>
      <c r="G73" s="145"/>
    </row>
    <row r="74" spans="1:7" ht="15.6" customHeight="1" x14ac:dyDescent="0.25">
      <c r="A74" s="146"/>
      <c r="B74" s="147"/>
      <c r="C74" s="148"/>
      <c r="D74" s="147"/>
      <c r="E74" s="147"/>
      <c r="F74" s="148"/>
      <c r="G74" s="145"/>
    </row>
    <row r="75" spans="1:7" ht="15.6" customHeight="1" x14ac:dyDescent="0.25">
      <c r="A75" s="146"/>
      <c r="B75" s="147"/>
      <c r="C75" s="148"/>
      <c r="D75" s="147"/>
      <c r="E75" s="147"/>
      <c r="F75" s="148"/>
      <c r="G75" s="145"/>
    </row>
    <row r="76" spans="1:7" ht="15.6" customHeight="1" x14ac:dyDescent="0.25">
      <c r="A76" s="146"/>
      <c r="B76" s="147"/>
      <c r="C76" s="148"/>
      <c r="D76" s="147"/>
      <c r="E76" s="147"/>
      <c r="F76" s="148"/>
      <c r="G76" s="145"/>
    </row>
    <row r="77" spans="1:7" ht="15.6" customHeight="1" x14ac:dyDescent="0.25">
      <c r="A77" s="146"/>
      <c r="B77" s="147"/>
      <c r="C77" s="148"/>
      <c r="D77" s="147"/>
      <c r="E77" s="147"/>
      <c r="F77" s="148"/>
      <c r="G77" s="145"/>
    </row>
    <row r="78" spans="1:7" ht="15.6" customHeight="1" x14ac:dyDescent="0.25">
      <c r="A78" s="146"/>
      <c r="B78" s="147"/>
      <c r="C78" s="148"/>
      <c r="D78" s="147"/>
      <c r="E78" s="147"/>
      <c r="F78" s="148"/>
      <c r="G78" s="145"/>
    </row>
    <row r="79" spans="1:7" ht="15.6" customHeight="1" x14ac:dyDescent="0.25">
      <c r="A79" s="146"/>
      <c r="B79" s="147"/>
      <c r="C79" s="148"/>
      <c r="D79" s="147"/>
      <c r="E79" s="147"/>
      <c r="F79" s="148"/>
      <c r="G79" s="145"/>
    </row>
    <row r="80" spans="1:7" ht="15.6" customHeight="1" x14ac:dyDescent="0.25">
      <c r="A80" s="146"/>
      <c r="B80" s="147"/>
      <c r="C80" s="148"/>
      <c r="D80" s="147"/>
      <c r="E80" s="147"/>
      <c r="F80" s="148"/>
      <c r="G80" s="145"/>
    </row>
    <row r="81" spans="1:7" ht="15.6" customHeight="1" x14ac:dyDescent="0.25">
      <c r="A81" s="146"/>
      <c r="B81" s="147"/>
      <c r="C81" s="148"/>
      <c r="D81" s="147"/>
      <c r="E81" s="147"/>
      <c r="F81" s="148"/>
      <c r="G81" s="145"/>
    </row>
    <row r="82" spans="1:7" ht="15.6" customHeight="1" x14ac:dyDescent="0.25">
      <c r="A82" s="146"/>
      <c r="B82" s="147"/>
      <c r="C82" s="148"/>
      <c r="D82" s="147"/>
      <c r="E82" s="147"/>
      <c r="F82" s="148"/>
      <c r="G82" s="145"/>
    </row>
    <row r="83" spans="1:7" ht="15.6" customHeight="1" x14ac:dyDescent="0.25">
      <c r="A83" s="146"/>
      <c r="B83" s="147"/>
      <c r="C83" s="148"/>
      <c r="D83" s="147"/>
      <c r="E83" s="147"/>
      <c r="F83" s="148"/>
      <c r="G83" s="145"/>
    </row>
    <row r="84" spans="1:7" ht="15.6" customHeight="1" x14ac:dyDescent="0.25">
      <c r="A84" s="146"/>
      <c r="B84" s="147"/>
      <c r="C84" s="148"/>
      <c r="D84" s="147"/>
      <c r="E84" s="147"/>
      <c r="F84" s="148"/>
      <c r="G84" s="145"/>
    </row>
    <row r="85" spans="1:7" ht="15.6" customHeight="1" x14ac:dyDescent="0.25">
      <c r="A85" s="146"/>
      <c r="B85" s="147"/>
      <c r="C85" s="148"/>
      <c r="D85" s="147"/>
      <c r="E85" s="147"/>
      <c r="F85" s="148"/>
      <c r="G85" s="145"/>
    </row>
    <row r="86" spans="1:7" ht="15.6" customHeight="1" x14ac:dyDescent="0.25">
      <c r="A86" s="146"/>
      <c r="B86" s="147"/>
      <c r="C86" s="148"/>
      <c r="D86" s="147"/>
      <c r="E86" s="147"/>
      <c r="F86" s="148"/>
      <c r="G86" s="145"/>
    </row>
    <row r="87" spans="1:7" ht="15.6" customHeight="1" x14ac:dyDescent="0.25">
      <c r="A87" s="146"/>
      <c r="B87" s="147"/>
      <c r="C87" s="148"/>
      <c r="D87" s="147"/>
      <c r="E87" s="147"/>
      <c r="F87" s="148"/>
      <c r="G87" s="145"/>
    </row>
    <row r="88" spans="1:7" ht="15.6" customHeight="1" x14ac:dyDescent="0.25">
      <c r="A88" s="146"/>
      <c r="B88" s="147"/>
      <c r="C88" s="148"/>
      <c r="D88" s="147"/>
      <c r="E88" s="147"/>
      <c r="F88" s="148"/>
      <c r="G88" s="145"/>
    </row>
    <row r="89" spans="1:7" ht="15.6" customHeight="1" x14ac:dyDescent="0.25">
      <c r="A89" s="146"/>
      <c r="B89" s="147"/>
      <c r="C89" s="148"/>
      <c r="D89" s="147"/>
      <c r="E89" s="147"/>
      <c r="F89" s="148"/>
      <c r="G89" s="145"/>
    </row>
    <row r="90" spans="1:7" ht="15.6" customHeight="1" x14ac:dyDescent="0.25">
      <c r="A90" s="146"/>
      <c r="B90" s="147"/>
      <c r="C90" s="148"/>
      <c r="D90" s="147"/>
      <c r="E90" s="147"/>
      <c r="F90" s="148"/>
      <c r="G90" s="145"/>
    </row>
    <row r="91" spans="1:7" ht="15.6" customHeight="1" x14ac:dyDescent="0.25">
      <c r="A91" s="146"/>
      <c r="B91" s="147"/>
      <c r="C91" s="148"/>
      <c r="D91" s="147"/>
      <c r="E91" s="147"/>
      <c r="F91" s="148"/>
      <c r="G91" s="145"/>
    </row>
    <row r="92" spans="1:7" ht="15.6" customHeight="1" x14ac:dyDescent="0.25">
      <c r="A92" s="146"/>
      <c r="B92" s="147"/>
      <c r="C92" s="148"/>
      <c r="D92" s="147"/>
      <c r="E92" s="147"/>
      <c r="F92" s="148"/>
      <c r="G92" s="145"/>
    </row>
    <row r="93" spans="1:7" ht="15.6" customHeight="1" x14ac:dyDescent="0.25">
      <c r="A93" s="146"/>
      <c r="B93" s="147"/>
      <c r="C93" s="148"/>
      <c r="D93" s="147"/>
      <c r="E93" s="147"/>
      <c r="F93" s="148"/>
      <c r="G93" s="145"/>
    </row>
    <row r="94" spans="1:7" ht="15.6" customHeight="1" x14ac:dyDescent="0.25">
      <c r="A94" s="146"/>
      <c r="B94" s="147"/>
      <c r="C94" s="148"/>
      <c r="D94" s="147"/>
      <c r="E94" s="147"/>
      <c r="F94" s="148"/>
      <c r="G94" s="145"/>
    </row>
    <row r="95" spans="1:7" ht="15.6" customHeight="1" x14ac:dyDescent="0.25">
      <c r="A95" s="146"/>
      <c r="B95" s="147"/>
      <c r="C95" s="148"/>
      <c r="D95" s="147"/>
      <c r="E95" s="147"/>
      <c r="F95" s="148"/>
      <c r="G95" s="145"/>
    </row>
    <row r="96" spans="1:7" ht="15.6" customHeight="1" x14ac:dyDescent="0.25">
      <c r="A96" s="146"/>
      <c r="B96" s="147"/>
      <c r="C96" s="148"/>
      <c r="D96" s="147"/>
      <c r="E96" s="147"/>
      <c r="F96" s="148"/>
      <c r="G96" s="145"/>
    </row>
    <row r="97" spans="1:7" ht="15.6" customHeight="1" x14ac:dyDescent="0.25">
      <c r="A97" s="146"/>
      <c r="B97" s="147"/>
      <c r="C97" s="148"/>
      <c r="D97" s="147"/>
      <c r="E97" s="147"/>
      <c r="F97" s="148"/>
      <c r="G97" s="145"/>
    </row>
    <row r="98" spans="1:7" ht="15.6" customHeight="1" x14ac:dyDescent="0.25">
      <c r="A98" s="146"/>
      <c r="B98" s="147"/>
      <c r="C98" s="148"/>
      <c r="D98" s="147"/>
      <c r="E98" s="147"/>
      <c r="F98" s="148"/>
      <c r="G98" s="145"/>
    </row>
    <row r="99" spans="1:7" ht="15.6" customHeight="1" x14ac:dyDescent="0.25">
      <c r="A99" s="146"/>
      <c r="B99" s="147"/>
      <c r="C99" s="148"/>
      <c r="D99" s="147"/>
      <c r="E99" s="147"/>
      <c r="F99" s="148"/>
      <c r="G99" s="145"/>
    </row>
    <row r="100" spans="1:7" ht="15.6" customHeight="1" x14ac:dyDescent="0.25">
      <c r="A100" s="146"/>
      <c r="B100" s="147"/>
      <c r="C100" s="148"/>
      <c r="D100" s="147"/>
      <c r="E100" s="147"/>
      <c r="F100" s="148"/>
      <c r="G100" s="145"/>
    </row>
    <row r="101" spans="1:7" ht="15.6" customHeight="1" x14ac:dyDescent="0.25">
      <c r="A101" s="146"/>
      <c r="B101" s="147"/>
      <c r="C101" s="148"/>
      <c r="D101" s="147"/>
      <c r="E101" s="147"/>
      <c r="F101" s="148"/>
      <c r="G101" s="145"/>
    </row>
    <row r="102" spans="1:7" ht="15.6" customHeight="1" x14ac:dyDescent="0.25">
      <c r="A102" s="146"/>
      <c r="B102" s="147"/>
      <c r="C102" s="148"/>
      <c r="D102" s="147"/>
      <c r="E102" s="147"/>
      <c r="F102" s="148"/>
      <c r="G102" s="145"/>
    </row>
    <row r="103" spans="1:7" ht="15.6" customHeight="1" x14ac:dyDescent="0.25">
      <c r="A103" s="146"/>
      <c r="B103" s="147"/>
      <c r="C103" s="148"/>
      <c r="D103" s="147"/>
      <c r="E103" s="147"/>
      <c r="F103" s="148"/>
      <c r="G103" s="145"/>
    </row>
    <row r="104" spans="1:7" ht="15.6" customHeight="1" x14ac:dyDescent="0.25">
      <c r="A104" s="146"/>
      <c r="B104" s="147"/>
      <c r="C104" s="148"/>
      <c r="D104" s="147"/>
      <c r="E104" s="147"/>
      <c r="F104" s="148"/>
      <c r="G104" s="145"/>
    </row>
    <row r="105" spans="1:7" ht="15.6" customHeight="1" x14ac:dyDescent="0.25">
      <c r="A105" s="146"/>
      <c r="B105" s="147"/>
      <c r="C105" s="148"/>
      <c r="D105" s="147"/>
      <c r="E105" s="147"/>
      <c r="F105" s="148"/>
      <c r="G105" s="145"/>
    </row>
    <row r="106" spans="1:7" ht="15.6" customHeight="1" x14ac:dyDescent="0.25">
      <c r="A106" s="146"/>
      <c r="B106" s="147"/>
      <c r="C106" s="148"/>
      <c r="D106" s="147"/>
      <c r="E106" s="147"/>
      <c r="F106" s="148"/>
      <c r="G106" s="145"/>
    </row>
    <row r="107" spans="1:7" ht="15.6" customHeight="1" x14ac:dyDescent="0.25">
      <c r="A107" s="146"/>
      <c r="B107" s="147"/>
      <c r="C107" s="148"/>
      <c r="D107" s="147"/>
      <c r="E107" s="147"/>
      <c r="F107" s="148"/>
      <c r="G107" s="145"/>
    </row>
    <row r="108" spans="1:7" ht="15.6" customHeight="1" x14ac:dyDescent="0.25">
      <c r="A108" s="146"/>
      <c r="B108" s="147"/>
      <c r="C108" s="148"/>
      <c r="D108" s="147"/>
      <c r="E108" s="147"/>
      <c r="F108" s="148"/>
      <c r="G108" s="145"/>
    </row>
    <row r="109" spans="1:7" ht="15.6" customHeight="1" x14ac:dyDescent="0.25">
      <c r="A109" s="146"/>
      <c r="B109" s="147"/>
      <c r="C109" s="148"/>
      <c r="D109" s="147"/>
      <c r="E109" s="147"/>
      <c r="F109" s="148"/>
      <c r="G109" s="145"/>
    </row>
    <row r="110" spans="1:7" ht="15.6" customHeight="1" x14ac:dyDescent="0.25">
      <c r="A110" s="146"/>
      <c r="B110" s="147"/>
      <c r="C110" s="148"/>
      <c r="D110" s="147"/>
      <c r="E110" s="147"/>
      <c r="F110" s="148"/>
      <c r="G110" s="145"/>
    </row>
    <row r="111" spans="1:7" ht="15.6" customHeight="1" x14ac:dyDescent="0.25">
      <c r="A111" s="146"/>
      <c r="B111" s="147"/>
      <c r="C111" s="148"/>
      <c r="D111" s="147"/>
      <c r="E111" s="147"/>
      <c r="F111" s="148"/>
      <c r="G111" s="145"/>
    </row>
    <row r="112" spans="1:7" ht="15.6" customHeight="1" x14ac:dyDescent="0.25">
      <c r="A112" s="146"/>
      <c r="B112" s="147"/>
      <c r="C112" s="148"/>
      <c r="D112" s="147"/>
      <c r="E112" s="147"/>
      <c r="F112" s="148"/>
      <c r="G112" s="145"/>
    </row>
    <row r="113" spans="1:7" ht="15.6" customHeight="1" x14ac:dyDescent="0.25">
      <c r="A113" s="146"/>
      <c r="B113" s="147"/>
      <c r="C113" s="148"/>
      <c r="D113" s="147"/>
      <c r="E113" s="147"/>
      <c r="F113" s="148"/>
      <c r="G113" s="145"/>
    </row>
    <row r="114" spans="1:7" ht="15.6" customHeight="1" x14ac:dyDescent="0.25">
      <c r="A114" s="146"/>
      <c r="B114" s="147"/>
      <c r="C114" s="148"/>
      <c r="D114" s="147"/>
      <c r="E114" s="147"/>
      <c r="F114" s="148"/>
      <c r="G114" s="145"/>
    </row>
    <row r="115" spans="1:7" ht="15.6" customHeight="1" x14ac:dyDescent="0.25">
      <c r="A115" s="146"/>
      <c r="B115" s="147"/>
      <c r="C115" s="148"/>
      <c r="D115" s="147"/>
      <c r="E115" s="147"/>
      <c r="F115" s="148"/>
      <c r="G115" s="145"/>
    </row>
    <row r="116" spans="1:7" ht="15.6" customHeight="1" x14ac:dyDescent="0.25">
      <c r="A116" s="146"/>
      <c r="B116" s="147"/>
      <c r="C116" s="148"/>
      <c r="D116" s="147"/>
      <c r="E116" s="147"/>
      <c r="F116" s="148"/>
      <c r="G116" s="145"/>
    </row>
    <row r="117" spans="1:7" ht="15.6" customHeight="1" x14ac:dyDescent="0.25">
      <c r="A117" s="146"/>
      <c r="B117" s="147"/>
      <c r="C117" s="148"/>
      <c r="D117" s="147"/>
      <c r="E117" s="147"/>
      <c r="F117" s="148"/>
      <c r="G117" s="145"/>
    </row>
  </sheetData>
  <mergeCells count="8">
    <mergeCell ref="H7:I12"/>
    <mergeCell ref="G1:G2"/>
    <mergeCell ref="A1:A3"/>
    <mergeCell ref="B1:B2"/>
    <mergeCell ref="C1:C2"/>
    <mergeCell ref="D1:D2"/>
    <mergeCell ref="E1:E2"/>
    <mergeCell ref="F1:F2"/>
  </mergeCells>
  <conditionalFormatting sqref="A4:G6">
    <cfRule type="expression" dxfId="0" priority="3">
      <formula>MOD(ROW(),2)</formula>
    </cfRule>
  </conditionalFormatting>
  <hyperlinks>
    <hyperlink ref="A4" location="Відомість1" display="Відомість1"/>
    <hyperlink ref="A5" location="Відомість2" display="Відомість2"/>
    <hyperlink ref="A6" location="Відомість3" display="Відомість3"/>
  </hyperlinks>
  <pageMargins left="0.19685039370078741" right="0.19685039370078741" top="0.43307086614173229" bottom="0.19685039370078741" header="0.19685039370078741" footer="0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ОБ'ЄКТИ</vt:lpstr>
      <vt:lpstr>ВІДОМІСТЬ ЗАРПЛАТИ</vt:lpstr>
      <vt:lpstr>Отчет</vt:lpstr>
      <vt:lpstr>А75</vt:lpstr>
      <vt:lpstr>А8</vt:lpstr>
      <vt:lpstr>В2</vt:lpstr>
      <vt:lpstr>Відомість1</vt:lpstr>
      <vt:lpstr>Відомість2</vt:lpstr>
      <vt:lpstr>Відомість3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Image&amp;Matros ®</dc:creator>
  <cp:lastModifiedBy>Линник</cp:lastModifiedBy>
  <cp:lastPrinted>2016-04-12T12:45:34Z</cp:lastPrinted>
  <dcterms:created xsi:type="dcterms:W3CDTF">2015-03-02T12:24:52Z</dcterms:created>
  <dcterms:modified xsi:type="dcterms:W3CDTF">2016-05-06T12:34:27Z</dcterms:modified>
</cp:coreProperties>
</file>