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D:\6_vbn\1_Киев\базы\"/>
    </mc:Choice>
  </mc:AlternateContent>
  <bookViews>
    <workbookView xWindow="0" yWindow="0" windowWidth="19095" windowHeight="9795"/>
  </bookViews>
  <sheets>
    <sheet nam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 l="1"/>
  <c r="J10" i="1"/>
  <c r="J9" i="1"/>
  <c r="J2" i="1"/>
  <c r="J7" i="1"/>
  <c r="J3" i="1"/>
  <c r="J5" i="1"/>
  <c r="J6" i="1"/>
  <c r="J8" i="1"/>
</calcChain>
</file>

<file path=xl/sharedStrings.xml><?xml version="1.0" encoding="utf-8"?>
<sst xmlns="http://schemas.openxmlformats.org/spreadsheetml/2006/main" count="138" uniqueCount="93">
  <si>
    <t>tax:product_cat</t>
  </si>
  <si>
    <t>product_url</t>
  </si>
  <si>
    <t>sku</t>
  </si>
  <si>
    <t>attribute:pa_imya</t>
  </si>
  <si>
    <t>attribute:pa_date</t>
  </si>
  <si>
    <t>attribute:pa_komnaty</t>
  </si>
  <si>
    <t>regular_price</t>
  </si>
  <si>
    <t>attribute:pa_uliza</t>
  </si>
  <si>
    <t>post_title</t>
  </si>
  <si>
    <t>post_excerpt</t>
  </si>
  <si>
    <t>attribute:pa_ploshad</t>
  </si>
  <si>
    <t>attribute:pa_etag</t>
  </si>
  <si>
    <t>attribute:pa_region</t>
  </si>
  <si>
    <t>attribute:pa_city</t>
  </si>
  <si>
    <t>images</t>
  </si>
  <si>
    <t>tax:product_type</t>
  </si>
  <si>
    <t>attribute:pa_raykiev</t>
  </si>
  <si>
    <t>attribute:pa_metrokiev</t>
  </si>
  <si>
    <t>аренда квартир</t>
  </si>
  <si>
    <t>olx</t>
  </si>
  <si>
    <t>Киевская</t>
  </si>
  <si>
    <t>Киев</t>
  </si>
  <si>
    <t>external</t>
  </si>
  <si>
    <t>Оболонский</t>
  </si>
  <si>
    <t>Печерский</t>
  </si>
  <si>
    <t>Днепровский</t>
  </si>
  <si>
    <t>Шевченковский</t>
  </si>
  <si>
    <t>Святошинский</t>
  </si>
  <si>
    <t>Подольский</t>
  </si>
  <si>
    <t>Вадим</t>
  </si>
  <si>
    <t>http://olx.ua/obyavlenie/sdaetsya-2-k-kvartira-v-podolskom-100-m2-IDjQsNI.html#3e8d23acff</t>
  </si>
  <si>
    <t>Стас</t>
  </si>
  <si>
    <t>Сдается 2-к квартира в Подольском (100 м2)</t>
  </si>
  <si>
    <t>Игорь</t>
  </si>
  <si>
    <t>Марина</t>
  </si>
  <si>
    <t>Андрей</t>
  </si>
  <si>
    <t>сайт</t>
  </si>
  <si>
    <t>сайт Aviso</t>
  </si>
  <si>
    <t xml:space="preserve"> </t>
  </si>
  <si>
    <t xml:space="preserve"> S=70кв.м.</t>
  </si>
  <si>
    <t>http://www.aviso.ua/kiev/view.php?adid=12035383</t>
  </si>
  <si>
    <t>http://online.aviso.ua/pics/1/012/035/383/2.jpg|http://online.aviso.ua/pics/1/012/035/383/3.jpg</t>
  </si>
  <si>
    <t>http://www.aviso.ua/kiev/view.php?adid=12069317</t>
  </si>
  <si>
    <t xml:space="preserve"> S=107кв.м.</t>
  </si>
  <si>
    <t>http://online.aviso.ua/pics/1/012/069/317/2.jpg|http://online.aviso.ua/pics/1/012/069/317/3.jpg</t>
  </si>
  <si>
    <t>S=46кв.м.</t>
  </si>
  <si>
    <t>S=53кв.м.</t>
  </si>
  <si>
    <t>продажа квартир</t>
  </si>
  <si>
    <t>http://olx.ua/obyavlenie/prodazha-2-h-kom-kvartiry-v-solomenskom-r-ne-vasilchenko-10a-IDjQPHy.html#7157a5c27c</t>
  </si>
  <si>
    <t>Продажа 2-х ком. квартиры в Соломенском р-не. Васильченко 10А</t>
  </si>
  <si>
    <t>S=65/35/ кв.м.</t>
  </si>
  <si>
    <t>эт.12/16</t>
  </si>
  <si>
    <t>http://img20.olx.ua/images_slandocomua/318621224_2_644x461_prodazha-2-h-kom-kvartiry-v-solomenskom-r-ne-vasilchenko-10a-fotografii.jpg|http://img21.olx.ua/images_slandocomua/318621224_3_644x461_prodazha-2-h-kom-kvartiry-v-solomenskom-r-ne-vasilchenko-10a-vtorichnyy-rynok.jpg</t>
  </si>
  <si>
    <t>http://olx.ua/obyavlenie/kvartira-4-km-ot-kieva-v-novom-komplekse-po-ochen-nizkoy-tsene-IDitCJq.html#7157a5c27c</t>
  </si>
  <si>
    <t>Даша</t>
  </si>
  <si>
    <t>Квартира 4 км от Киева в новом комплексе по очень низкой цене.</t>
  </si>
  <si>
    <t>S=36/19/8 кв.м.</t>
  </si>
  <si>
    <t>эт.5/10</t>
  </si>
  <si>
    <t>http://img31.olx.ua/images_slandocomua/293761874_11_644x461_kvartira-4-km-ot-kieva-v-novom-komplekse-po-ochen-nizkoy-tsene-.jpg|http://img31.olx.ua/images_slandocomua/293761874_10_644x461_kvartira-4-km-ot-kieva-v-novom-komplekse-po-ochen-nizkoy-tsene-.jpg</t>
  </si>
  <si>
    <t>Срочно продам 2-х квартиру По адресу А.Барбюса2/1</t>
  </si>
  <si>
    <t>S=62/31/14 кв.м.</t>
  </si>
  <si>
    <t>эт.10/14</t>
  </si>
  <si>
    <t>http://img26.olx.ua/images_slandocomua/304101838_2_644x461_srochno-prodam-2-h-kvartiru-po-adresu-abarbyusa2-1-fotografii.jpg|http://img26.olx.ua/images_slandocomua/304101838_3_644x461_srochno-prodam-2-h-kvartiru-po-adresu-abarbyusa2-1-novostroyki.jpg</t>
  </si>
  <si>
    <t>эт.9/9</t>
  </si>
  <si>
    <t>http://olx.ua/obyavlenie/srochno-prodam-2-h-kvartiru-po-adresu-a-barbyusa2-1-IDj3SNK.html#150e5d5ce0;promoted</t>
  </si>
  <si>
    <t>http://olx.ua/obyavlenie/1-no-kom-kvartira-s-evroremontom-IDjQrCU.html#5f1c6d4b42</t>
  </si>
  <si>
    <t>1-но ком. квартира с евроремонтом</t>
  </si>
  <si>
    <t>http://img36.olx.ua/images_slandocomua/318517586_2_644x461_1-no-kom-kvartira-s-evroremontom-fotografii.jpg|http://img36.olx.ua/images_slandocomua/318517586_3_644x461_1-no-kom-kvartira-s-evroremontom-vtorichnyy-rynok.jpg</t>
  </si>
  <si>
    <t>http://olx.ua/obyavlenie/prodam-svoyu-kvartiru-2k-m-obolon-IDjGirq.html#150e5d5ce0</t>
  </si>
  <si>
    <t>Продам свою квартиру. 2к. М Оболонь</t>
  </si>
  <si>
    <t>http://img29.olx.ua/images_slandocomua/315572296_2_644x461_prodam-svoyu-kvartiru-2k-m-obolon-fotografii.jpg|http://img29.olx.ua/images_slandocomua/315572296_1_644x461_prodam-svoyu-kvartiru-2k-m-obolon-kiev.jpg</t>
  </si>
  <si>
    <t>http://www.aviso.ua/kiev/view.php?adid=11653410</t>
  </si>
  <si>
    <t>http://online.aviso.ua/pics/1/011/653/410/2.jpg|http://online.aviso.ua/pics/1/011/653/410/3.jpg</t>
  </si>
  <si>
    <t>Барбюса</t>
  </si>
  <si>
    <t>Приречная</t>
  </si>
  <si>
    <t>Лыбедская</t>
  </si>
  <si>
    <t>Оболонь</t>
  </si>
  <si>
    <t>Печерская</t>
  </si>
  <si>
    <t>Сырец</t>
  </si>
  <si>
    <t>http://img24.olx.ua/images_slandocomua/318523020_1_644x461_sdaetsya-2-k-kvartira-v-podolskom-100-m2-kiev.jpg||http://img24.olx.ua/images_slandocomua/318523020_1_644x461_sdaetsya-2-k-kvartira-v-podolskom-100-m2-kiev.jpg</t>
  </si>
  <si>
    <t xml:space="preserve">Старонаводницкая 4в </t>
  </si>
  <si>
    <t xml:space="preserve">Васильченко 10А </t>
  </si>
  <si>
    <t xml:space="preserve">Бакинская 37г </t>
  </si>
  <si>
    <t>эт. 16/16</t>
  </si>
  <si>
    <t>Сдам 3-х комнатную квартиру с дизайнерским ремонтом на Оболоне, Оболонский р-н, ул.Приречная. Дизайнерский евро ремонт. Квартира двусторонняя, вид на Днепр и во двор. Три комнаты: гостиная совмещена с кухней, спальня (с домашним кабинетом), детская полностью оборудована для двоих детей, отдельная небольшая гардеробная. Квартира полностью укомплектована мебелью и техникой, вплоть до чайника и посуды. Санузел раздельный. Есть бойлер на 80 литров. Счетчики воды. Кондиционер. Интернет, городской телефон. Дом прямо на набережной, зона отдыха, пляж, спортивная площадка. Стоимость аренды в месяц 10 900 грн. +коммунальные.)&lt;br&gt;&lt;span style="color:#fff9f6;"&gt;[showyamap][placemark address="Киев,Приречная"/][/showyamap]&lt;/span&gt;</t>
  </si>
  <si>
    <t>Сдам долгосрочно 2-к квартиру Киев, Печерский,Старонаводницкая, 4в, Старонаводницкая , 4В, ШИКАРНАЯ 2-комнатная квартира на Печерске Царское село, ул.Старонаводницкая 4в, элитный комплекс.Большая VIP квартира площадью 107 кв.м. Современный дизайнерский ремонт. Видовой 17 этаж. Полностью укомплектована новой мебелью зарубежного производителя. Во всех комнатах, включая кухню, есть кондиционеры и встроенная бытовая техника. На полу ламинат, подогрев всех кафельных полов. В комплексе есть охрана, консьержи, парк, магазин, фитнес-центр, СПА. Цена аренды составляет 22000 грн. Евгения 0932359866&lt;br&gt;&lt;span style="color:#fff9f6;"&gt;[showyamap][placemark address="Киев,Старонаводницкая 4в "/][/showyamap]&lt;/span&gt;</t>
  </si>
  <si>
    <t>Продам свою 2-х комнатную квартиру,СРОЧНО. Квартира после строителей с установленными радиаторами и медной розводкой. Метраж 62/31/14. Один из лучшых ЖК на печерске, маленький Париж. В комплексе есть подземный паркинг, а рядом с ним торговый центр "Ocean Plaza" и метро," Лыбедская". Хозяйка                    &lt;br&gt;&lt;span style="color:#fff9f6;"&gt;[showyamap][placemark address="Киев,Барбюса"/][/showyamap]&lt;/span&gt;</t>
  </si>
  <si>
    <t>ул.Бакинская 37г. 16/16 эт. (есть полноценный техэтаж), Общей пл.46 кв.м. Евроремонт, продается со всей мебелью и бытовой техникой известных брендов. Хорошая транспортная развязка (метро 15 мин пешком), развитая инфраструктура парк, магазин, садик, школа.                    &lt;br&gt;&lt;span style="color:#fff9f6;"&gt;[showyamap][placemark address="Киев,Бакинская 37г "/][/showyamap]&lt;/span&gt;</t>
  </si>
  <si>
    <t xml:space="preserve">2-к квартира, СВОЯ 100 м2. Очень уютная, из окон замечательный вид.  
Сантехника и мебель полностью новые. Санузел в кафеле, кухня, электроплита, холодильник, другая мебель.  
Построен по технологии термодом из специального кирпича. Кондиционер не требуется - в доме всегда комфортная температура.  
Для комфортного проживания есть все необходимое! Очень хороший и обустроенный двор.  
Дом находится на закрытой благоустроенной территории с ландшафтным дизайном.  
На территории двора имеется бассейн, детская площадка, зона барбекю. А так же стоянка для автомобилей.  
Круглосуточная охрана и видеонаблюдение.  
Рядом детские сады, школы, магазины "Новус", "Ашан", "Эпицентр".  
М.Нивки, М.Сырец, М.Академгородок всего в 5-15 минутах от дома.                    </t>
  </si>
  <si>
    <t>Просторная двухкомнатная квартира в новом доме (2004 год постройки). Серия КТУ, один подъезд в доме, есть консьерж. Выполнен ремонт: мебель и бытовая техника входит в стоимость квартиры. Тихое место. Развитая инфраструктура. Рядом две школы, садик. До центра города 15 минут на транспорте.  
Количество комнат 2  
Общая площадь 65 м2  
Жилая площадь 35 м2  
Площадь кухни 14 м2  
Тип Панельный  
Этаж 12  
Этажность дома 16                    &lt;br&gt;&lt;span style="color:#fff9f6;"&gt;[showyamap][placemark address="Киев,Васильченко 10А "/][/showyamap]&lt;/span&gt;</t>
  </si>
  <si>
    <t xml:space="preserve">Выгодное решение! Новый комфортабельный комплекс, отдаленность от городской загазованности (4,8 к от Киева), своя инфраструктура. Надежный застройщик, качество гарантирую. Посетив комплекс один раз -влюбляетесь на всегда. Есть разные планировки 1-к кв.: 29-48 кв.м, 2-к кв.: 48-75 кв.м. До конца месяца акция от застройщика 10% скидки при 100% оплате, есть рассрочка платежа.  
Тёплый дом из красного кирпича + снаружи утеплитель . В квартире: металлические двери, разведено электричество, вода, современные алюминиевые радиаторы, стеклопакеты Rehau. Установлены счётчики на свет, воду. Индивидуальное газовое отопление – сейчас это очень актуально.   
Квартира находится в пригородном ЖК, который соответствует всем стандартам нормальной жизни: есть много детских площадок, парковки, охрана, площадки для баскетбола, минифутбола и настольного тенниса, куча минимаркетов (включая «Фору»), медцентр «Васеда», несколько аптек, детский сад. Живет много молодых семей, все очень порядочные, добрые.  
В 10 мин езды ТЦ Ашан и Эпицентр. Возле комплекса остановка трех проходящих маршруток (ездят каждые 10 минут).   
Звоните, расскажу подробности.   
БЕЗ ПОСРЕДНИКОВ!  
Район: Святошинский р-н   
Не теряйте свой шанс жить комфортно!                    </t>
  </si>
  <si>
    <t xml:space="preserve">Очень свежий евроремонт. До метро Оболонь 3 минуты пешком. Рельефные потолки, Новая сантехника, трубы, батареи, новая медная электропроводка, чистый подъезд, хорошие соседи. Раздельный туалет и ванная. Раздельные комнаты. Застеклённый балкон.   
Звоните!                    </t>
  </si>
  <si>
    <t>Жилье в частном общежитии,отличные условия, Сдается жилье в частном общежитии, 5-10 минут пешком до м. Печерская или м. Дворец Украина.  
В наличии вся необходимая мебель, интернет, тв, холодильники, душевые кабины, стиральные машины, камера хранения, микроволновая печь, посуда, постельное белье, работает технический персонал.   
Проживают нормальные, работающие молодые люди.   
Есть понедельная и посуточная оплата. (face control).   
Будем рады добрым людям ! ! Акция- засели к нам друга- получи 20% от оплаты ! Георгий   
Месяц- 1100 грн, Неделя- 400 грн, Сутки- 80 грн</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</si>
</sst>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4" fontId="0" fillId="0" borderId="0" xfId="0" applyNumberFormat="1"/>
    <xf numFmtId="0" fontId="0" fillId="0" borderId="0" xfId="0" quotePrefix="1"/>
    <xf numFmtId="0" fontId="0" fillId="0" borderId="0" xfId="0"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U37"/>
  <sheetViews>
    <sheetView tabSelected="1" zoomScaleNormal="100" workbookViewId="0">
      <selection activeCell="I5" sqref="I5"/>
    </sheetView>
  </sheetViews>
  <sheetFormatPr defaultRowHeight="15" x14ac:dyDescent="0.25"/>
  <cols>
    <col min="4" max="4" width="12.7109375" customWidth="1"/>
    <col min="8" max="8" width="11.28515625" customWidth="1"/>
    <col min="11" max="11" width="28.7109375" bestFit="1" customWidth="1"/>
    <col min="13" max="13" width="9.140625" style="3"/>
  </cols>
  <sheetData>
    <row r="1" spans="1:21" x14ac:dyDescent="0.25">
      <c r="A1" t="s">
        <v>0</v>
      </c>
      <c r="B1" t="s">
        <v>1</v>
      </c>
      <c r="D1" t="s">
        <v>2</v>
      </c>
      <c r="G1" t="s">
        <v>3</v>
      </c>
      <c r="H1" t="s">
        <v>4</v>
      </c>
      <c r="I1" t="s">
        <v>5</v>
      </c>
      <c r="J1" t="s">
        <v>6</v>
      </c>
      <c r="K1" t="s">
        <v>7</v>
      </c>
      <c r="L1" t="s">
        <v>8</v>
      </c>
      <c r="M1" s="3" t="s">
        <v>9</v>
      </c>
      <c r="N1" t="s">
        <v>10</v>
      </c>
      <c r="O1" t="s">
        <v>11</v>
      </c>
      <c r="P1" t="s">
        <v>12</v>
      </c>
      <c r="Q1" t="s">
        <v>13</v>
      </c>
      <c r="R1" t="s">
        <v>14</v>
      </c>
      <c r="S1" t="s">
        <v>15</v>
      </c>
      <c r="T1" t="s">
        <v>16</v>
      </c>
      <c r="U1" t="s">
        <v>17</v>
      </c>
    </row>
    <row r="2" spans="1:21" x14ac:dyDescent="0.25">
      <c r="A2" t="s">
        <v>47</v>
      </c>
      <c r="B2" t="s">
        <v>64</v>
      </c>
      <c r="C2" t="s">
        <v>19</v>
      </c>
      <c r="D2" s="2">
        <v>11111</v>
      </c>
      <c r="G2" t="s">
        <v>34</v>
      </c>
      <c r="H2" s="1">
        <v>42472</v>
      </c>
      <c r="I2">
        <v>2</v>
      </c>
      <c r="J2">
        <f>101000*27</f>
        <v>2727000</v>
      </c>
      <c r="K2" t="s">
        <v>73</v>
      </c>
      <c r="L2" t="s">
        <v>59</v>
      </c>
      <c r="M2" s="3" t="s">
        <v>86</v>
      </c>
      <c r="N2" t="s">
        <v>60</v>
      </c>
      <c r="O2" t="s">
        <v>61</v>
      </c>
      <c r="P2" t="s">
        <v>20</v>
      </c>
      <c r="Q2" t="s">
        <v>21</v>
      </c>
      <c r="R2" t="s">
        <v>62</v>
      </c>
      <c r="S2" t="s">
        <v>22</v>
      </c>
      <c r="T2" t="s">
        <v>24</v>
      </c>
      <c r="U2" t="s">
        <v>75</v>
      </c>
    </row>
    <row r="3" spans="1:21" x14ac:dyDescent="0.25">
      <c r="A3" t="s">
        <v>47</v>
      </c>
      <c r="B3" t="s">
        <v>48</v>
      </c>
      <c r="C3" t="s">
        <v>19</v>
      </c>
      <c r="D3" s="2">
        <v>11111</v>
      </c>
      <c r="G3" t="s">
        <v>35</v>
      </c>
      <c r="H3" s="1">
        <v>42472</v>
      </c>
      <c r="I3">
        <v>2</v>
      </c>
      <c r="J3">
        <f>73000*27</f>
        <v>1971000</v>
      </c>
      <c r="K3" t="s">
        <v>81</v>
      </c>
      <c r="L3" t="s">
        <v>49</v>
      </c>
      <c r="M3" s="3" t="s">
        <v>89</v>
      </c>
      <c r="N3" t="s">
        <v>50</v>
      </c>
      <c r="O3" t="s">
        <v>51</v>
      </c>
      <c r="P3" t="s">
        <v>20</v>
      </c>
      <c r="Q3" t="s">
        <v>21</v>
      </c>
      <c r="R3" t="s">
        <v>52</v>
      </c>
      <c r="S3" t="s">
        <v>22</v>
      </c>
      <c r="T3" t="s">
        <v>25</v>
      </c>
    </row>
    <row r="4" spans="1:21" x14ac:dyDescent="0.25">
      <c r="A4" t="s">
        <v>18</v>
      </c>
      <c r="B4" t="s">
        <v>71</v>
      </c>
      <c r="C4" t="s">
        <v>36</v>
      </c>
      <c r="D4" s="2">
        <v>11111</v>
      </c>
      <c r="E4" s="2">
        <v>2222</v>
      </c>
      <c r="H4" s="1">
        <v>42472</v>
      </c>
      <c r="I4">
        <v>3</v>
      </c>
      <c r="J4">
        <f>1100*1</f>
        <v>1100</v>
      </c>
      <c r="L4" t="s">
        <v>37</v>
      </c>
      <c r="M4" s="3" t="s">
        <v>92</v>
      </c>
      <c r="O4" t="s">
        <v>38</v>
      </c>
      <c r="P4" t="s">
        <v>20</v>
      </c>
      <c r="Q4" t="s">
        <v>21</v>
      </c>
      <c r="R4" t="s">
        <v>72</v>
      </c>
      <c r="S4" t="s">
        <v>22</v>
      </c>
      <c r="T4" t="s">
        <v>24</v>
      </c>
      <c r="U4" t="s">
        <v>77</v>
      </c>
    </row>
    <row r="5" spans="1:21" x14ac:dyDescent="0.25">
      <c r="A5" t="s">
        <v>18</v>
      </c>
      <c r="B5" t="s">
        <v>42</v>
      </c>
      <c r="C5" t="s">
        <v>36</v>
      </c>
      <c r="D5" s="2">
        <v>11111</v>
      </c>
      <c r="H5" s="1">
        <v>42472</v>
      </c>
      <c r="I5">
        <v>2</v>
      </c>
      <c r="J5">
        <f>22000*1</f>
        <v>22000</v>
      </c>
      <c r="K5" t="s">
        <v>80</v>
      </c>
      <c r="L5" t="s">
        <v>37</v>
      </c>
      <c r="M5" s="3" t="s">
        <v>85</v>
      </c>
      <c r="N5" t="s">
        <v>43</v>
      </c>
      <c r="O5" t="s">
        <v>38</v>
      </c>
      <c r="P5" t="s">
        <v>20</v>
      </c>
      <c r="Q5" t="s">
        <v>21</v>
      </c>
      <c r="R5" t="s">
        <v>44</v>
      </c>
      <c r="S5" t="s">
        <v>22</v>
      </c>
      <c r="T5" t="s">
        <v>24</v>
      </c>
    </row>
    <row r="6" spans="1:21" x14ac:dyDescent="0.25">
      <c r="A6" t="s">
        <v>18</v>
      </c>
      <c r="B6" t="s">
        <v>40</v>
      </c>
      <c r="C6" t="s">
        <v>36</v>
      </c>
      <c r="D6" s="2">
        <v>11111</v>
      </c>
      <c r="H6" s="1">
        <v>42472</v>
      </c>
      <c r="I6">
        <v>3</v>
      </c>
      <c r="J6">
        <f>10900*1</f>
        <v>10900</v>
      </c>
      <c r="K6" t="s">
        <v>74</v>
      </c>
      <c r="L6" t="s">
        <v>37</v>
      </c>
      <c r="M6" s="3" t="s">
        <v>84</v>
      </c>
      <c r="N6" t="s">
        <v>39</v>
      </c>
      <c r="O6" t="s">
        <v>38</v>
      </c>
      <c r="P6" t="s">
        <v>20</v>
      </c>
      <c r="Q6" t="s">
        <v>21</v>
      </c>
      <c r="R6" t="s">
        <v>41</v>
      </c>
      <c r="S6" t="s">
        <v>22</v>
      </c>
      <c r="T6" t="s">
        <v>23</v>
      </c>
    </row>
    <row r="7" spans="1:21" x14ac:dyDescent="0.25">
      <c r="A7" t="s">
        <v>47</v>
      </c>
      <c r="B7" t="s">
        <v>53</v>
      </c>
      <c r="C7" t="s">
        <v>19</v>
      </c>
      <c r="D7" s="2">
        <v>11111</v>
      </c>
      <c r="G7" t="s">
        <v>54</v>
      </c>
      <c r="H7" s="1">
        <v>42472</v>
      </c>
      <c r="I7">
        <v>1</v>
      </c>
      <c r="J7">
        <f>17500*27</f>
        <v>472500</v>
      </c>
      <c r="L7" t="s">
        <v>55</v>
      </c>
      <c r="M7" s="3" t="s">
        <v>90</v>
      </c>
      <c r="N7" t="s">
        <v>56</v>
      </c>
      <c r="O7" t="s">
        <v>57</v>
      </c>
      <c r="P7" t="s">
        <v>20</v>
      </c>
      <c r="Q7" t="s">
        <v>21</v>
      </c>
      <c r="R7" t="s">
        <v>58</v>
      </c>
      <c r="S7" t="s">
        <v>22</v>
      </c>
      <c r="T7" t="s">
        <v>27</v>
      </c>
    </row>
    <row r="8" spans="1:21" x14ac:dyDescent="0.25">
      <c r="A8" t="s">
        <v>18</v>
      </c>
      <c r="B8" t="s">
        <v>30</v>
      </c>
      <c r="C8" t="s">
        <v>19</v>
      </c>
      <c r="D8" s="2">
        <v>11111</v>
      </c>
      <c r="G8" t="s">
        <v>31</v>
      </c>
      <c r="H8" s="1">
        <v>42472</v>
      </c>
      <c r="I8">
        <v>2</v>
      </c>
      <c r="J8">
        <f>20000*1</f>
        <v>20000</v>
      </c>
      <c r="L8" t="s">
        <v>32</v>
      </c>
      <c r="M8" s="3" t="s">
        <v>88</v>
      </c>
      <c r="P8" t="s">
        <v>20</v>
      </c>
      <c r="Q8" t="s">
        <v>21</v>
      </c>
      <c r="R8" t="s">
        <v>79</v>
      </c>
      <c r="S8" t="s">
        <v>22</v>
      </c>
      <c r="T8" t="s">
        <v>28</v>
      </c>
      <c r="U8" t="s">
        <v>78</v>
      </c>
    </row>
    <row r="9" spans="1:21" x14ac:dyDescent="0.25">
      <c r="A9" t="s">
        <v>47</v>
      </c>
      <c r="B9" t="s">
        <v>65</v>
      </c>
      <c r="C9" t="s">
        <v>19</v>
      </c>
      <c r="D9" s="2">
        <v>11111</v>
      </c>
      <c r="G9" t="s">
        <v>33</v>
      </c>
      <c r="H9" s="1">
        <v>42472</v>
      </c>
      <c r="I9">
        <v>1</v>
      </c>
      <c r="J9">
        <f>61000*27</f>
        <v>1647000</v>
      </c>
      <c r="K9" t="s">
        <v>82</v>
      </c>
      <c r="L9" t="s">
        <v>66</v>
      </c>
      <c r="M9" s="3" t="s">
        <v>87</v>
      </c>
      <c r="N9" t="s">
        <v>45</v>
      </c>
      <c r="O9" t="s">
        <v>83</v>
      </c>
      <c r="P9" t="s">
        <v>20</v>
      </c>
      <c r="Q9" t="s">
        <v>21</v>
      </c>
      <c r="R9" t="s">
        <v>67</v>
      </c>
      <c r="S9" t="s">
        <v>22</v>
      </c>
      <c r="T9" t="s">
        <v>26</v>
      </c>
    </row>
    <row r="10" spans="1:21" x14ac:dyDescent="0.25">
      <c r="A10" t="s">
        <v>47</v>
      </c>
      <c r="B10" t="s">
        <v>68</v>
      </c>
      <c r="C10" t="s">
        <v>19</v>
      </c>
      <c r="D10" s="2">
        <v>11111</v>
      </c>
      <c r="G10" t="s">
        <v>29</v>
      </c>
      <c r="H10" s="1">
        <v>42472</v>
      </c>
      <c r="I10">
        <v>2</v>
      </c>
      <c r="J10">
        <f>65000*27</f>
        <v>1755000</v>
      </c>
      <c r="L10" t="s">
        <v>69</v>
      </c>
      <c r="M10" s="3" t="s">
        <v>91</v>
      </c>
      <c r="N10" t="s">
        <v>46</v>
      </c>
      <c r="O10" t="s">
        <v>63</v>
      </c>
      <c r="P10" t="s">
        <v>20</v>
      </c>
      <c r="Q10" t="s">
        <v>21</v>
      </c>
      <c r="R10" t="s">
        <v>70</v>
      </c>
      <c r="S10" t="s">
        <v>22</v>
      </c>
      <c r="T10" t="s">
        <v>23</v>
      </c>
      <c r="U10" t="s">
        <v>76</v>
      </c>
    </row>
    <row r="11" spans="1:21" x14ac:dyDescent="0.25">
      <c r="M11"/>
    </row>
    <row r="12" spans="1:21" x14ac:dyDescent="0.25">
      <c r="M12"/>
    </row>
    <row r="13" spans="1:21" x14ac:dyDescent="0.25">
      <c r="M13"/>
    </row>
    <row r="14" spans="1:21" x14ac:dyDescent="0.25">
      <c r="M14"/>
    </row>
    <row r="15" spans="1:21" x14ac:dyDescent="0.25">
      <c r="M15"/>
    </row>
    <row r="16" spans="1:21" x14ac:dyDescent="0.25">
      <c r="M16"/>
    </row>
    <row r="17" spans="13:13" x14ac:dyDescent="0.25">
      <c r="M17"/>
    </row>
    <row r="18" spans="13:13" x14ac:dyDescent="0.25">
      <c r="M18"/>
    </row>
    <row r="19" spans="13:13" x14ac:dyDescent="0.25">
      <c r="M19"/>
    </row>
    <row r="20" spans="13:13" x14ac:dyDescent="0.25">
      <c r="M20"/>
    </row>
    <row r="21" spans="13:13" x14ac:dyDescent="0.25">
      <c r="M21"/>
    </row>
    <row r="22" spans="13:13" x14ac:dyDescent="0.25">
      <c r="M22"/>
    </row>
    <row r="23" spans="13:13" x14ac:dyDescent="0.25">
      <c r="M23"/>
    </row>
    <row r="24" spans="13:13" x14ac:dyDescent="0.25">
      <c r="M24"/>
    </row>
    <row r="25" spans="13:13" x14ac:dyDescent="0.25">
      <c r="M25"/>
    </row>
    <row r="26" spans="13:13" x14ac:dyDescent="0.25">
      <c r="M26"/>
    </row>
    <row r="27" spans="13:13" x14ac:dyDescent="0.25">
      <c r="M27"/>
    </row>
    <row r="28" spans="13:13" x14ac:dyDescent="0.25">
      <c r="M28"/>
    </row>
    <row r="29" spans="13:13" x14ac:dyDescent="0.25">
      <c r="M29"/>
    </row>
    <row r="30" spans="13:13" x14ac:dyDescent="0.25">
      <c r="M30"/>
    </row>
    <row r="31" spans="13:13" x14ac:dyDescent="0.25">
      <c r="M31"/>
    </row>
    <row r="32" spans="13:13" x14ac:dyDescent="0.25">
      <c r="M32"/>
    </row>
    <row r="33" spans="13:13" x14ac:dyDescent="0.25">
      <c r="M33"/>
    </row>
    <row r="34" spans="13:13" x14ac:dyDescent="0.25">
      <c r="M34"/>
    </row>
    <row r="35" spans="13:13" x14ac:dyDescent="0.25">
      <c r="M35"/>
    </row>
    <row r="36" spans="13:13" x14ac:dyDescent="0.25">
      <c r="M36"/>
    </row>
    <row r="37" spans="13:13" x14ac:dyDescent="0.25">
      <c r="M37"/>
    </row>
  </sheetData>
  <sortState ref="A1:U612">
    <sortCondition descending="1" ref="D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EvGeniy</dc:creator>
  <cp:lastModifiedBy>EvGeniy</cp:lastModifiedBy>
  <dcterms:created xsi:type="dcterms:W3CDTF">2016-04-12T11:31:03Z</dcterms:created>
  <dcterms:modified xsi:type="dcterms:W3CDTF">2016-04-12T18:45:50Z</dcterms:modified>
</cp:coreProperties>
</file>