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25440" windowHeight="13020"/>
  </bookViews>
  <sheets>
    <sheet name="Оплата" sheetId="2" r:id="rId1"/>
    <sheet name="Начисления" sheetId="1" r:id="rId2"/>
    <sheet name="Отсрочки" sheetId="3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2" l="1"/>
  <c r="D7" i="2"/>
  <c r="E7" i="2"/>
  <c r="F7" i="2"/>
  <c r="G7" i="2"/>
  <c r="H7" i="2"/>
  <c r="I7" i="2"/>
  <c r="J7" i="2"/>
  <c r="K7" i="2"/>
  <c r="L7" i="2"/>
  <c r="M7" i="2"/>
  <c r="N7" i="2"/>
  <c r="C8" i="2"/>
  <c r="D8" i="2"/>
  <c r="E8" i="2"/>
  <c r="F8" i="2"/>
  <c r="G8" i="2"/>
  <c r="H8" i="2"/>
  <c r="I8" i="2"/>
  <c r="J8" i="2"/>
  <c r="K8" i="2"/>
  <c r="L8" i="2"/>
  <c r="M8" i="2"/>
  <c r="N8" i="2"/>
  <c r="C9" i="2"/>
  <c r="D9" i="2"/>
  <c r="E9" i="2"/>
  <c r="F9" i="2"/>
  <c r="G9" i="2"/>
  <c r="H9" i="2"/>
  <c r="I9" i="2"/>
  <c r="J9" i="2"/>
  <c r="K9" i="2"/>
  <c r="L9" i="2"/>
  <c r="M9" i="2"/>
  <c r="N9" i="2"/>
  <c r="C10" i="2"/>
  <c r="D10" i="2"/>
  <c r="E10" i="2"/>
  <c r="F10" i="2"/>
  <c r="G10" i="2"/>
  <c r="H10" i="2"/>
  <c r="I10" i="2"/>
  <c r="J10" i="2"/>
  <c r="K10" i="2"/>
  <c r="L10" i="2"/>
  <c r="M10" i="2"/>
  <c r="N10" i="2"/>
  <c r="D6" i="2"/>
  <c r="E6" i="2"/>
  <c r="F6" i="2"/>
  <c r="G6" i="2"/>
  <c r="H6" i="2"/>
  <c r="I6" i="2"/>
  <c r="J6" i="2"/>
  <c r="K6" i="2"/>
  <c r="L6" i="2"/>
  <c r="M6" i="2"/>
  <c r="N6" i="2"/>
  <c r="C6" i="2"/>
  <c r="O9" i="2" l="1"/>
  <c r="O8" i="2"/>
  <c r="O7" i="2"/>
  <c r="O6" i="2"/>
  <c r="O5" i="2"/>
  <c r="O4" i="2"/>
  <c r="O9" i="1" l="1"/>
  <c r="O10" i="1"/>
  <c r="O4" i="1"/>
  <c r="O8" i="1"/>
  <c r="O7" i="1"/>
  <c r="O6" i="1"/>
  <c r="O5" i="1" s="1"/>
</calcChain>
</file>

<file path=xl/sharedStrings.xml><?xml version="1.0" encoding="utf-8"?>
<sst xmlns="http://schemas.openxmlformats.org/spreadsheetml/2006/main" count="48" uniqueCount="23">
  <si>
    <t xml:space="preserve">январь 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</si>
  <si>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</si>
  <si>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</si>
  <si>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</si>
  <si>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</si>
  <si>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</si>
  <si>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</si>
  <si>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</si>
  <si>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</si>
  <si>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</si>
  <si>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</si>
  <si>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</si>
  <si>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Тойота</t>
  </si>
  <si>
    <t>БМВ</t>
  </si>
  <si>
    <t>Лексус</t>
  </si>
  <si>
    <t>Пежо</t>
  </si>
  <si>
    <t xml:space="preserve">Мерс </t>
  </si>
  <si>
    <t>Продажи</t>
  </si>
  <si>
    <t>Отсрочка по затратам дни</t>
  </si>
  <si>
    <t>Итого</t>
  </si>
  <si>
    <t>Затраты</t>
  </si>
  <si>
    <t>Прадо</t>
  </si>
  <si>
    <t>Эсперо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</si>
</sst>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General;;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2" borderId="1" xfId="0" applyFill="1" applyBorder="1"/>
    <xf numFmtId="0" fontId="0" fillId="0" borderId="2" xfId="0" applyBorder="1"/>
    <xf numFmtId="0" fontId="0" fillId="0" borderId="2" xfId="0" applyFill="1" applyBorder="1"/>
    <xf numFmtId="0" fontId="0" fillId="0" borderId="3" xfId="0" applyBorder="1"/>
    <xf numFmtId="0" fontId="1" fillId="0" borderId="4" xfId="0" applyFont="1" applyBorder="1"/>
    <xf numFmtId="0" fontId="0" fillId="0" borderId="4" xfId="0" applyBorder="1"/>
    <xf numFmtId="0" fontId="0" fillId="0" borderId="5" xfId="0" applyBorder="1"/>
    <xf numFmtId="164" fontId="0" fillId="0" borderId="2" xfId="0" applyNumberFormat="1" applyBorder="1"/>
  </cellXfs>
  <cellStyles count="1">
    <cellStyle name="Обычный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219075</xdr:colOff>
      <xdr:row>4</xdr:row>
      <xdr:rowOff>133351</xdr:rowOff>
    </xdr:from>
    <xdr:to>
      <xdr:col>25</xdr:col>
      <xdr:colOff>76200</xdr:colOff>
      <xdr:row>7</xdr:row>
      <xdr:rowOff>133351</xdr:rowOff>
    </xdr:to>
    <xdr:sp macro="" textlink="">
      <xdr:nvSpPr>
        <xdr:cNvPr id="2" name="TextBox 1"/>
        <xdr:cNvSpPr txBox="1"/>
      </xdr:nvSpPr>
      <xdr:spPr>
        <a:xfrm>
          <a:off x="10734675" y="895351"/>
          <a:ext cx="4733925" cy="571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Надо это сделать</a:t>
          </a:r>
          <a:r>
            <a:rPr lang="ru-RU" sz="1100" baseline="0"/>
            <a:t> формулой</a:t>
          </a:r>
          <a:endParaRPr lang="ru-RU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552450</xdr:colOff>
          <xdr:row>20</xdr:row>
          <xdr:rowOff>38100</xdr:rowOff>
        </xdr:from>
        <xdr:to>
          <xdr:col>14</xdr:col>
          <xdr:colOff>466725</xdr:colOff>
          <xdr:row>28</xdr:row>
          <xdr:rowOff>47625</xdr:rowOff>
        </xdr:to>
        <xdr:pic>
          <xdr:nvPicPr>
            <xdr:cNvPr id="3" name="Рисунок 2"/>
            <xdr:cNvPicPr>
              <a:picLocks noChangeAspect="1" noChangeArrowheads="1"/>
              <a:extLst>
                <a:ext uri="{84589F7E-364E-4C9E-8A38-B11213B215E9}">
                  <a14:cameraTool cellRange="Начисления!$B$3:$O$10" spid="_x0000_s103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52450" y="3848100"/>
              <a:ext cx="8601075" cy="15335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504825</xdr:colOff>
          <xdr:row>10</xdr:row>
          <xdr:rowOff>142875</xdr:rowOff>
        </xdr:from>
        <xdr:to>
          <xdr:col>20</xdr:col>
          <xdr:colOff>352425</xdr:colOff>
          <xdr:row>17</xdr:row>
          <xdr:rowOff>152400</xdr:rowOff>
        </xdr:to>
        <xdr:pic>
          <xdr:nvPicPr>
            <xdr:cNvPr id="4" name="Рисунок 3"/>
            <xdr:cNvPicPr>
              <a:picLocks noChangeAspect="1" noChangeArrowheads="1"/>
              <a:extLst>
                <a:ext uri="{84589F7E-364E-4C9E-8A38-B11213B215E9}">
                  <a14:cameraTool cellRange="Отсрочки!$B$5:$C$11" spid="_x0000_s1034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0410825" y="2047875"/>
              <a:ext cx="2286000" cy="13430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B3:O19"/>
  <sheetViews>
    <sheetView tabSelected="1" workbookViewId="0">
      <selection activeCell="R22" sqref="R22"/>
    </sheetView>
  </sheetViews>
  <sheetFormatPr defaultRowHeight="15" x14ac:dyDescent="0.25"/>
  <cols>
    <col min="3" max="3" width="10.28515625" bestFit="1" customWidth="1"/>
    <col min="14" max="14" width="10.28515625" bestFit="1" customWidth="1"/>
  </cols>
  <sheetData>
    <row r="3" spans="2:15" x14ac:dyDescent="0.25">
      <c r="B3" s="1"/>
      <c r="C3" s="1" t="s">
        <v>0</v>
      </c>
      <c r="D3" s="1" t="s">
        <v>1</v>
      </c>
      <c r="E3" s="1" t="s">
        <v>2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7</v>
      </c>
      <c r="K3" s="1" t="s">
        <v>8</v>
      </c>
      <c r="L3" s="1" t="s">
        <v>9</v>
      </c>
      <c r="M3" s="1" t="s">
        <v>10</v>
      </c>
      <c r="N3" s="1" t="s">
        <v>11</v>
      </c>
      <c r="O3" s="1" t="s">
        <v>19</v>
      </c>
    </row>
    <row r="4" spans="2:15" x14ac:dyDescent="0.25">
      <c r="B4" s="2" t="s">
        <v>17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2">
        <f>SUM(C4:N4)</f>
        <v>0</v>
      </c>
    </row>
    <row r="5" spans="2:15" x14ac:dyDescent="0.25">
      <c r="B5" s="2" t="s">
        <v>20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2">
        <f>SUM(C5:N5)</f>
        <v>0</v>
      </c>
    </row>
    <row r="6" spans="2:15" x14ac:dyDescent="0.25">
      <c r="B6" s="6" t="s">
        <v>12</v>
      </c>
      <c r="C6" s="10">
        <f>IFERROR(INDEX(Начисления!$C6:$N6,COLUMN(A6)-INT((VLOOKUP($B6,Отсрочки!$B$5:$C$11,2,)+29)/30)),)</f>
        <v>0</v>
      </c>
      <c r="D6" s="10">
        <f>IFERROR(INDEX(Начисления!$C6:$N6,COLUMN(B6)-INT((VLOOKUP($B6,Отсрочки!$B$5:$C$11,2,)+29)/30)),)</f>
        <v>0</v>
      </c>
      <c r="E6" s="10">
        <f>IFERROR(INDEX(Начисления!$C6:$N6,COLUMN(C6)-INT((VLOOKUP($B6,Отсрочки!$B$5:$C$11,2,)+29)/30)),)</f>
        <v>300</v>
      </c>
      <c r="F6" s="10">
        <f>IFERROR(INDEX(Начисления!$C6:$N6,COLUMN(D6)-INT((VLOOKUP($B6,Отсрочки!$B$5:$C$11,2,)+29)/30)),)</f>
        <v>0</v>
      </c>
      <c r="G6" s="10">
        <f>IFERROR(INDEX(Начисления!$C6:$N6,COLUMN(E6)-INT((VLOOKUP($B6,Отсрочки!$B$5:$C$11,2,)+29)/30)),)</f>
        <v>0</v>
      </c>
      <c r="H6" s="10">
        <f>IFERROR(INDEX(Начисления!$C6:$N6,COLUMN(F6)-INT((VLOOKUP($B6,Отсрочки!$B$5:$C$11,2,)+29)/30)),)</f>
        <v>0</v>
      </c>
      <c r="I6" s="10">
        <f>IFERROR(INDEX(Начисления!$C6:$N6,COLUMN(G6)-INT((VLOOKUP($B6,Отсрочки!$B$5:$C$11,2,)+29)/30)),)</f>
        <v>1000</v>
      </c>
      <c r="J6" s="10">
        <f>IFERROR(INDEX(Начисления!$C6:$N6,COLUMN(H6)-INT((VLOOKUP($B6,Отсрочки!$B$5:$C$11,2,)+29)/30)),)</f>
        <v>0</v>
      </c>
      <c r="K6" s="10">
        <f>IFERROR(INDEX(Начисления!$C6:$N6,COLUMN(I6)-INT((VLOOKUP($B6,Отсрочки!$B$5:$C$11,2,)+29)/30)),)</f>
        <v>10000</v>
      </c>
      <c r="L6" s="10">
        <f>IFERROR(INDEX(Начисления!$C6:$N6,COLUMN(J6)-INT((VLOOKUP($B6,Отсрочки!$B$5:$C$11,2,)+29)/30)),)</f>
        <v>0</v>
      </c>
      <c r="M6" s="10">
        <f>IFERROR(INDEX(Начисления!$C6:$N6,COLUMN(K6)-INT((VLOOKUP($B6,Отсрочки!$B$5:$C$11,2,)+29)/30)),)</f>
        <v>0</v>
      </c>
      <c r="N6" s="10">
        <f>IFERROR(INDEX(Начисления!$C6:$N6,COLUMN(L6)-INT((VLOOKUP($B6,Отсрочки!$B$5:$C$11,2,)+29)/30)),)</f>
        <v>1000</v>
      </c>
      <c r="O6" s="7">
        <f t="shared" ref="O6:O9" si="0">SUM(C6:N6)</f>
        <v>12300</v>
      </c>
    </row>
    <row r="7" spans="2:15" x14ac:dyDescent="0.25">
      <c r="B7" s="6" t="s">
        <v>13</v>
      </c>
      <c r="C7" s="10">
        <f>IFERROR(INDEX(Начисления!$C7:$N7,COLUMN(A7)-INT((VLOOKUP($B7,Отсрочки!$B$5:$C$11,2,)+29)/30)),)</f>
        <v>0</v>
      </c>
      <c r="D7" s="10">
        <f>IFERROR(INDEX(Начисления!$C7:$N7,COLUMN(B7)-INT((VLOOKUP($B7,Отсрочки!$B$5:$C$11,2,)+29)/30)),)</f>
        <v>400</v>
      </c>
      <c r="E7" s="10">
        <f>IFERROR(INDEX(Начисления!$C7:$N7,COLUMN(C7)-INT((VLOOKUP($B7,Отсрочки!$B$5:$C$11,2,)+29)/30)),)</f>
        <v>0</v>
      </c>
      <c r="F7" s="10">
        <f>IFERROR(INDEX(Начисления!$C7:$N7,COLUMN(D7)-INT((VLOOKUP($B7,Отсрочки!$B$5:$C$11,2,)+29)/30)),)</f>
        <v>0</v>
      </c>
      <c r="G7" s="10">
        <f>IFERROR(INDEX(Начисления!$C7:$N7,COLUMN(E7)-INT((VLOOKUP($B7,Отсрочки!$B$5:$C$11,2,)+29)/30)),)</f>
        <v>0</v>
      </c>
      <c r="H7" s="10">
        <f>IFERROR(INDEX(Начисления!$C7:$N7,COLUMN(F7)-INT((VLOOKUP($B7,Отсрочки!$B$5:$C$11,2,)+29)/30)),)</f>
        <v>0</v>
      </c>
      <c r="I7" s="10">
        <f>IFERROR(INDEX(Начисления!$C7:$N7,COLUMN(G7)-INT((VLOOKUP($B7,Отсрочки!$B$5:$C$11,2,)+29)/30)),)</f>
        <v>10000</v>
      </c>
      <c r="J7" s="10">
        <f>IFERROR(INDEX(Начисления!$C7:$N7,COLUMN(H7)-INT((VLOOKUP($B7,Отсрочки!$B$5:$C$11,2,)+29)/30)),)</f>
        <v>1000</v>
      </c>
      <c r="K7" s="10">
        <f>IFERROR(INDEX(Начисления!$C7:$N7,COLUMN(I7)-INT((VLOOKUP($B7,Отсрочки!$B$5:$C$11,2,)+29)/30)),)</f>
        <v>0</v>
      </c>
      <c r="L7" s="10">
        <f>IFERROR(INDEX(Начисления!$C7:$N7,COLUMN(J7)-INT((VLOOKUP($B7,Отсрочки!$B$5:$C$11,2,)+29)/30)),)</f>
        <v>0</v>
      </c>
      <c r="M7" s="10">
        <f>IFERROR(INDEX(Начисления!$C7:$N7,COLUMN(K7)-INT((VLOOKUP($B7,Отсрочки!$B$5:$C$11,2,)+29)/30)),)</f>
        <v>1000</v>
      </c>
      <c r="N7" s="10">
        <f>IFERROR(INDEX(Начисления!$C7:$N7,COLUMN(L7)-INT((VLOOKUP($B7,Отсрочки!$B$5:$C$11,2,)+29)/30)),)</f>
        <v>0</v>
      </c>
      <c r="O7" s="7">
        <f t="shared" si="0"/>
        <v>12400</v>
      </c>
    </row>
    <row r="8" spans="2:15" x14ac:dyDescent="0.25">
      <c r="B8" s="6" t="s">
        <v>14</v>
      </c>
      <c r="C8" s="10">
        <f>IFERROR(INDEX(Начисления!$C8:$N8,COLUMN(A8)-INT((VLOOKUP($B8,Отсрочки!$B$5:$C$11,2,)+29)/30)),)</f>
        <v>0</v>
      </c>
      <c r="D8" s="10">
        <f>IFERROR(INDEX(Начисления!$C8:$N8,COLUMN(B8)-INT((VLOOKUP($B8,Отсрочки!$B$5:$C$11,2,)+29)/30)),)</f>
        <v>0</v>
      </c>
      <c r="E8" s="10">
        <f>IFERROR(INDEX(Начисления!$C8:$N8,COLUMN(C8)-INT((VLOOKUP($B8,Отсрочки!$B$5:$C$11,2,)+29)/30)),)</f>
        <v>600</v>
      </c>
      <c r="F8" s="10">
        <f>IFERROR(INDEX(Начисления!$C8:$N8,COLUMN(D8)-INT((VLOOKUP($B8,Отсрочки!$B$5:$C$11,2,)+29)/30)),)</f>
        <v>0</v>
      </c>
      <c r="G8" s="10">
        <f>IFERROR(INDEX(Начисления!$C8:$N8,COLUMN(E8)-INT((VLOOKUP($B8,Отсрочки!$B$5:$C$11,2,)+29)/30)),)</f>
        <v>0</v>
      </c>
      <c r="H8" s="10">
        <f>IFERROR(INDEX(Начисления!$C8:$N8,COLUMN(F8)-INT((VLOOKUP($B8,Отсрочки!$B$5:$C$11,2,)+29)/30)),)</f>
        <v>1200</v>
      </c>
      <c r="I8" s="10">
        <f>IFERROR(INDEX(Начисления!$C8:$N8,COLUMN(G8)-INT((VLOOKUP($B8,Отсрочки!$B$5:$C$11,2,)+29)/30)),)</f>
        <v>0</v>
      </c>
      <c r="J8" s="10">
        <f>IFERROR(INDEX(Начисления!$C8:$N8,COLUMN(H8)-INT((VLOOKUP($B8,Отсрочки!$B$5:$C$11,2,)+29)/30)),)</f>
        <v>0</v>
      </c>
      <c r="K8" s="10">
        <f>IFERROR(INDEX(Начисления!$C8:$N8,COLUMN(I8)-INT((VLOOKUP($B8,Отсрочки!$B$5:$C$11,2,)+29)/30)),)</f>
        <v>0</v>
      </c>
      <c r="L8" s="10">
        <f>IFERROR(INDEX(Начисления!$C8:$N8,COLUMN(J8)-INT((VLOOKUP($B8,Отсрочки!$B$5:$C$11,2,)+29)/30)),)</f>
        <v>0</v>
      </c>
      <c r="M8" s="10">
        <f>IFERROR(INDEX(Начисления!$C8:$N8,COLUMN(K8)-INT((VLOOKUP($B8,Отсрочки!$B$5:$C$11,2,)+29)/30)),)</f>
        <v>0</v>
      </c>
      <c r="N8" s="10">
        <f>IFERROR(INDEX(Начисления!$C8:$N8,COLUMN(L8)-INT((VLOOKUP($B8,Отсрочки!$B$5:$C$11,2,)+29)/30)),)</f>
        <v>0</v>
      </c>
      <c r="O8" s="7">
        <f t="shared" si="0"/>
        <v>1800</v>
      </c>
    </row>
    <row r="9" spans="2:15" x14ac:dyDescent="0.25">
      <c r="B9" s="6" t="s">
        <v>15</v>
      </c>
      <c r="C9" s="10">
        <f>IFERROR(INDEX(Начисления!$C9:$N9,COLUMN(A9)-INT((VLOOKUP($B9,Отсрочки!$B$5:$C$11,2,)+29)/30)),)</f>
        <v>0</v>
      </c>
      <c r="D9" s="10">
        <f>IFERROR(INDEX(Начисления!$C9:$N9,COLUMN(B9)-INT((VLOOKUP($B9,Отсрочки!$B$5:$C$11,2,)+29)/30)),)</f>
        <v>0</v>
      </c>
      <c r="E9" s="10">
        <f>IFERROR(INDEX(Начисления!$C9:$N9,COLUMN(C9)-INT((VLOOKUP($B9,Отсрочки!$B$5:$C$11,2,)+29)/30)),)</f>
        <v>0</v>
      </c>
      <c r="F9" s="10">
        <f>IFERROR(INDEX(Начисления!$C9:$N9,COLUMN(D9)-INT((VLOOKUP($B9,Отсрочки!$B$5:$C$11,2,)+29)/30)),)</f>
        <v>0</v>
      </c>
      <c r="G9" s="10">
        <f>IFERROR(INDEX(Начисления!$C9:$N9,COLUMN(E9)-INT((VLOOKUP($B9,Отсрочки!$B$5:$C$11,2,)+29)/30)),)</f>
        <v>0</v>
      </c>
      <c r="H9" s="10">
        <f>IFERROR(INDEX(Начисления!$C9:$N9,COLUMN(F9)-INT((VLOOKUP($B9,Отсрочки!$B$5:$C$11,2,)+29)/30)),)</f>
        <v>0</v>
      </c>
      <c r="I9" s="10">
        <f>IFERROR(INDEX(Начисления!$C9:$N9,COLUMN(G9)-INT((VLOOKUP($B9,Отсрочки!$B$5:$C$11,2,)+29)/30)),)</f>
        <v>1200</v>
      </c>
      <c r="J9" s="10">
        <f>IFERROR(INDEX(Начисления!$C9:$N9,COLUMN(H9)-INT((VLOOKUP($B9,Отсрочки!$B$5:$C$11,2,)+29)/30)),)</f>
        <v>0</v>
      </c>
      <c r="K9" s="10">
        <f>IFERROR(INDEX(Начисления!$C9:$N9,COLUMN(I9)-INT((VLOOKUP($B9,Отсрочки!$B$5:$C$11,2,)+29)/30)),)</f>
        <v>0</v>
      </c>
      <c r="L9" s="10">
        <f>IFERROR(INDEX(Начисления!$C9:$N9,COLUMN(J9)-INT((VLOOKUP($B9,Отсрочки!$B$5:$C$11,2,)+29)/30)),)</f>
        <v>0</v>
      </c>
      <c r="M9" s="10">
        <f>IFERROR(INDEX(Начисления!$C9:$N9,COLUMN(K9)-INT((VLOOKUP($B9,Отсрочки!$B$5:$C$11,2,)+29)/30)),)</f>
        <v>0</v>
      </c>
      <c r="N9" s="10">
        <f>IFERROR(INDEX(Начисления!$C9:$N9,COLUMN(L9)-INT((VLOOKUP($B9,Отсрочки!$B$5:$C$11,2,)+29)/30)),)</f>
        <v>0</v>
      </c>
      <c r="O9" s="7">
        <f t="shared" si="0"/>
        <v>1200</v>
      </c>
    </row>
    <row r="10" spans="2:15" x14ac:dyDescent="0.25">
      <c r="B10" s="6" t="s">
        <v>16</v>
      </c>
      <c r="C10" s="10">
        <f>IFERROR(INDEX(Начисления!$C10:$N10,COLUMN(A10)-INT((VLOOKUP($B10,Отсрочки!$B$5:$C$11,2,)+29)/30)),)</f>
        <v>0</v>
      </c>
      <c r="D10" s="10">
        <f>IFERROR(INDEX(Начисления!$C10:$N10,COLUMN(B10)-INT((VLOOKUP($B10,Отсрочки!$B$5:$C$11,2,)+29)/30)),)</f>
        <v>0</v>
      </c>
      <c r="E10" s="10">
        <f>IFERROR(INDEX(Начисления!$C10:$N10,COLUMN(C10)-INT((VLOOKUP($B10,Отсрочки!$B$5:$C$11,2,)+29)/30)),)</f>
        <v>0</v>
      </c>
      <c r="F10" s="10">
        <f>IFERROR(INDEX(Начисления!$C10:$N10,COLUMN(D10)-INT((VLOOKUP($B10,Отсрочки!$B$5:$C$11,2,)+29)/30)),)</f>
        <v>0</v>
      </c>
      <c r="G10" s="10">
        <f>IFERROR(INDEX(Начисления!$C10:$N10,COLUMN(E10)-INT((VLOOKUP($B10,Отсрочки!$B$5:$C$11,2,)+29)/30)),)</f>
        <v>0</v>
      </c>
      <c r="H10" s="10">
        <f>IFERROR(INDEX(Начисления!$C10:$N10,COLUMN(F10)-INT((VLOOKUP($B10,Отсрочки!$B$5:$C$11,2,)+29)/30)),)</f>
        <v>0</v>
      </c>
      <c r="I10" s="10">
        <f>IFERROR(INDEX(Начисления!$C10:$N10,COLUMN(G10)-INT((VLOOKUP($B10,Отсрочки!$B$5:$C$11,2,)+29)/30)),)</f>
        <v>1000</v>
      </c>
      <c r="J10" s="10">
        <f>IFERROR(INDEX(Начисления!$C10:$N10,COLUMN(H10)-INT((VLOOKUP($B10,Отсрочки!$B$5:$C$11,2,)+29)/30)),)</f>
        <v>0</v>
      </c>
      <c r="K10" s="10">
        <f>IFERROR(INDEX(Начисления!$C10:$N10,COLUMN(I10)-INT((VLOOKUP($B10,Отсрочки!$B$5:$C$11,2,)+29)/30)),)</f>
        <v>0</v>
      </c>
      <c r="L10" s="10">
        <f>IFERROR(INDEX(Начисления!$C10:$N10,COLUMN(J10)-INT((VLOOKUP($B10,Отсрочки!$B$5:$C$11,2,)+29)/30)),)</f>
        <v>0</v>
      </c>
      <c r="M10" s="10">
        <f>IFERROR(INDEX(Начисления!$C10:$N10,COLUMN(K10)-INT((VLOOKUP($B10,Отсрочки!$B$5:$C$11,2,)+29)/30)),)</f>
        <v>0</v>
      </c>
      <c r="N10" s="10">
        <f>IFERROR(INDEX(Начисления!$C10:$N10,COLUMN(L10)-INT((VLOOKUP($B10,Отсрочки!$B$5:$C$11,2,)+29)/30)),)</f>
        <v>0</v>
      </c>
      <c r="O10" s="8"/>
    </row>
    <row r="13" spans="2:15" x14ac:dyDescent="0.25"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2:15" x14ac:dyDescent="0.25"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2:15" x14ac:dyDescent="0.25">
      <c r="C15" s="10">
        <v>0</v>
      </c>
      <c r="D15" s="10">
        <v>0</v>
      </c>
      <c r="E15" s="10">
        <v>300</v>
      </c>
      <c r="F15" s="10">
        <v>0</v>
      </c>
      <c r="G15" s="10">
        <v>0</v>
      </c>
      <c r="H15" s="10">
        <v>0</v>
      </c>
      <c r="I15" s="10">
        <v>1000</v>
      </c>
      <c r="J15" s="10">
        <v>0</v>
      </c>
      <c r="K15" s="10">
        <v>10000</v>
      </c>
      <c r="L15" s="10">
        <v>0</v>
      </c>
      <c r="M15" s="10">
        <v>0</v>
      </c>
      <c r="N15" s="10">
        <v>1000</v>
      </c>
    </row>
    <row r="16" spans="2:15" x14ac:dyDescent="0.25">
      <c r="C16" s="10">
        <v>0</v>
      </c>
      <c r="D16" s="10">
        <v>400</v>
      </c>
      <c r="E16" s="10">
        <v>0</v>
      </c>
      <c r="F16" s="10">
        <v>0</v>
      </c>
      <c r="G16" s="10">
        <v>0</v>
      </c>
      <c r="H16" s="10">
        <v>0</v>
      </c>
      <c r="I16" s="10">
        <v>10000</v>
      </c>
      <c r="J16" s="10">
        <v>1000</v>
      </c>
      <c r="K16" s="10">
        <v>0</v>
      </c>
      <c r="L16" s="10">
        <v>0</v>
      </c>
      <c r="M16" s="10">
        <v>1000</v>
      </c>
      <c r="N16" s="10">
        <v>0</v>
      </c>
    </row>
    <row r="17" spans="3:14" x14ac:dyDescent="0.25">
      <c r="C17" s="10">
        <v>0</v>
      </c>
      <c r="D17" s="10">
        <v>600</v>
      </c>
      <c r="E17" s="10">
        <v>0</v>
      </c>
      <c r="F17" s="10">
        <v>0</v>
      </c>
      <c r="G17" s="10">
        <v>1200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</row>
    <row r="18" spans="3:14" x14ac:dyDescent="0.25"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1200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</row>
    <row r="19" spans="3:14" x14ac:dyDescent="0.25"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1000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</row>
  </sheetData>
  <conditionalFormatting sqref="C15:N19">
    <cfRule type="expression" dxfId="1" priority="1">
      <formula>C15&lt;&gt;C6</formula>
    </cfRule>
  </conditionalFormatting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3:O10"/>
  <sheetViews>
    <sheetView workbookViewId="0">
      <selection activeCell="B3" sqref="B3:O10"/>
    </sheetView>
  </sheetViews>
  <sheetFormatPr defaultRowHeight="15" x14ac:dyDescent="0.25"/>
  <cols>
    <col min="2" max="2" width="10" customWidth="1"/>
  </cols>
  <sheetData>
    <row r="3" spans="2:15" x14ac:dyDescent="0.25">
      <c r="B3" s="1"/>
      <c r="C3" s="1" t="s">
        <v>0</v>
      </c>
      <c r="D3" s="1" t="s">
        <v>1</v>
      </c>
      <c r="E3" s="1" t="s">
        <v>2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7</v>
      </c>
      <c r="K3" s="1" t="s">
        <v>8</v>
      </c>
      <c r="L3" s="1" t="s">
        <v>9</v>
      </c>
      <c r="M3" s="1" t="s">
        <v>10</v>
      </c>
      <c r="N3" s="1" t="s">
        <v>11</v>
      </c>
      <c r="O3" s="1" t="s">
        <v>19</v>
      </c>
    </row>
    <row r="4" spans="2:15" x14ac:dyDescent="0.25">
      <c r="B4" s="2" t="s">
        <v>17</v>
      </c>
      <c r="C4" s="1">
        <v>200</v>
      </c>
      <c r="D4" s="1">
        <v>200</v>
      </c>
      <c r="E4" s="1">
        <v>200</v>
      </c>
      <c r="F4" s="1">
        <v>200</v>
      </c>
      <c r="G4" s="1"/>
      <c r="H4" s="1"/>
      <c r="I4" s="1"/>
      <c r="J4" s="1">
        <v>2000</v>
      </c>
      <c r="K4" s="1">
        <v>200</v>
      </c>
      <c r="L4" s="1">
        <v>200</v>
      </c>
      <c r="M4" s="1">
        <v>20000</v>
      </c>
      <c r="N4" s="1">
        <v>20</v>
      </c>
      <c r="O4" s="2">
        <f>SUM(C4:N4)</f>
        <v>23220</v>
      </c>
    </row>
    <row r="5" spans="2:15" x14ac:dyDescent="0.25">
      <c r="B5" s="2" t="s">
        <v>20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2">
        <f>SUM(O6:O10)</f>
        <v>29700</v>
      </c>
    </row>
    <row r="6" spans="2:15" x14ac:dyDescent="0.25">
      <c r="B6" s="1" t="s">
        <v>12</v>
      </c>
      <c r="C6" s="3"/>
      <c r="D6" s="3">
        <v>300</v>
      </c>
      <c r="E6" s="3"/>
      <c r="F6" s="3"/>
      <c r="G6" s="3"/>
      <c r="H6" s="3">
        <v>1000</v>
      </c>
      <c r="I6" s="3"/>
      <c r="J6" s="3">
        <v>10000</v>
      </c>
      <c r="K6" s="3"/>
      <c r="L6" s="3"/>
      <c r="M6" s="3">
        <v>1000</v>
      </c>
      <c r="N6" s="3">
        <v>1000</v>
      </c>
      <c r="O6" s="1">
        <f>SUM(C6:N6)</f>
        <v>13300</v>
      </c>
    </row>
    <row r="7" spans="2:15" x14ac:dyDescent="0.25">
      <c r="B7" s="1" t="s">
        <v>13</v>
      </c>
      <c r="C7" s="1"/>
      <c r="D7" s="1"/>
      <c r="E7" s="1">
        <v>400</v>
      </c>
      <c r="F7" s="1"/>
      <c r="G7" s="1"/>
      <c r="H7" s="1"/>
      <c r="I7" s="1"/>
      <c r="J7" s="1">
        <v>10000</v>
      </c>
      <c r="K7" s="1">
        <v>1000</v>
      </c>
      <c r="L7" s="1"/>
      <c r="M7" s="1"/>
      <c r="N7" s="1">
        <v>1000</v>
      </c>
      <c r="O7" s="1">
        <f>SUM(C7:N7)</f>
        <v>12400</v>
      </c>
    </row>
    <row r="8" spans="2:15" x14ac:dyDescent="0.25">
      <c r="B8" s="1" t="s">
        <v>14</v>
      </c>
      <c r="C8" s="1"/>
      <c r="D8" s="1">
        <v>600</v>
      </c>
      <c r="E8" s="1"/>
      <c r="F8" s="1"/>
      <c r="G8" s="1">
        <v>1200</v>
      </c>
      <c r="H8" s="1"/>
      <c r="I8" s="1"/>
      <c r="J8" s="1"/>
      <c r="K8" s="1"/>
      <c r="L8" s="1"/>
      <c r="M8" s="1"/>
      <c r="N8" s="1"/>
      <c r="O8" s="1">
        <f>SUM(C8:N8)</f>
        <v>1800</v>
      </c>
    </row>
    <row r="9" spans="2:15" x14ac:dyDescent="0.25">
      <c r="B9" s="1" t="s">
        <v>15</v>
      </c>
      <c r="C9" s="1"/>
      <c r="D9" s="1"/>
      <c r="E9" s="1"/>
      <c r="F9" s="1"/>
      <c r="G9" s="1"/>
      <c r="H9" s="1"/>
      <c r="I9" s="1">
        <v>1200</v>
      </c>
      <c r="J9" s="1"/>
      <c r="K9" s="1"/>
      <c r="L9" s="1"/>
      <c r="M9" s="1"/>
      <c r="N9" s="1"/>
      <c r="O9" s="1">
        <f>SUM(C9:N9)</f>
        <v>1200</v>
      </c>
    </row>
    <row r="10" spans="2:15" x14ac:dyDescent="0.25">
      <c r="B10" s="1" t="s">
        <v>16</v>
      </c>
      <c r="C10" s="1"/>
      <c r="D10" s="1"/>
      <c r="E10" s="1"/>
      <c r="F10" s="1"/>
      <c r="G10" s="1"/>
      <c r="H10" s="1">
        <v>1000</v>
      </c>
      <c r="I10" s="1"/>
      <c r="J10" s="1"/>
      <c r="K10" s="1"/>
      <c r="L10" s="1"/>
      <c r="M10" s="1"/>
      <c r="N10" s="1"/>
      <c r="O10" s="1">
        <f>SUM(C10:N10)</f>
        <v>1000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B4:C11"/>
  <sheetViews>
    <sheetView workbookViewId="0">
      <selection activeCell="B5" sqref="B5:C11"/>
    </sheetView>
  </sheetViews>
  <sheetFormatPr defaultRowHeight="15" x14ac:dyDescent="0.25"/>
  <cols>
    <col min="3" max="3" width="25" bestFit="1" customWidth="1"/>
  </cols>
  <sheetData>
    <row r="4" spans="2:3" x14ac:dyDescent="0.25">
      <c r="B4" s="4"/>
      <c r="C4" s="4" t="s">
        <v>18</v>
      </c>
    </row>
    <row r="5" spans="2:3" x14ac:dyDescent="0.25">
      <c r="B5" s="4" t="s">
        <v>22</v>
      </c>
      <c r="C5" s="4">
        <v>0</v>
      </c>
    </row>
    <row r="6" spans="2:3" x14ac:dyDescent="0.25">
      <c r="B6" s="4" t="s">
        <v>13</v>
      </c>
      <c r="C6" s="4">
        <v>-45</v>
      </c>
    </row>
    <row r="7" spans="2:3" x14ac:dyDescent="0.25">
      <c r="B7" s="4" t="s">
        <v>14</v>
      </c>
      <c r="C7" s="4">
        <v>10</v>
      </c>
    </row>
    <row r="8" spans="2:3" x14ac:dyDescent="0.25">
      <c r="B8" s="4" t="s">
        <v>15</v>
      </c>
      <c r="C8" s="4">
        <v>0</v>
      </c>
    </row>
    <row r="9" spans="2:3" x14ac:dyDescent="0.25">
      <c r="B9" s="4" t="s">
        <v>16</v>
      </c>
      <c r="C9" s="4">
        <v>20</v>
      </c>
    </row>
    <row r="10" spans="2:3" x14ac:dyDescent="0.25">
      <c r="B10" s="5" t="s">
        <v>21</v>
      </c>
      <c r="C10" s="5">
        <v>0</v>
      </c>
    </row>
    <row r="11" spans="2:3" x14ac:dyDescent="0.25">
      <c r="B11" s="5" t="s">
        <v>12</v>
      </c>
      <c r="C11" s="4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Оплата</vt:lpstr>
      <vt:lpstr>Начисления</vt:lpstr>
      <vt:lpstr>Отсрочки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Гаюпов Азизбек</dc:creator>
  <cp:lastModifiedBy>Boroda</cp:lastModifiedBy>
  <dcterms:created xsi:type="dcterms:W3CDTF">2016-04-13T04:12:42Z</dcterms:created>
  <dcterms:modified xsi:type="dcterms:W3CDTF">2016-04-13T17:20:26Z</dcterms:modified>
</cp:coreProperties>
</file>