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2085" yWindow="1185" windowWidth="24240" windowHeight="13740" tabRatio="500"/>
  </bookViews>
  <sheets>
    <sheet name="БДДС" sheetId="1" r:id="rId1"/>
  </sheets>
  <externalReferences>
    <externalReference r:id="rId2"/>
    <externalReference r:id="rId3"/>
  </externalReferences>
  <definedNames>
    <definedName name="Деятельность">[1]Формулы!$B$3:$B$5</definedName>
    <definedName name="дир">[1]Формулы!$B$17:$B$22</definedName>
    <definedName name="Тип">[1]Формулы!$C$3:$C$5</definedName>
  </definedName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1" i="1" l="1"/>
  <c r="D16" i="1"/>
  <c r="E16" i="1"/>
  <c r="D17" i="1"/>
  <c r="E17" i="1"/>
  <c r="C17" i="1"/>
  <c r="C16" i="1"/>
  <c r="E11" i="1"/>
  <c r="E12" i="1"/>
  <c r="E13" i="1"/>
  <c r="D11" i="1"/>
  <c r="D12" i="1"/>
  <c r="D13" i="1"/>
  <c r="C12" i="1"/>
  <c r="C13" i="1"/>
  <c r="E6" i="1"/>
  <c r="F6" i="1"/>
  <c r="G6" i="1"/>
  <c r="H6" i="1"/>
  <c r="I6" i="1"/>
  <c r="J6" i="1"/>
  <c r="K6" i="1"/>
  <c r="L6" i="1"/>
  <c r="M6" i="1"/>
  <c r="N6" i="1"/>
  <c r="D6" i="1"/>
  <c r="N24" i="1"/>
  <c r="M24" i="1"/>
  <c r="L24" i="1"/>
  <c r="K24" i="1"/>
  <c r="J24" i="1"/>
  <c r="I24" i="1"/>
  <c r="H24" i="1"/>
  <c r="G24" i="1"/>
  <c r="F24" i="1"/>
  <c r="E24" i="1"/>
  <c r="D24" i="1"/>
  <c r="C24" i="1"/>
  <c r="C10" i="1"/>
  <c r="C15" i="1"/>
  <c r="C19" i="1"/>
  <c r="C44" i="1"/>
  <c r="D7" i="1"/>
  <c r="D10" i="1"/>
  <c r="D15" i="1"/>
  <c r="D19" i="1"/>
  <c r="D44" i="1"/>
  <c r="E7" i="1"/>
  <c r="E10" i="1"/>
  <c r="E15" i="1"/>
  <c r="E19" i="1"/>
  <c r="E44" i="1"/>
  <c r="F7" i="1"/>
  <c r="F10" i="1"/>
  <c r="F15" i="1"/>
  <c r="F19" i="1"/>
  <c r="F44" i="1"/>
  <c r="G7" i="1"/>
  <c r="G10" i="1"/>
  <c r="G15" i="1"/>
  <c r="G19" i="1"/>
  <c r="G44" i="1"/>
  <c r="H7" i="1"/>
  <c r="H10" i="1"/>
  <c r="H15" i="1"/>
  <c r="H19" i="1"/>
  <c r="H44" i="1"/>
  <c r="I7" i="1"/>
  <c r="I10" i="1"/>
  <c r="I15" i="1"/>
  <c r="I19" i="1"/>
  <c r="I44" i="1"/>
  <c r="J7" i="1"/>
  <c r="J10" i="1"/>
  <c r="J15" i="1"/>
  <c r="J19" i="1"/>
  <c r="J44" i="1"/>
  <c r="K7" i="1"/>
  <c r="K10" i="1"/>
  <c r="K15" i="1"/>
  <c r="K19" i="1"/>
  <c r="K44" i="1"/>
  <c r="L7" i="1"/>
  <c r="L10" i="1"/>
  <c r="L15" i="1"/>
  <c r="L19" i="1"/>
  <c r="L44" i="1"/>
  <c r="M7" i="1"/>
  <c r="M10" i="1"/>
  <c r="M15" i="1"/>
  <c r="M19" i="1"/>
  <c r="M44" i="1"/>
  <c r="N7" i="1"/>
  <c r="N10" i="1"/>
  <c r="N15" i="1"/>
  <c r="N19" i="1"/>
  <c r="N44" i="1"/>
  <c r="C4" i="1"/>
  <c r="D4" i="1"/>
  <c r="E4" i="1"/>
  <c r="F4" i="1"/>
  <c r="I41" i="1"/>
  <c r="J41" i="1"/>
  <c r="C41" i="1"/>
  <c r="D41" i="1"/>
  <c r="E41" i="1"/>
  <c r="F41" i="1"/>
  <c r="G41" i="1"/>
  <c r="H41" i="1"/>
  <c r="K41" i="1"/>
  <c r="L41" i="1"/>
  <c r="M41" i="1"/>
  <c r="N41" i="1"/>
  <c r="B42" i="1"/>
  <c r="B41" i="1"/>
</calcChain>
</file>

<file path=xl/sharedStrings.xml><?xml version="1.0" encoding="utf-8"?>
<sst xmlns="http://schemas.openxmlformats.org/spreadsheetml/2006/main" count="37" uniqueCount="35">
  <si>
    <t>Наличные</t>
  </si>
  <si>
    <t>Доходы и расходы</t>
  </si>
  <si>
    <t>Варианты расходов</t>
  </si>
  <si>
    <t>Итого</t>
  </si>
  <si>
    <t>Расходы (Постоянные)</t>
  </si>
  <si>
    <t>Аренда офиса</t>
  </si>
  <si>
    <t>Расходы (Переменные)</t>
  </si>
  <si>
    <t>Другое</t>
  </si>
  <si>
    <t>Банк 1</t>
  </si>
  <si>
    <t>Банк 2</t>
  </si>
  <si>
    <t>Услуга 1</t>
  </si>
  <si>
    <t>Услуга 2</t>
  </si>
  <si>
    <t>Услуга 3</t>
  </si>
  <si>
    <t>ЗП Sales</t>
  </si>
  <si>
    <t>Доставка</t>
  </si>
  <si>
    <t>Остатки на счетах:</t>
  </si>
  <si>
    <t>Помощники</t>
  </si>
  <si>
    <t>Остаток (на начало периода)</t>
  </si>
  <si>
    <t>Остаток (на конец периода)</t>
  </si>
  <si>
    <t>Операционная деятельность</t>
  </si>
  <si>
    <t>Инвестиционная деятельность</t>
  </si>
  <si>
    <t>Доходы</t>
  </si>
  <si>
    <t>Бюджет Движения Денежных Средств 2016</t>
  </si>
  <si>
    <t>Расходы</t>
  </si>
  <si>
    <t>Закупка реквизита</t>
  </si>
  <si>
    <t>Ремонт реквизита</t>
  </si>
  <si>
    <t>Финансовая деятельность</t>
  </si>
  <si>
    <t>Процент по вкладам</t>
  </si>
  <si>
    <t>Банковское обслуживание</t>
  </si>
  <si>
    <t>Итого Доходы</t>
  </si>
  <si>
    <t>Итого Затраты</t>
  </si>
  <si>
    <t>Прибыль</t>
  </si>
  <si>
    <t>Налоги</t>
  </si>
  <si>
    <t>УСН</t>
  </si>
  <si>
    <t>Выплаты в фонды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</si>
</sst>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_р_."/>
    <numFmt numFmtId="165" formatCode="#,##0\ _₽"/>
    <numFmt numFmtId="166" formatCode="_-* #,##0.00_р_._-;\-* #,##0.00_р_._-;_-* &quot;-&quot;??_р_._-;_-@_-"/>
    <numFmt numFmtId="167" formatCode="mmmm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rgb="FF0070C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9" tint="-0.499984740745262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BCF03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 style="thin">
        <color theme="0"/>
      </left>
      <right style="thin">
        <color theme="0"/>
      </right>
      <top style="thick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auto="1"/>
      </left>
      <right/>
      <top style="thin">
        <color theme="0"/>
      </top>
      <bottom/>
      <diagonal/>
    </border>
    <border>
      <left style="thin">
        <color theme="0"/>
      </left>
      <right/>
      <top style="medium">
        <color auto="1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6">
    <xf numFmtId="0" fontId="0" fillId="0" borderId="0"/>
    <xf numFmtId="166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/>
    <xf numFmtId="0" fontId="0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Fill="1" applyAlignment="1">
      <alignment vertical="center" wrapText="1"/>
    </xf>
    <xf numFmtId="0" fontId="0" fillId="0" borderId="0" xfId="0" applyFo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right"/>
    </xf>
    <xf numFmtId="38" fontId="3" fillId="0" borderId="0" xfId="0" applyNumberFormat="1" applyFont="1" applyFill="1" applyBorder="1"/>
    <xf numFmtId="0" fontId="0" fillId="2" borderId="1" xfId="0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164" fontId="4" fillId="3" borderId="3" xfId="0" applyNumberFormat="1" applyFont="1" applyFill="1" applyBorder="1" applyAlignment="1">
      <alignment horizontal="right"/>
    </xf>
    <xf numFmtId="0" fontId="4" fillId="10" borderId="0" xfId="0" applyFont="1" applyFill="1" applyBorder="1" applyAlignment="1">
      <alignment horizontal="center" vertical="center"/>
    </xf>
    <xf numFmtId="0" fontId="4" fillId="10" borderId="5" xfId="0" applyFont="1" applyFill="1" applyBorder="1" applyAlignment="1">
      <alignment horizontal="center" vertical="center" wrapText="1"/>
    </xf>
    <xf numFmtId="0" fontId="4" fillId="3" borderId="6" xfId="0" applyFont="1" applyFill="1" applyBorder="1"/>
    <xf numFmtId="0" fontId="4" fillId="3" borderId="7" xfId="0" applyFont="1" applyFill="1" applyBorder="1"/>
    <xf numFmtId="164" fontId="4" fillId="3" borderId="7" xfId="0" applyNumberFormat="1" applyFont="1" applyFill="1" applyBorder="1" applyAlignment="1">
      <alignment horizontal="right"/>
    </xf>
    <xf numFmtId="164" fontId="4" fillId="3" borderId="8" xfId="0" applyNumberFormat="1" applyFont="1" applyFill="1" applyBorder="1" applyAlignment="1">
      <alignment horizontal="right"/>
    </xf>
    <xf numFmtId="0" fontId="0" fillId="11" borderId="9" xfId="0" applyFont="1" applyFill="1" applyBorder="1"/>
    <xf numFmtId="0" fontId="0" fillId="11" borderId="10" xfId="0" applyFont="1" applyFill="1" applyBorder="1"/>
    <xf numFmtId="0" fontId="0" fillId="11" borderId="10" xfId="0" applyFont="1" applyFill="1" applyBorder="1" applyAlignment="1">
      <alignment horizontal="right"/>
    </xf>
    <xf numFmtId="0" fontId="3" fillId="2" borderId="9" xfId="0" applyFont="1" applyFill="1" applyBorder="1"/>
    <xf numFmtId="0" fontId="0" fillId="2" borderId="10" xfId="0" applyFont="1" applyFill="1" applyBorder="1"/>
    <xf numFmtId="0" fontId="0" fillId="2" borderId="10" xfId="0" applyFont="1" applyFill="1" applyBorder="1" applyAlignment="1">
      <alignment horizontal="right"/>
    </xf>
    <xf numFmtId="0" fontId="4" fillId="3" borderId="9" xfId="0" applyFont="1" applyFill="1" applyBorder="1"/>
    <xf numFmtId="0" fontId="4" fillId="3" borderId="10" xfId="0" applyFont="1" applyFill="1" applyBorder="1"/>
    <xf numFmtId="164" fontId="4" fillId="3" borderId="10" xfId="0" applyNumberFormat="1" applyFont="1" applyFill="1" applyBorder="1" applyAlignment="1">
      <alignment horizontal="right"/>
    </xf>
    <xf numFmtId="164" fontId="4" fillId="3" borderId="11" xfId="0" applyNumberFormat="1" applyFont="1" applyFill="1" applyBorder="1" applyAlignment="1">
      <alignment horizontal="right"/>
    </xf>
    <xf numFmtId="0" fontId="6" fillId="12" borderId="9" xfId="0" applyFont="1" applyFill="1" applyBorder="1"/>
    <xf numFmtId="164" fontId="0" fillId="12" borderId="10" xfId="0" applyNumberFormat="1" applyFont="1" applyFill="1" applyBorder="1" applyAlignment="1">
      <alignment horizontal="center"/>
    </xf>
    <xf numFmtId="164" fontId="0" fillId="12" borderId="10" xfId="0" applyNumberFormat="1" applyFont="1" applyFill="1" applyBorder="1" applyAlignment="1">
      <alignment horizontal="right"/>
    </xf>
    <xf numFmtId="164" fontId="0" fillId="12" borderId="11" xfId="0" applyNumberFormat="1" applyFont="1" applyFill="1" applyBorder="1" applyAlignment="1">
      <alignment horizontal="right"/>
    </xf>
    <xf numFmtId="0" fontId="6" fillId="11" borderId="9" xfId="0" applyFont="1" applyFill="1" applyBorder="1"/>
    <xf numFmtId="164" fontId="0" fillId="11" borderId="10" xfId="0" applyNumberFormat="1" applyFont="1" applyFill="1" applyBorder="1" applyAlignment="1">
      <alignment horizontal="center"/>
    </xf>
    <xf numFmtId="164" fontId="0" fillId="11" borderId="10" xfId="0" applyNumberFormat="1" applyFont="1" applyFill="1" applyBorder="1" applyAlignment="1">
      <alignment horizontal="right"/>
    </xf>
    <xf numFmtId="164" fontId="0" fillId="11" borderId="11" xfId="0" applyNumberFormat="1" applyFont="1" applyFill="1" applyBorder="1" applyAlignment="1">
      <alignment horizontal="right"/>
    </xf>
    <xf numFmtId="0" fontId="3" fillId="11" borderId="9" xfId="0" applyFont="1" applyFill="1" applyBorder="1"/>
    <xf numFmtId="164" fontId="3" fillId="11" borderId="10" xfId="0" applyNumberFormat="1" applyFont="1" applyFill="1" applyBorder="1" applyAlignment="1">
      <alignment horizontal="center"/>
    </xf>
    <xf numFmtId="164" fontId="3" fillId="11" borderId="11" xfId="0" applyNumberFormat="1" applyFont="1" applyFill="1" applyBorder="1" applyAlignment="1">
      <alignment horizontal="center"/>
    </xf>
    <xf numFmtId="0" fontId="4" fillId="4" borderId="9" xfId="0" applyFont="1" applyFill="1" applyBorder="1"/>
    <xf numFmtId="164" fontId="4" fillId="4" borderId="10" xfId="0" applyNumberFormat="1" applyFont="1" applyFill="1" applyBorder="1"/>
    <xf numFmtId="164" fontId="4" fillId="4" borderId="11" xfId="0" applyNumberFormat="1" applyFont="1" applyFill="1" applyBorder="1"/>
    <xf numFmtId="0" fontId="0" fillId="11" borderId="12" xfId="0" applyFont="1" applyFill="1" applyBorder="1"/>
    <xf numFmtId="164" fontId="0" fillId="11" borderId="10" xfId="0" applyNumberFormat="1" applyFont="1" applyFill="1" applyBorder="1"/>
    <xf numFmtId="164" fontId="0" fillId="11" borderId="11" xfId="0" applyNumberFormat="1" applyFont="1" applyFill="1" applyBorder="1"/>
    <xf numFmtId="0" fontId="0" fillId="12" borderId="12" xfId="0" applyFont="1" applyFill="1" applyBorder="1"/>
    <xf numFmtId="164" fontId="0" fillId="12" borderId="10" xfId="0" applyNumberFormat="1" applyFont="1" applyFill="1" applyBorder="1"/>
    <xf numFmtId="164" fontId="0" fillId="12" borderId="11" xfId="0" applyNumberFormat="1" applyFont="1" applyFill="1" applyBorder="1"/>
    <xf numFmtId="0" fontId="0" fillId="5" borderId="9" xfId="0" applyFont="1" applyFill="1" applyBorder="1"/>
    <xf numFmtId="164" fontId="0" fillId="5" borderId="10" xfId="0" applyNumberFormat="1" applyFont="1" applyFill="1" applyBorder="1"/>
    <xf numFmtId="0" fontId="4" fillId="6" borderId="9" xfId="0" applyFont="1" applyFill="1" applyBorder="1"/>
    <xf numFmtId="0" fontId="4" fillId="6" borderId="10" xfId="0" applyFont="1" applyFill="1" applyBorder="1"/>
    <xf numFmtId="164" fontId="4" fillId="6" borderId="10" xfId="0" applyNumberFormat="1" applyFont="1" applyFill="1" applyBorder="1"/>
    <xf numFmtId="164" fontId="4" fillId="6" borderId="11" xfId="0" applyNumberFormat="1" applyFont="1" applyFill="1" applyBorder="1"/>
    <xf numFmtId="164" fontId="0" fillId="12" borderId="13" xfId="0" applyNumberFormat="1" applyFont="1" applyFill="1" applyBorder="1"/>
    <xf numFmtId="0" fontId="0" fillId="12" borderId="9" xfId="0" applyFont="1" applyFill="1" applyBorder="1"/>
    <xf numFmtId="0" fontId="3" fillId="12" borderId="9" xfId="0" applyFont="1" applyFill="1" applyBorder="1"/>
    <xf numFmtId="0" fontId="0" fillId="12" borderId="10" xfId="0" applyFont="1" applyFill="1" applyBorder="1"/>
    <xf numFmtId="0" fontId="0" fillId="12" borderId="10" xfId="0" applyFont="1" applyFill="1" applyBorder="1" applyAlignment="1">
      <alignment horizontal="right"/>
    </xf>
    <xf numFmtId="0" fontId="3" fillId="9" borderId="9" xfId="0" applyFont="1" applyFill="1" applyBorder="1"/>
    <xf numFmtId="164" fontId="0" fillId="9" borderId="10" xfId="0" applyNumberFormat="1" applyFont="1" applyFill="1" applyBorder="1"/>
    <xf numFmtId="0" fontId="3" fillId="7" borderId="9" xfId="0" applyFont="1" applyFill="1" applyBorder="1"/>
    <xf numFmtId="164" fontId="0" fillId="7" borderId="10" xfId="0" applyNumberFormat="1" applyFont="1" applyFill="1" applyBorder="1"/>
    <xf numFmtId="164" fontId="3" fillId="7" borderId="10" xfId="0" applyNumberFormat="1" applyFont="1" applyFill="1" applyBorder="1"/>
    <xf numFmtId="164" fontId="3" fillId="7" borderId="11" xfId="0" applyNumberFormat="1" applyFont="1" applyFill="1" applyBorder="1"/>
    <xf numFmtId="0" fontId="3" fillId="8" borderId="9" xfId="0" applyFont="1" applyFill="1" applyBorder="1"/>
    <xf numFmtId="164" fontId="5" fillId="11" borderId="10" xfId="0" applyNumberFormat="1" applyFont="1" applyFill="1" applyBorder="1" applyAlignment="1">
      <alignment horizontal="center"/>
    </xf>
    <xf numFmtId="164" fontId="5" fillId="11" borderId="11" xfId="0" applyNumberFormat="1" applyFont="1" applyFill="1" applyBorder="1" applyAlignment="1">
      <alignment horizontal="center"/>
    </xf>
    <xf numFmtId="38" fontId="0" fillId="12" borderId="10" xfId="0" applyNumberFormat="1" applyFont="1" applyFill="1" applyBorder="1"/>
    <xf numFmtId="38" fontId="0" fillId="12" borderId="11" xfId="0" applyNumberFormat="1" applyFont="1" applyFill="1" applyBorder="1"/>
    <xf numFmtId="0" fontId="4" fillId="3" borderId="14" xfId="0" applyFont="1" applyFill="1" applyBorder="1"/>
    <xf numFmtId="0" fontId="4" fillId="3" borderId="4" xfId="0" applyFont="1" applyFill="1" applyBorder="1"/>
    <xf numFmtId="164" fontId="4" fillId="3" borderId="4" xfId="0" applyNumberFormat="1" applyFont="1" applyFill="1" applyBorder="1" applyAlignment="1">
      <alignment horizontal="right"/>
    </xf>
    <xf numFmtId="167" fontId="4" fillId="10" borderId="5" xfId="0" applyNumberFormat="1" applyFont="1" applyFill="1" applyBorder="1" applyAlignment="1">
      <alignment horizontal="center" vertical="center" wrapText="1"/>
    </xf>
  </cellXfs>
  <cellStyles count="26">
    <cellStyle name="Обычный" xfId="0" builtinId="0"/>
    <cellStyle name="Открывавшаяся гиперссылка" xfId="2" builtinId="9" hidden="1"/>
    <cellStyle name="Открывавшаяся гиперссылка" xfId="3" builtinId="9" hidden="1"/>
    <cellStyle name="Открывавшаяся гиперссылка" xfId="4" builtinId="9" hidden="1"/>
    <cellStyle name="Открывавшаяся гиперссылка" xfId="5" builtinId="9" hidden="1"/>
    <cellStyle name="Открывавшаяся гиперссылка" xfId="6" builtinId="9" hidden="1"/>
    <cellStyle name="Открывавшаяся гиперссылка" xfId="7" builtinId="9" hidden="1"/>
    <cellStyle name="Открывавшаяся гиперссылка" xfId="8" builtinId="9" hidden="1"/>
    <cellStyle name="Открывавшаяся гиперссылка" xfId="9" builtinId="9" hidden="1"/>
    <cellStyle name="Открывавшаяся гиперссылка" xfId="10" builtinId="9" hidden="1"/>
    <cellStyle name="Открывавшаяся гиперссылка" xfId="11" builtinId="9" hidden="1"/>
    <cellStyle name="Открывавшаяся гиперссылка" xfId="12" builtinId="9" hidden="1"/>
    <cellStyle name="Открывавшаяся гиперссылка" xfId="13" builtinId="9" hidden="1"/>
    <cellStyle name="Открывавшаяся гиперссылка" xfId="14" builtinId="9" hidden="1"/>
    <cellStyle name="Открывавшаяся гиперссылка" xfId="15" builtinId="9" hidden="1"/>
    <cellStyle name="Открывавшаяся гиперссылка" xfId="16" builtinId="9" hidden="1"/>
    <cellStyle name="Открывавшаяся гиперссылка" xfId="17" builtinId="9" hidden="1"/>
    <cellStyle name="Открывавшаяся гиперссылка" xfId="18" builtinId="9" hidden="1"/>
    <cellStyle name="Открывавшаяся гиперссылка" xfId="19" builtinId="9" hidden="1"/>
    <cellStyle name="Открывавшаяся гиперссылка" xfId="20" builtinId="9" hidden="1"/>
    <cellStyle name="Открывавшаяся гиперссылка" xfId="21" builtinId="9" hidden="1"/>
    <cellStyle name="Открывавшаяся гиперссылка" xfId="22" builtinId="9" hidden="1"/>
    <cellStyle name="Открывавшаяся гиперссылка" xfId="23" builtinId="9" hidden="1"/>
    <cellStyle name="Открывавшаяся гиперссылка" xfId="24" builtinId="9" hidden="1"/>
    <cellStyle name="Открывавшаяся гиперссылка" xfId="25" builtinId="9" hidden="1"/>
    <cellStyle name="Финансов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onid/Dropbox/&#1055;&#1088;&#1080;&#1084;&#1077;&#1088;%20&#1076;&#1083;&#1103;%20&#1092;&#1086;&#1088;&#1091;&#1084;&#1072;/&#1059;&#1095;&#1077;&#1090;%20&#1044;&#1080;&#105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373367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виж. денег"/>
      <sheetName val="Формулы"/>
    </sheetNames>
    <sheetDataSet>
      <sheetData sheetId="0">
        <row r="3">
          <cell r="B3">
            <v>100000</v>
          </cell>
        </row>
        <row r="4">
          <cell r="B4">
            <v>-100</v>
          </cell>
        </row>
        <row r="5">
          <cell r="C5">
            <v>35000</v>
          </cell>
        </row>
        <row r="6">
          <cell r="D6">
            <v>100000</v>
          </cell>
        </row>
        <row r="7">
          <cell r="B7">
            <v>-1000</v>
          </cell>
        </row>
        <row r="8">
          <cell r="D8">
            <v>-5000</v>
          </cell>
        </row>
        <row r="9">
          <cell r="B9">
            <v>-300</v>
          </cell>
        </row>
        <row r="10">
          <cell r="C10">
            <v>5000</v>
          </cell>
        </row>
        <row r="11">
          <cell r="C11">
            <v>-3000</v>
          </cell>
        </row>
        <row r="12">
          <cell r="B12">
            <v>-10000</v>
          </cell>
        </row>
        <row r="13">
          <cell r="C13">
            <v>-10000</v>
          </cell>
        </row>
        <row r="14">
          <cell r="D14">
            <v>-70000</v>
          </cell>
        </row>
        <row r="15">
          <cell r="B15">
            <v>-5000</v>
          </cell>
        </row>
        <row r="16">
          <cell r="C16">
            <v>5000</v>
          </cell>
        </row>
        <row r="17">
          <cell r="D17">
            <v>5000</v>
          </cell>
        </row>
        <row r="18">
          <cell r="C18">
            <v>-1000</v>
          </cell>
        </row>
      </sheetData>
      <sheetData sheetId="1">
        <row r="3">
          <cell r="B3" t="str">
            <v>Опер.</v>
          </cell>
          <cell r="C3" t="str">
            <v>Приход</v>
          </cell>
        </row>
        <row r="4">
          <cell r="B4" t="str">
            <v>Инвест.</v>
          </cell>
          <cell r="C4" t="str">
            <v>Расход</v>
          </cell>
        </row>
        <row r="5">
          <cell r="B5" t="str">
            <v>Фин.</v>
          </cell>
          <cell r="C5" t="str">
            <v>Трансфер</v>
          </cell>
        </row>
        <row r="17">
          <cell r="B17" t="str">
            <v>Услуга 1</v>
          </cell>
        </row>
        <row r="18">
          <cell r="B18" t="str">
            <v>Услуга 2</v>
          </cell>
        </row>
        <row r="19">
          <cell r="B19" t="str">
            <v>Услуга 3</v>
          </cell>
        </row>
        <row r="20">
          <cell r="B20" t="str">
            <v>Аренда офиса</v>
          </cell>
        </row>
        <row r="21">
          <cell r="B21" t="str">
            <v>ЗП Sales</v>
          </cell>
        </row>
        <row r="22">
          <cell r="B22" t="str">
            <v>Доставка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виж. денег"/>
      <sheetName val="Формулы"/>
    </sheetNames>
    <sheetDataSet>
      <sheetData sheetId="0">
        <row r="3">
          <cell r="A3">
            <v>42370</v>
          </cell>
          <cell r="B3">
            <v>100000</v>
          </cell>
          <cell r="F3" t="str">
            <v>Приход</v>
          </cell>
          <cell r="G3" t="str">
            <v>Услуга 1</v>
          </cell>
        </row>
        <row r="4">
          <cell r="A4">
            <v>42370</v>
          </cell>
          <cell r="B4">
            <v>-100</v>
          </cell>
          <cell r="F4" t="str">
            <v>Расход</v>
          </cell>
          <cell r="G4" t="str">
            <v>Доставка</v>
          </cell>
        </row>
        <row r="5">
          <cell r="A5">
            <v>42370</v>
          </cell>
          <cell r="C5">
            <v>35000</v>
          </cell>
          <cell r="F5" t="str">
            <v>Приход</v>
          </cell>
          <cell r="G5" t="str">
            <v>Услуга 2</v>
          </cell>
        </row>
        <row r="6">
          <cell r="A6">
            <v>42370</v>
          </cell>
          <cell r="D6">
            <v>100000</v>
          </cell>
          <cell r="F6" t="str">
            <v>Приход</v>
          </cell>
          <cell r="G6" t="str">
            <v>Услуга 1</v>
          </cell>
        </row>
        <row r="7">
          <cell r="A7">
            <v>42370</v>
          </cell>
          <cell r="B7">
            <v>-1000</v>
          </cell>
          <cell r="F7" t="str">
            <v>Расход</v>
          </cell>
          <cell r="G7" t="str">
            <v>Помощники</v>
          </cell>
        </row>
        <row r="8">
          <cell r="A8">
            <v>42370</v>
          </cell>
          <cell r="D8">
            <v>-5000</v>
          </cell>
          <cell r="F8" t="str">
            <v>Расход</v>
          </cell>
          <cell r="G8" t="str">
            <v>ЗП Sales</v>
          </cell>
        </row>
        <row r="9">
          <cell r="A9">
            <v>42370</v>
          </cell>
          <cell r="B9">
            <v>-300</v>
          </cell>
          <cell r="F9" t="str">
            <v>Расход</v>
          </cell>
          <cell r="G9" t="str">
            <v>Доставка</v>
          </cell>
        </row>
        <row r="10">
          <cell r="A10">
            <v>42371</v>
          </cell>
          <cell r="C10">
            <v>5000</v>
          </cell>
          <cell r="F10" t="str">
            <v>Приход</v>
          </cell>
          <cell r="G10" t="str">
            <v>Услуга 3</v>
          </cell>
        </row>
        <row r="11">
          <cell r="A11">
            <v>42371</v>
          </cell>
          <cell r="C11">
            <v>-3000</v>
          </cell>
          <cell r="F11" t="str">
            <v>Расход</v>
          </cell>
          <cell r="G11" t="str">
            <v>Помощники</v>
          </cell>
        </row>
        <row r="12">
          <cell r="A12">
            <v>42402</v>
          </cell>
          <cell r="B12">
            <v>-10000</v>
          </cell>
          <cell r="F12" t="str">
            <v>Расход</v>
          </cell>
          <cell r="G12" t="str">
            <v>ЗП Sales</v>
          </cell>
        </row>
        <row r="13">
          <cell r="A13">
            <v>42402</v>
          </cell>
          <cell r="C13">
            <v>-10000</v>
          </cell>
          <cell r="F13" t="str">
            <v>Расход</v>
          </cell>
          <cell r="G13" t="str">
            <v>ЗП Sales</v>
          </cell>
        </row>
        <row r="14">
          <cell r="A14">
            <v>42402</v>
          </cell>
          <cell r="D14">
            <v>-70000</v>
          </cell>
          <cell r="F14" t="str">
            <v>Расход</v>
          </cell>
          <cell r="G14" t="str">
            <v>Аренда офиса</v>
          </cell>
        </row>
        <row r="15">
          <cell r="A15">
            <v>42403</v>
          </cell>
          <cell r="B15">
            <v>-5000</v>
          </cell>
          <cell r="F15" t="str">
            <v>Трансфер</v>
          </cell>
        </row>
        <row r="16">
          <cell r="A16">
            <v>42403</v>
          </cell>
          <cell r="C16">
            <v>5000</v>
          </cell>
          <cell r="F16" t="str">
            <v>Трансфер</v>
          </cell>
        </row>
        <row r="17">
          <cell r="A17">
            <v>42404</v>
          </cell>
          <cell r="D17">
            <v>5000</v>
          </cell>
          <cell r="F17" t="str">
            <v>Приход</v>
          </cell>
          <cell r="G17" t="str">
            <v>Услуга 3</v>
          </cell>
        </row>
        <row r="18">
          <cell r="A18">
            <v>42434</v>
          </cell>
          <cell r="C18">
            <v>-1000</v>
          </cell>
          <cell r="F18" t="str">
            <v>Расход</v>
          </cell>
          <cell r="G18" t="str">
            <v>Доставка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onid/Dropbox/&#1041;&#1044;&#1044;&#1057;%20&#1058;&#1072;&#1088;&#1072;&#1073;&#1091;&#1084;%202016%202%20(11.04.16)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  <outlinePr summaryBelow="0" summaryRight="0"/>
  </sheetPr>
  <dimension ref="A1:O45"/>
  <sheetViews>
    <sheetView tabSelected="1" topLeftCell="A4" zoomScale="130" zoomScaleNormal="130" zoomScalePageLayoutView="130" workbookViewId="0">
      <selection activeCell="C12" sqref="C12"/>
    </sheetView>
  </sheetViews>
  <sheetFormatPr defaultColWidth="8.85546875" defaultRowHeight="15" outlineLevelRow="3" x14ac:dyDescent="0.25"/>
  <cols>
    <col min="1" max="1" width="33" customWidth="1"/>
    <col min="2" max="2" width="9.85546875" hidden="1" customWidth="1"/>
    <col min="3" max="3" width="13.85546875" customWidth="1"/>
    <col min="4" max="4" width="11.85546875" customWidth="1"/>
    <col min="5" max="5" width="12.85546875" customWidth="1"/>
    <col min="6" max="8" width="11.85546875" customWidth="1"/>
    <col min="9" max="10" width="12.42578125" customWidth="1"/>
    <col min="11" max="11" width="11.42578125" customWidth="1"/>
    <col min="12" max="12" width="12.28515625" customWidth="1"/>
    <col min="13" max="13" width="13.42578125" customWidth="1"/>
    <col min="14" max="14" width="12.28515625" customWidth="1"/>
  </cols>
  <sheetData>
    <row r="1" spans="1:14" s="4" customFormat="1" ht="18.75" x14ac:dyDescent="0.3">
      <c r="A1" s="1" t="s">
        <v>22</v>
      </c>
      <c r="B1" s="2"/>
      <c r="C1" s="3"/>
    </row>
    <row r="2" spans="1:14" s="4" customFormat="1" ht="18.75" x14ac:dyDescent="0.3">
      <c r="A2" s="1"/>
      <c r="B2" s="2"/>
      <c r="C2" s="16" t="s">
        <v>15</v>
      </c>
      <c r="D2" s="16"/>
      <c r="E2" s="16"/>
      <c r="F2" s="16"/>
    </row>
    <row r="3" spans="1:14" s="4" customFormat="1" ht="18.75" x14ac:dyDescent="0.3">
      <c r="A3" s="1"/>
      <c r="B3" s="2"/>
      <c r="C3" s="12" t="s">
        <v>8</v>
      </c>
      <c r="D3" s="12" t="s">
        <v>9</v>
      </c>
      <c r="E3" s="12" t="s">
        <v>0</v>
      </c>
      <c r="F3" s="14" t="s">
        <v>3</v>
      </c>
    </row>
    <row r="4" spans="1:14" s="4" customFormat="1" ht="18.75" x14ac:dyDescent="0.3">
      <c r="A4" s="1"/>
      <c r="B4" s="2"/>
      <c r="C4" s="13">
        <f>SUM('[1]Движ. денег'!$B$3:$B$1002)</f>
        <v>83600</v>
      </c>
      <c r="D4" s="13">
        <f>SUM('[1]Движ. денег'!$C$3:$C$1002)</f>
        <v>31000</v>
      </c>
      <c r="E4" s="13">
        <f>SUM('[1]Движ. денег'!$D$3:$D$1002)</f>
        <v>30000</v>
      </c>
      <c r="F4" s="15">
        <f>SUM(C4:E4)</f>
        <v>144600</v>
      </c>
    </row>
    <row r="5" spans="1:14" ht="15" customHeight="1" x14ac:dyDescent="0.25">
      <c r="B5" s="5"/>
      <c r="C5" s="6"/>
    </row>
    <row r="6" spans="1:14" s="7" customFormat="1" ht="45.75" thickBot="1" x14ac:dyDescent="0.3">
      <c r="A6" s="18" t="s">
        <v>1</v>
      </c>
      <c r="B6" s="19" t="s">
        <v>2</v>
      </c>
      <c r="C6" s="79">
        <v>42370</v>
      </c>
      <c r="D6" s="79">
        <f>EDATE(C6,1)</f>
        <v>42401</v>
      </c>
      <c r="E6" s="79">
        <f t="shared" ref="E6:N6" si="0">EDATE(D6,1)</f>
        <v>42430</v>
      </c>
      <c r="F6" s="79">
        <f t="shared" si="0"/>
        <v>42461</v>
      </c>
      <c r="G6" s="79">
        <f t="shared" si="0"/>
        <v>42491</v>
      </c>
      <c r="H6" s="79">
        <f t="shared" si="0"/>
        <v>42522</v>
      </c>
      <c r="I6" s="79">
        <f t="shared" si="0"/>
        <v>42552</v>
      </c>
      <c r="J6" s="79">
        <f t="shared" si="0"/>
        <v>42583</v>
      </c>
      <c r="K6" s="79">
        <f t="shared" si="0"/>
        <v>42614</v>
      </c>
      <c r="L6" s="79">
        <f t="shared" si="0"/>
        <v>42644</v>
      </c>
      <c r="M6" s="79">
        <f t="shared" si="0"/>
        <v>42675</v>
      </c>
      <c r="N6" s="79">
        <f t="shared" si="0"/>
        <v>42705</v>
      </c>
    </row>
    <row r="7" spans="1:14" s="4" customFormat="1" ht="15.75" thickTop="1" x14ac:dyDescent="0.25">
      <c r="A7" s="20" t="s">
        <v>17</v>
      </c>
      <c r="B7" s="21"/>
      <c r="C7" s="22">
        <v>0</v>
      </c>
      <c r="D7" s="22">
        <f>C44</f>
        <v>235000</v>
      </c>
      <c r="E7" s="22">
        <f t="shared" ref="E7:N7" si="1">D44</f>
        <v>150000</v>
      </c>
      <c r="F7" s="22">
        <f t="shared" si="1"/>
        <v>150000</v>
      </c>
      <c r="G7" s="22">
        <f t="shared" si="1"/>
        <v>150000</v>
      </c>
      <c r="H7" s="22">
        <f t="shared" si="1"/>
        <v>150000</v>
      </c>
      <c r="I7" s="22">
        <f t="shared" si="1"/>
        <v>150000</v>
      </c>
      <c r="J7" s="22">
        <f t="shared" si="1"/>
        <v>150000</v>
      </c>
      <c r="K7" s="22">
        <f t="shared" si="1"/>
        <v>150000</v>
      </c>
      <c r="L7" s="22">
        <f t="shared" si="1"/>
        <v>150000</v>
      </c>
      <c r="M7" s="22">
        <f t="shared" si="1"/>
        <v>150000</v>
      </c>
      <c r="N7" s="23">
        <f t="shared" si="1"/>
        <v>150000</v>
      </c>
    </row>
    <row r="8" spans="1:14" x14ac:dyDescent="0.25">
      <c r="A8" s="24"/>
      <c r="B8" s="25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  <row r="9" spans="1:14" x14ac:dyDescent="0.25">
      <c r="A9" s="27" t="s">
        <v>19</v>
      </c>
      <c r="B9" s="28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</row>
    <row r="10" spans="1:14" s="4" customFormat="1" x14ac:dyDescent="0.25">
      <c r="A10" s="30" t="s">
        <v>21</v>
      </c>
      <c r="B10" s="31"/>
      <c r="C10" s="32">
        <f>SUM(C11:C13)</f>
        <v>240000</v>
      </c>
      <c r="D10" s="32">
        <f t="shared" ref="D10:N10" si="2">SUM(D11:D13)</f>
        <v>5000</v>
      </c>
      <c r="E10" s="32">
        <f t="shared" si="2"/>
        <v>0</v>
      </c>
      <c r="F10" s="32">
        <f t="shared" si="2"/>
        <v>0</v>
      </c>
      <c r="G10" s="32">
        <f t="shared" si="2"/>
        <v>0</v>
      </c>
      <c r="H10" s="32">
        <f t="shared" si="2"/>
        <v>0</v>
      </c>
      <c r="I10" s="32">
        <f t="shared" si="2"/>
        <v>0</v>
      </c>
      <c r="J10" s="32">
        <f t="shared" si="2"/>
        <v>0</v>
      </c>
      <c r="K10" s="32">
        <f t="shared" si="2"/>
        <v>0</v>
      </c>
      <c r="L10" s="32">
        <f t="shared" si="2"/>
        <v>0</v>
      </c>
      <c r="M10" s="32">
        <f t="shared" si="2"/>
        <v>0</v>
      </c>
      <c r="N10" s="33">
        <f t="shared" si="2"/>
        <v>0</v>
      </c>
    </row>
    <row r="11" spans="1:14" outlineLevel="3" x14ac:dyDescent="0.25">
      <c r="A11" s="34" t="s">
        <v>10</v>
      </c>
      <c r="B11" s="35"/>
      <c r="C11" s="36">
        <f>SUMPRODUCT((MONTH('[2]Движ. денег'!$A$3:$A$100)=MONTH(C$6))*('[2]Движ. денег'!$F$3:$F$100="Приход")*('[2]Движ. денег'!$G$3:$G$100=$A11)*('[2]Движ. денег'!$B$3:$D$100))</f>
        <v>200000</v>
      </c>
      <c r="D11" s="36">
        <f>SUMPRODUCT((MONTH('[2]Движ. денег'!$A$3:$A$100)=MONTH(D$6))*('[2]Движ. денег'!$F$3:$F$100="Приход")*('[2]Движ. денег'!$G$3:$G$100=$A11)*('[2]Движ. денег'!$B$3:$D$100))</f>
        <v>0</v>
      </c>
      <c r="E11" s="36">
        <f>SUMPRODUCT((MONTH('[2]Движ. денег'!$A$3:$A$100)=MONTH(E$6))*('[2]Движ. денег'!$F$3:$F$100="Приход")*('[2]Движ. денег'!$G$3:$G$100=$A11)*('[2]Движ. денег'!$B$3:$D$100))</f>
        <v>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7">
        <v>0</v>
      </c>
    </row>
    <row r="12" spans="1:14" outlineLevel="3" x14ac:dyDescent="0.25">
      <c r="A12" s="38" t="s">
        <v>11</v>
      </c>
      <c r="B12" s="39"/>
      <c r="C12" s="36">
        <f>SUMPRODUCT((MONTH('[2]Движ. денег'!$A$3:$A$100)=MONTH(C$6))*('[2]Движ. денег'!$F$3:$F$100="Приход")*('[2]Движ. денег'!$G$3:$G$100=$A12)*('[2]Движ. денег'!$B$3:$D$100))</f>
        <v>35000</v>
      </c>
      <c r="D12" s="36">
        <f>SUMPRODUCT((MONTH('[2]Движ. денег'!$A$3:$A$100)=MONTH(D$6))*('[2]Движ. денег'!$F$3:$F$100="Приход")*('[2]Движ. денег'!$G$3:$G$100=$A12)*('[2]Движ. денег'!$B$3:$D$100))</f>
        <v>0</v>
      </c>
      <c r="E12" s="36">
        <f>SUMPRODUCT((MONTH('[2]Движ. денег'!$A$3:$A$100)=MONTH(E$6))*('[2]Движ. денег'!$F$3:$F$100="Приход")*('[2]Движ. денег'!$G$3:$G$100=$A12)*('[2]Движ. денег'!$B$3:$D$100))</f>
        <v>0</v>
      </c>
      <c r="F12" s="40">
        <v>0</v>
      </c>
      <c r="G12" s="40">
        <v>0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40">
        <v>0</v>
      </c>
      <c r="N12" s="41">
        <v>0</v>
      </c>
    </row>
    <row r="13" spans="1:14" outlineLevel="3" x14ac:dyDescent="0.25">
      <c r="A13" s="34" t="s">
        <v>12</v>
      </c>
      <c r="B13" s="35"/>
      <c r="C13" s="36">
        <f>SUMPRODUCT((MONTH('[2]Движ. денег'!$A$3:$A$100)=MONTH(C$6))*('[2]Движ. денег'!$F$3:$F$100="Приход")*('[2]Движ. денег'!$G$3:$G$100=$A13)*('[2]Движ. денег'!$B$3:$D$100))</f>
        <v>5000</v>
      </c>
      <c r="D13" s="36">
        <f>SUMPRODUCT((MONTH('[2]Движ. денег'!$A$3:$A$100)=MONTH(D$6))*('[2]Движ. денег'!$F$3:$F$100="Приход")*('[2]Движ. денег'!$G$3:$G$100=$A13)*('[2]Движ. денег'!$B$3:$D$100))</f>
        <v>5000</v>
      </c>
      <c r="E13" s="36">
        <f>SUMPRODUCT((MONTH('[2]Движ. денег'!$A$3:$A$100)=MONTH(E$6))*('[2]Движ. денег'!$F$3:$F$100="Приход")*('[2]Движ. денег'!$G$3:$G$100=$A13)*('[2]Движ. денег'!$B$3:$D$100))</f>
        <v>0</v>
      </c>
      <c r="F13" s="36">
        <v>0</v>
      </c>
      <c r="G13" s="36">
        <v>0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7">
        <v>0</v>
      </c>
    </row>
    <row r="14" spans="1:14" ht="13.5" customHeight="1" x14ac:dyDescent="0.25">
      <c r="A14" s="42"/>
      <c r="B14" s="39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4"/>
    </row>
    <row r="15" spans="1:14" s="4" customFormat="1" x14ac:dyDescent="0.25">
      <c r="A15" s="45" t="s">
        <v>4</v>
      </c>
      <c r="B15" s="46"/>
      <c r="C15" s="46">
        <f>SUM(C16:C17)</f>
        <v>-5000</v>
      </c>
      <c r="D15" s="46">
        <f t="shared" ref="D15:N15" si="3">SUM(D16:D17)</f>
        <v>-90000</v>
      </c>
      <c r="E15" s="46">
        <f t="shared" si="3"/>
        <v>0</v>
      </c>
      <c r="F15" s="46">
        <f t="shared" si="3"/>
        <v>0</v>
      </c>
      <c r="G15" s="46">
        <f t="shared" si="3"/>
        <v>0</v>
      </c>
      <c r="H15" s="46">
        <f t="shared" si="3"/>
        <v>0</v>
      </c>
      <c r="I15" s="46">
        <f t="shared" si="3"/>
        <v>0</v>
      </c>
      <c r="J15" s="46">
        <f t="shared" si="3"/>
        <v>0</v>
      </c>
      <c r="K15" s="46">
        <f t="shared" si="3"/>
        <v>0</v>
      </c>
      <c r="L15" s="46">
        <f t="shared" si="3"/>
        <v>0</v>
      </c>
      <c r="M15" s="46">
        <f t="shared" si="3"/>
        <v>0</v>
      </c>
      <c r="N15" s="47">
        <f t="shared" si="3"/>
        <v>0</v>
      </c>
    </row>
    <row r="16" spans="1:14" outlineLevel="2" x14ac:dyDescent="0.25">
      <c r="A16" s="48" t="s">
        <v>5</v>
      </c>
      <c r="B16" s="49"/>
      <c r="C16" s="36">
        <f>SUMPRODUCT((MONTH('[2]Движ. денег'!$A$3:$A$100)=MONTH(C$6))*('[2]Движ. денег'!$F$3:$F$100="Расход")*('[2]Движ. денег'!$G$3:$G$100=$A16)*('[2]Движ. денег'!$B$3:$D$100))</f>
        <v>0</v>
      </c>
      <c r="D16" s="36">
        <f>SUMPRODUCT((MONTH('[2]Движ. денег'!$A$3:$A$100)=MONTH(D$6))*('[2]Движ. денег'!$F$3:$F$100="Расход")*('[2]Движ. денег'!$G$3:$G$100=$A16)*('[2]Движ. денег'!$B$3:$D$100))</f>
        <v>-70000</v>
      </c>
      <c r="E16" s="36">
        <f>SUMPRODUCT((MONTH('[2]Движ. денег'!$A$3:$A$100)=MONTH(E$6))*('[2]Движ. денег'!$F$3:$F$100="Расход")*('[2]Движ. денег'!$G$3:$G$100=$A16)*('[2]Движ. денег'!$B$3:$D$100))</f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50">
        <v>0</v>
      </c>
    </row>
    <row r="17" spans="1:15" outlineLevel="2" x14ac:dyDescent="0.25">
      <c r="A17" s="51" t="s">
        <v>13</v>
      </c>
      <c r="B17" s="52"/>
      <c r="C17" s="36">
        <f>SUMPRODUCT((MONTH('[2]Движ. денег'!$A$3:$A$100)=MONTH(C$6))*('[2]Движ. денег'!$F$3:$F$100="Расход")*('[2]Движ. денег'!$G$3:$G$100=$A17)*('[2]Движ. денег'!$B$3:$D$100))</f>
        <v>-5000</v>
      </c>
      <c r="D17" s="36">
        <f>SUMPRODUCT((MONTH('[2]Движ. денег'!$A$3:$A$100)=MONTH(D$6))*('[2]Движ. денег'!$F$3:$F$100="Расход")*('[2]Движ. денег'!$G$3:$G$100=$A17)*('[2]Движ. денег'!$B$3:$D$100))</f>
        <v>-20000</v>
      </c>
      <c r="E17" s="36">
        <f>SUMPRODUCT((MONTH('[2]Движ. денег'!$A$3:$A$100)=MONTH(E$6))*('[2]Движ. денег'!$F$3:$F$100="Расход")*('[2]Движ. денег'!$G$3:$G$100=$A17)*('[2]Движ. денег'!$B$3:$D$100))</f>
        <v>0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3">
        <v>0</v>
      </c>
    </row>
    <row r="18" spans="1:15" x14ac:dyDescent="0.25">
      <c r="A18" s="54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8"/>
    </row>
    <row r="19" spans="1:15" x14ac:dyDescent="0.25">
      <c r="A19" s="56" t="s">
        <v>6</v>
      </c>
      <c r="B19" s="57"/>
      <c r="C19" s="58">
        <f>SUM(C20:C21)</f>
        <v>0</v>
      </c>
      <c r="D19" s="58">
        <f t="shared" ref="D19:N19" si="4">SUM(D20:D21)</f>
        <v>0</v>
      </c>
      <c r="E19" s="58">
        <f t="shared" si="4"/>
        <v>0</v>
      </c>
      <c r="F19" s="58">
        <f t="shared" si="4"/>
        <v>0</v>
      </c>
      <c r="G19" s="58">
        <f t="shared" si="4"/>
        <v>0</v>
      </c>
      <c r="H19" s="58">
        <f t="shared" si="4"/>
        <v>0</v>
      </c>
      <c r="I19" s="58">
        <f t="shared" si="4"/>
        <v>0</v>
      </c>
      <c r="J19" s="58">
        <f t="shared" si="4"/>
        <v>0</v>
      </c>
      <c r="K19" s="58">
        <f t="shared" si="4"/>
        <v>0</v>
      </c>
      <c r="L19" s="58">
        <f t="shared" si="4"/>
        <v>0</v>
      </c>
      <c r="M19" s="58">
        <f t="shared" si="4"/>
        <v>0</v>
      </c>
      <c r="N19" s="59">
        <f t="shared" si="4"/>
        <v>0</v>
      </c>
    </row>
    <row r="20" spans="1:15" ht="15.75" outlineLevel="2" thickBot="1" x14ac:dyDescent="0.3">
      <c r="A20" s="38" t="s">
        <v>14</v>
      </c>
      <c r="B20" s="49"/>
      <c r="C20" s="49">
        <v>0</v>
      </c>
      <c r="D20" s="49">
        <v>0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50">
        <v>0</v>
      </c>
    </row>
    <row r="21" spans="1:15" outlineLevel="2" x14ac:dyDescent="0.25">
      <c r="A21" s="34" t="s">
        <v>16</v>
      </c>
      <c r="B21" s="60"/>
      <c r="C21" s="52">
        <v>0</v>
      </c>
      <c r="D21" s="52">
        <v>0</v>
      </c>
      <c r="E21" s="52">
        <v>0</v>
      </c>
      <c r="F21" s="52">
        <v>0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3">
        <v>0</v>
      </c>
    </row>
    <row r="22" spans="1:15" collapsed="1" x14ac:dyDescent="0.25">
      <c r="A22" s="24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</row>
    <row r="23" spans="1:15" x14ac:dyDescent="0.25">
      <c r="A23" s="27" t="s">
        <v>20</v>
      </c>
      <c r="B23" s="28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</row>
    <row r="24" spans="1:15" s="4" customFormat="1" x14ac:dyDescent="0.25">
      <c r="A24" s="45" t="s">
        <v>23</v>
      </c>
      <c r="B24" s="46"/>
      <c r="C24" s="46">
        <f>SUM(C25:C27)</f>
        <v>0</v>
      </c>
      <c r="D24" s="46">
        <f t="shared" ref="D24:N24" si="5">SUM(D25:D27)</f>
        <v>0</v>
      </c>
      <c r="E24" s="46">
        <f t="shared" si="5"/>
        <v>0</v>
      </c>
      <c r="F24" s="46">
        <f t="shared" si="5"/>
        <v>0</v>
      </c>
      <c r="G24" s="46">
        <f t="shared" si="5"/>
        <v>0</v>
      </c>
      <c r="H24" s="46">
        <f t="shared" si="5"/>
        <v>0</v>
      </c>
      <c r="I24" s="46">
        <f t="shared" si="5"/>
        <v>0</v>
      </c>
      <c r="J24" s="46">
        <f t="shared" si="5"/>
        <v>0</v>
      </c>
      <c r="K24" s="46">
        <f t="shared" si="5"/>
        <v>0</v>
      </c>
      <c r="L24" s="46">
        <f t="shared" si="5"/>
        <v>0</v>
      </c>
      <c r="M24" s="46">
        <f t="shared" si="5"/>
        <v>0</v>
      </c>
      <c r="N24" s="47">
        <f t="shared" si="5"/>
        <v>0</v>
      </c>
    </row>
    <row r="25" spans="1:15" outlineLevel="1" x14ac:dyDescent="0.25">
      <c r="A25" s="61" t="s">
        <v>24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</row>
    <row r="26" spans="1:15" outlineLevel="1" x14ac:dyDescent="0.25">
      <c r="A26" s="24" t="s">
        <v>25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</row>
    <row r="27" spans="1:15" outlineLevel="1" x14ac:dyDescent="0.25">
      <c r="A27" s="61" t="s">
        <v>7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</row>
    <row r="28" spans="1:15" x14ac:dyDescent="0.25">
      <c r="A28" s="24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</row>
    <row r="29" spans="1:15" x14ac:dyDescent="0.25">
      <c r="A29" s="27" t="s">
        <v>26</v>
      </c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0" spans="1:15" s="4" customFormat="1" x14ac:dyDescent="0.25">
      <c r="A30" s="30" t="s">
        <v>21</v>
      </c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3"/>
    </row>
    <row r="31" spans="1:15" x14ac:dyDescent="0.25">
      <c r="A31" s="61" t="s">
        <v>27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</row>
    <row r="32" spans="1:15" x14ac:dyDescent="0.25">
      <c r="A32" s="24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</row>
    <row r="33" spans="1:14" s="4" customFormat="1" x14ac:dyDescent="0.25">
      <c r="A33" s="45" t="s">
        <v>23</v>
      </c>
      <c r="B33" s="46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3"/>
    </row>
    <row r="34" spans="1:14" outlineLevel="1" x14ac:dyDescent="0.25">
      <c r="A34" s="24" t="s">
        <v>28</v>
      </c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</row>
    <row r="35" spans="1:14" x14ac:dyDescent="0.25">
      <c r="A35" s="61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</row>
    <row r="36" spans="1:14" x14ac:dyDescent="0.25">
      <c r="A36" s="27" t="s">
        <v>32</v>
      </c>
      <c r="B36" s="28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</row>
    <row r="37" spans="1:14" x14ac:dyDescent="0.25">
      <c r="A37" s="62" t="s">
        <v>33</v>
      </c>
      <c r="B37" s="63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</row>
    <row r="38" spans="1:14" x14ac:dyDescent="0.25">
      <c r="A38" s="42" t="s">
        <v>34</v>
      </c>
      <c r="B38" s="25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</row>
    <row r="39" spans="1:14" x14ac:dyDescent="0.25">
      <c r="A39" s="62"/>
      <c r="B39" s="63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</row>
    <row r="40" spans="1:14" x14ac:dyDescent="0.25">
      <c r="A40" s="65" t="s">
        <v>29</v>
      </c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</row>
    <row r="41" spans="1:14" x14ac:dyDescent="0.25">
      <c r="A41" s="67" t="s">
        <v>30</v>
      </c>
      <c r="B41" s="68" t="e">
        <f>#REF!*0.302</f>
        <v>#REF!</v>
      </c>
      <c r="C41" s="69">
        <f t="shared" ref="C41:N41" si="6">C15+C19</f>
        <v>-5000</v>
      </c>
      <c r="D41" s="69">
        <f t="shared" si="6"/>
        <v>-90000</v>
      </c>
      <c r="E41" s="69">
        <f t="shared" si="6"/>
        <v>0</v>
      </c>
      <c r="F41" s="69">
        <f t="shared" si="6"/>
        <v>0</v>
      </c>
      <c r="G41" s="69">
        <f t="shared" si="6"/>
        <v>0</v>
      </c>
      <c r="H41" s="69">
        <f t="shared" si="6"/>
        <v>0</v>
      </c>
      <c r="I41" s="69">
        <f t="shared" si="6"/>
        <v>0</v>
      </c>
      <c r="J41" s="69">
        <f t="shared" si="6"/>
        <v>0</v>
      </c>
      <c r="K41" s="69">
        <f t="shared" si="6"/>
        <v>0</v>
      </c>
      <c r="L41" s="69">
        <f t="shared" si="6"/>
        <v>0</v>
      </c>
      <c r="M41" s="69">
        <f t="shared" si="6"/>
        <v>0</v>
      </c>
      <c r="N41" s="70">
        <f t="shared" si="6"/>
        <v>0</v>
      </c>
    </row>
    <row r="42" spans="1:14" x14ac:dyDescent="0.25">
      <c r="A42" s="71" t="s">
        <v>31</v>
      </c>
      <c r="B42" s="49" t="e">
        <f>#REF!*0.302</f>
        <v>#REF!</v>
      </c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3"/>
    </row>
    <row r="43" spans="1:14" x14ac:dyDescent="0.25">
      <c r="A43" s="61"/>
      <c r="B43" s="63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5"/>
    </row>
    <row r="44" spans="1:14" s="4" customFormat="1" x14ac:dyDescent="0.25">
      <c r="A44" s="76" t="s">
        <v>18</v>
      </c>
      <c r="B44" s="77"/>
      <c r="C44" s="78">
        <f t="shared" ref="C44:N44" si="7">SUM(C7+C10+C15+C19)</f>
        <v>235000</v>
      </c>
      <c r="D44" s="78">
        <f t="shared" si="7"/>
        <v>150000</v>
      </c>
      <c r="E44" s="78">
        <f t="shared" si="7"/>
        <v>150000</v>
      </c>
      <c r="F44" s="78">
        <f t="shared" si="7"/>
        <v>150000</v>
      </c>
      <c r="G44" s="78">
        <f t="shared" si="7"/>
        <v>150000</v>
      </c>
      <c r="H44" s="78">
        <f t="shared" si="7"/>
        <v>150000</v>
      </c>
      <c r="I44" s="78">
        <f t="shared" si="7"/>
        <v>150000</v>
      </c>
      <c r="J44" s="78">
        <f t="shared" si="7"/>
        <v>150000</v>
      </c>
      <c r="K44" s="78">
        <f t="shared" si="7"/>
        <v>150000</v>
      </c>
      <c r="L44" s="78">
        <f t="shared" si="7"/>
        <v>150000</v>
      </c>
      <c r="M44" s="78">
        <f t="shared" si="7"/>
        <v>150000</v>
      </c>
      <c r="N44" s="17">
        <f t="shared" si="7"/>
        <v>150000</v>
      </c>
    </row>
    <row r="45" spans="1:14" s="4" customFormat="1" ht="14.1" customHeight="1" x14ac:dyDescent="0.25">
      <c r="A45" s="9"/>
      <c r="B45" s="10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</row>
  </sheetData>
  <dataConsolidate link="1">
    <dataRefs count="1">
      <dataRef ref="E6" sheet="Себестоимость проектов" r:id="rId1"/>
    </dataRefs>
  </dataConsolidate>
  <mergeCells count="1">
    <mergeCell ref="C2:F2"/>
  </mergeCells>
  <conditionalFormatting sqref="C42:N42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БДДС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Леонид Корнилов</dc:creator>
  <cp:lastModifiedBy>МаринаИра</cp:lastModifiedBy>
  <dcterms:created xsi:type="dcterms:W3CDTF">2016-04-14T05:21:12Z</dcterms:created>
  <dcterms:modified xsi:type="dcterms:W3CDTF">2016-04-14T13:26:11Z</dcterms:modified>
</cp:coreProperties>
</file>