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20115" windowHeight="5835"/>
  </bookViews>
  <sheets>
    <sheet name="Лист1" sheetId="4" r:id="rId1"/>
  </sheets>
  <externalReferences>
    <externalReference r:id="rId2"/>
  </externalReferences>
  <definedNames>
    <definedName name="Выплаты">[1]Филиалы!$H$2:$H$25</definedName>
    <definedName name="Специалист">[1]Филиалы!$J$1:$J$17</definedName>
  </definedNames>
  <calcPr calcId="144525"/>
</workbook>
</file>

<file path=xl/calcChain.xml><?xml version="1.0" encoding="utf-8"?>
<calcChain xmlns="http://schemas.openxmlformats.org/spreadsheetml/2006/main">
  <c r="C3" i="4" l="1"/>
  <c r="C4" i="4" l="1"/>
  <c r="D4" i="4" s="1"/>
  <c r="C5" i="4"/>
  <c r="D5" i="4"/>
  <c r="E5" i="4" s="1"/>
  <c r="F5" i="4" s="1"/>
  <c r="C6" i="4"/>
  <c r="D6" i="4" s="1"/>
  <c r="C7" i="4"/>
  <c r="D7" i="4"/>
  <c r="E7" i="4" s="1"/>
  <c r="F7" i="4" s="1"/>
  <c r="C8" i="4"/>
  <c r="D8" i="4" s="1"/>
  <c r="C9" i="4"/>
  <c r="D9" i="4"/>
  <c r="E9" i="4" s="1"/>
  <c r="F9" i="4" s="1"/>
  <c r="C10" i="4"/>
  <c r="D10" i="4" s="1"/>
  <c r="C11" i="4"/>
  <c r="D11" i="4"/>
  <c r="C12" i="4"/>
  <c r="D12" i="4" s="1"/>
  <c r="C13" i="4"/>
  <c r="D13" i="4"/>
  <c r="E13" i="4" s="1"/>
  <c r="F13" i="4" s="1"/>
  <c r="E10" i="4" l="1"/>
  <c r="G10" i="4"/>
  <c r="F10" i="4"/>
  <c r="E6" i="4"/>
  <c r="G6" i="4" s="1"/>
  <c r="F6" i="4"/>
  <c r="E12" i="4"/>
  <c r="F12" i="4" s="1"/>
  <c r="E8" i="4"/>
  <c r="G8" i="4"/>
  <c r="F8" i="4"/>
  <c r="E4" i="4"/>
  <c r="G4" i="4" s="1"/>
  <c r="F4" i="4"/>
  <c r="G13" i="4"/>
  <c r="E11" i="4"/>
  <c r="F11" i="4" s="1"/>
  <c r="G9" i="4"/>
  <c r="G7" i="4"/>
  <c r="G5" i="4"/>
  <c r="J3" i="4"/>
  <c r="G11" i="4" l="1"/>
  <c r="G12" i="4"/>
  <c r="D3" i="4" l="1"/>
  <c r="E3" i="4" l="1"/>
  <c r="F3" i="4" s="1"/>
  <c r="G3" i="4" l="1"/>
</calcChain>
</file>

<file path=xl/sharedStrings.xml><?xml version="1.0" encoding="utf-8"?>
<sst xmlns="http://schemas.openxmlformats.org/spreadsheetml/2006/main" count="8" uniqueCount="8">
  <si>
    <t xml:space="preserve">Комиссия </t>
  </si>
  <si>
    <t>НДС</t>
  </si>
  <si>
    <t>Комиссия + НДС</t>
  </si>
  <si>
    <t>КОЭФФИЦИЕНТ</t>
  </si>
  <si>
    <t>№ п/п</t>
  </si>
  <si>
    <t>Сумма в списке для почты (сумма на руки)</t>
  </si>
  <si>
    <t>Cумма обязательств компании перед контрагентом</t>
  </si>
  <si>
    <t>Сумма выплаты (для перечисления в банк)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</si>
</sst>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0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2" fillId="2" borderId="1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3" fillId="0" borderId="0" xfId="2"/>
    <xf numFmtId="4" fontId="8" fillId="0" borderId="2" xfId="3" applyNumberFormat="1" applyFont="1" applyFill="1" applyBorder="1" applyAlignment="1">
      <alignment horizontal="right" vertical="top"/>
    </xf>
    <xf numFmtId="4" fontId="8" fillId="0" borderId="2" xfId="2" applyNumberFormat="1" applyFont="1" applyFill="1" applyBorder="1"/>
    <xf numFmtId="4" fontId="8" fillId="0" borderId="2" xfId="2" applyNumberFormat="1" applyFont="1" applyFill="1" applyBorder="1" applyAlignment="1">
      <alignment horizontal="center"/>
    </xf>
    <xf numFmtId="0" fontId="7" fillId="0" borderId="0" xfId="2" applyFont="1" applyFill="1"/>
    <xf numFmtId="164" fontId="8" fillId="0" borderId="3" xfId="2" applyNumberFormat="1" applyFont="1" applyFill="1" applyBorder="1"/>
    <xf numFmtId="4" fontId="7" fillId="0" borderId="0" xfId="2" applyNumberFormat="1" applyFont="1" applyFill="1"/>
    <xf numFmtId="164" fontId="8" fillId="0" borderId="0" xfId="2" applyNumberFormat="1" applyFont="1" applyFill="1" applyBorder="1"/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3" xfId="2"/>
    <cellStyle name="Обычный_Расчет комиссии" xfId="3"/>
    <cellStyle name="Примечание 2" xfId="4"/>
    <cellStyle name="Финансовый 2" xfId="5"/>
    <cellStyle name="Финансовый 3" xfId="6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m.adamova.CHER/&#1056;&#1072;&#1073;&#1086;&#1095;&#1080;&#1081;%20&#1089;&#1090;&#1086;&#1083;/&#1050;&#1086;&#1087;&#1080;&#1103;%20&#1056;&#1077;&#1077;&#1089;&#1090;&#1088;%20&#1089;%20&#1072;&#1074;&#1075;&#1091;&#1089;&#1090;&#1072;%20201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лиалы"/>
      <sheetName val="Сбер"/>
      <sheetName val="ВТБ"/>
      <sheetName val="Диапазон ПП"/>
      <sheetName val="Лист2"/>
    </sheetNames>
    <sheetDataSet>
      <sheetData sheetId="0">
        <row r="1">
          <cell r="A1" t="str">
            <v>№ филиала СБ</v>
          </cell>
          <cell r="J1" t="str">
            <v>Специалист</v>
          </cell>
        </row>
        <row r="2">
          <cell r="H2" t="str">
            <v>Выкупные суммы</v>
          </cell>
          <cell r="J2" t="str">
            <v>Минина Т.В.</v>
          </cell>
        </row>
        <row r="3">
          <cell r="H3" t="str">
            <v>Выплаты правопреемникам</v>
          </cell>
          <cell r="J3" t="str">
            <v>Адамова Т.М.</v>
          </cell>
        </row>
        <row r="4">
          <cell r="H4" t="str">
            <v>Доп.выплаты правопреемникам</v>
          </cell>
          <cell r="J4" t="str">
            <v>Морозова А.А.</v>
          </cell>
        </row>
        <row r="5">
          <cell r="H5" t="str">
            <v>Единовременные выплаты</v>
          </cell>
          <cell r="J5" t="str">
            <v>Павлова И.С.</v>
          </cell>
        </row>
        <row r="6">
          <cell r="H6" t="str">
            <v>Доплата к единовременной выплате</v>
          </cell>
          <cell r="J6" t="str">
            <v>Лужинская Г.М.</v>
          </cell>
        </row>
        <row r="7">
          <cell r="H7" t="str">
            <v>Ежемесячные выплаты</v>
          </cell>
          <cell r="J7" t="str">
            <v>Богачева И.В.</v>
          </cell>
        </row>
        <row r="8">
          <cell r="H8" t="str">
            <v>Ежеквартальные выплаты</v>
          </cell>
          <cell r="J8" t="str">
            <v>Бережная И.Е.</v>
          </cell>
        </row>
        <row r="9">
          <cell r="H9" t="str">
            <v>Наследуемые суммы</v>
          </cell>
          <cell r="J9" t="str">
            <v>Кузнецова О.Н.</v>
          </cell>
        </row>
        <row r="10">
          <cell r="H10" t="str">
            <v>Срочные пенсии по ОПС</v>
          </cell>
          <cell r="J10" t="str">
            <v>Виноградова А.А.</v>
          </cell>
        </row>
        <row r="11">
          <cell r="H11" t="str">
            <v>Пожизненные пенсии по ОПС</v>
          </cell>
        </row>
        <row r="12">
          <cell r="H12" t="str">
            <v>НДФЛ с пенсии</v>
          </cell>
        </row>
        <row r="13">
          <cell r="H13" t="str">
            <v>НДФЛ с выкупных сумм</v>
          </cell>
        </row>
        <row r="14">
          <cell r="H14" t="str">
            <v>НДФЛ с наследуемых сумм</v>
          </cell>
        </row>
        <row r="15">
          <cell r="H15" t="str">
            <v>Назначение платежа</v>
          </cell>
        </row>
        <row r="16">
          <cell r="H16" t="str">
            <v>Прочие поступления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workbookViewId="0"/>
  </sheetViews>
  <sheetFormatPr defaultRowHeight="15" x14ac:dyDescent="0.25"/>
  <cols>
    <col min="1" max="1" width="9.140625" style="3"/>
    <col min="2" max="2" width="20.28515625" style="3" bestFit="1" customWidth="1"/>
    <col min="3" max="3" width="19.28515625" style="3" bestFit="1" customWidth="1"/>
    <col min="4" max="4" width="10.7109375" style="3" bestFit="1" customWidth="1"/>
    <col min="5" max="5" width="8" style="3" bestFit="1" customWidth="1"/>
    <col min="6" max="6" width="16.5703125" style="3" bestFit="1" customWidth="1"/>
    <col min="7" max="7" width="20.7109375" style="3" bestFit="1" customWidth="1"/>
    <col min="8" max="9" width="9.140625" style="3"/>
    <col min="10" max="10" width="15.42578125" style="3" customWidth="1"/>
    <col min="11" max="16384" width="9.140625" style="3"/>
  </cols>
  <sheetData>
    <row r="2" spans="1:10" ht="63.75" thickBot="1" x14ac:dyDescent="0.3">
      <c r="A2" s="1" t="s">
        <v>4</v>
      </c>
      <c r="B2" s="11" t="s">
        <v>6</v>
      </c>
      <c r="C2" s="12" t="s">
        <v>5</v>
      </c>
      <c r="D2" s="2" t="s">
        <v>0</v>
      </c>
      <c r="E2" s="2" t="s">
        <v>1</v>
      </c>
      <c r="F2" s="2" t="s">
        <v>2</v>
      </c>
      <c r="G2" s="1" t="s">
        <v>7</v>
      </c>
      <c r="J2" s="3" t="s">
        <v>3</v>
      </c>
    </row>
    <row r="3" spans="1:10" s="7" customFormat="1" ht="16.5" thickBot="1" x14ac:dyDescent="0.3">
      <c r="A3" s="13">
        <v>1</v>
      </c>
      <c r="B3" s="4">
        <v>60.52</v>
      </c>
      <c r="C3" s="5">
        <f>IF(B3-(ROUND(MAX(B3/$J$3*4%,7),2)+ROUND(MAX(B3/$J$3*4%,7)*18%,2))&lt;10,MIN(B3,10),B3-(ROUND(MAX(B3/$J$3*4%,7),2)+ROUND(MAX(B3/$J$3*4%,7)*18%,2)))</f>
        <v>52.260000000000005</v>
      </c>
      <c r="D3" s="6">
        <f t="shared" ref="D3:D13" si="0">IF(ROUND(C3*4%,2)&gt;7,ROUND(C3*4%,2),7)</f>
        <v>7</v>
      </c>
      <c r="E3" s="6">
        <f>ROUND(D3*18%,2)</f>
        <v>1.26</v>
      </c>
      <c r="F3" s="6">
        <f>SUM(D3:E3)</f>
        <v>8.26</v>
      </c>
      <c r="G3" s="5">
        <f>SUM(C3:E3)</f>
        <v>60.52</v>
      </c>
      <c r="H3" s="9"/>
      <c r="J3" s="8">
        <f>1+0.04+0.04*0.18</f>
        <v>1.0472000000000001</v>
      </c>
    </row>
    <row r="4" spans="1:10" s="7" customFormat="1" ht="15.75" x14ac:dyDescent="0.25">
      <c r="A4" s="13">
        <v>2</v>
      </c>
      <c r="B4" s="4">
        <v>8.01</v>
      </c>
      <c r="C4" s="5">
        <f t="shared" ref="C3:C13" si="1">IF(B4-(ROUND(MAX(B4/$J$3*4%,7),2)+ROUND(MAX(B4/$J$3*4%,7)*18%,2))&lt;10,MIN(B4,10),B4-(ROUND(MAX(B4/$J$3*4%,7),2)+ROUND(MAX(B4/$J$3*4%,7)*18%,2)))</f>
        <v>8.01</v>
      </c>
      <c r="D4" s="6">
        <f t="shared" si="0"/>
        <v>7</v>
      </c>
      <c r="E4" s="6">
        <f t="shared" ref="E4:E13" si="2">ROUND(D4*18%,2)</f>
        <v>1.26</v>
      </c>
      <c r="F4" s="6">
        <f t="shared" ref="F4:F13" si="3">SUM(D4:E4)</f>
        <v>8.26</v>
      </c>
      <c r="G4" s="5">
        <f t="shared" ref="G4:G13" si="4">SUM(C4:E4)</f>
        <v>16.27</v>
      </c>
      <c r="H4" s="9"/>
      <c r="J4" s="10"/>
    </row>
    <row r="5" spans="1:10" ht="15.75" x14ac:dyDescent="0.25">
      <c r="A5" s="13">
        <v>3</v>
      </c>
      <c r="B5" s="4">
        <v>14.75</v>
      </c>
      <c r="C5" s="5">
        <f t="shared" si="1"/>
        <v>10</v>
      </c>
      <c r="D5" s="6">
        <f t="shared" si="0"/>
        <v>7</v>
      </c>
      <c r="E5" s="6">
        <f t="shared" si="2"/>
        <v>1.26</v>
      </c>
      <c r="F5" s="6">
        <f t="shared" si="3"/>
        <v>8.26</v>
      </c>
      <c r="G5" s="5">
        <f t="shared" si="4"/>
        <v>18.260000000000002</v>
      </c>
    </row>
    <row r="6" spans="1:10" ht="15.75" x14ac:dyDescent="0.25">
      <c r="A6" s="13">
        <v>4</v>
      </c>
      <c r="B6" s="4">
        <v>1000</v>
      </c>
      <c r="C6" s="5">
        <f t="shared" si="1"/>
        <v>954.92</v>
      </c>
      <c r="D6" s="6">
        <f t="shared" si="0"/>
        <v>38.200000000000003</v>
      </c>
      <c r="E6" s="6">
        <f t="shared" si="2"/>
        <v>6.88</v>
      </c>
      <c r="F6" s="6">
        <f t="shared" si="3"/>
        <v>45.080000000000005</v>
      </c>
      <c r="G6" s="5">
        <f t="shared" si="4"/>
        <v>1000</v>
      </c>
    </row>
    <row r="7" spans="1:10" ht="15.75" x14ac:dyDescent="0.25">
      <c r="A7" s="13">
        <v>5</v>
      </c>
      <c r="B7" s="4">
        <v>1921.78</v>
      </c>
      <c r="C7" s="5">
        <f t="shared" si="1"/>
        <v>1835.1599999999999</v>
      </c>
      <c r="D7" s="6">
        <f t="shared" si="0"/>
        <v>73.41</v>
      </c>
      <c r="E7" s="6">
        <f t="shared" si="2"/>
        <v>13.21</v>
      </c>
      <c r="F7" s="6">
        <f t="shared" si="3"/>
        <v>86.62</v>
      </c>
      <c r="G7" s="5">
        <f t="shared" si="4"/>
        <v>1921.78</v>
      </c>
    </row>
    <row r="8" spans="1:10" ht="15.75" x14ac:dyDescent="0.25">
      <c r="A8" s="13">
        <v>6</v>
      </c>
      <c r="B8" s="4">
        <v>1257.28</v>
      </c>
      <c r="C8" s="5">
        <f t="shared" si="1"/>
        <v>1200.6199999999999</v>
      </c>
      <c r="D8" s="6">
        <f t="shared" si="0"/>
        <v>48.02</v>
      </c>
      <c r="E8" s="6">
        <f t="shared" si="2"/>
        <v>8.64</v>
      </c>
      <c r="F8" s="6">
        <f t="shared" si="3"/>
        <v>56.660000000000004</v>
      </c>
      <c r="G8" s="5">
        <f t="shared" si="4"/>
        <v>1257.28</v>
      </c>
    </row>
    <row r="9" spans="1:10" ht="15.75" x14ac:dyDescent="0.25">
      <c r="A9" s="13">
        <v>7</v>
      </c>
      <c r="B9" s="4">
        <v>2061.13</v>
      </c>
      <c r="C9" s="5">
        <f t="shared" si="1"/>
        <v>1968.23</v>
      </c>
      <c r="D9" s="6">
        <f t="shared" si="0"/>
        <v>78.73</v>
      </c>
      <c r="E9" s="6">
        <f t="shared" si="2"/>
        <v>14.17</v>
      </c>
      <c r="F9" s="6">
        <f t="shared" si="3"/>
        <v>92.9</v>
      </c>
      <c r="G9" s="5">
        <f t="shared" si="4"/>
        <v>2061.13</v>
      </c>
    </row>
    <row r="10" spans="1:10" ht="15.75" x14ac:dyDescent="0.25">
      <c r="A10" s="13">
        <v>8</v>
      </c>
      <c r="B10" s="4">
        <v>17540</v>
      </c>
      <c r="C10" s="5">
        <f t="shared" si="1"/>
        <v>16749.419999999998</v>
      </c>
      <c r="D10" s="6">
        <f t="shared" si="0"/>
        <v>669.98</v>
      </c>
      <c r="E10" s="6">
        <f t="shared" si="2"/>
        <v>120.6</v>
      </c>
      <c r="F10" s="6">
        <f t="shared" si="3"/>
        <v>790.58</v>
      </c>
      <c r="G10" s="5">
        <f t="shared" si="4"/>
        <v>17539.999999999996</v>
      </c>
    </row>
    <row r="11" spans="1:10" ht="15.75" x14ac:dyDescent="0.25">
      <c r="A11" s="13">
        <v>9</v>
      </c>
      <c r="B11" s="4">
        <v>589.42999999999995</v>
      </c>
      <c r="C11" s="5">
        <f t="shared" si="1"/>
        <v>562.86999999999989</v>
      </c>
      <c r="D11" s="6">
        <f t="shared" si="0"/>
        <v>22.51</v>
      </c>
      <c r="E11" s="6">
        <f t="shared" si="2"/>
        <v>4.05</v>
      </c>
      <c r="F11" s="6">
        <f t="shared" si="3"/>
        <v>26.560000000000002</v>
      </c>
      <c r="G11" s="5">
        <f t="shared" si="4"/>
        <v>589.42999999999984</v>
      </c>
    </row>
    <row r="12" spans="1:10" ht="15.75" x14ac:dyDescent="0.25">
      <c r="A12" s="13">
        <v>10</v>
      </c>
      <c r="B12" s="4">
        <v>1998.89</v>
      </c>
      <c r="C12" s="5">
        <f t="shared" si="1"/>
        <v>1908.8000000000002</v>
      </c>
      <c r="D12" s="6">
        <f t="shared" si="0"/>
        <v>76.349999999999994</v>
      </c>
      <c r="E12" s="6">
        <f t="shared" si="2"/>
        <v>13.74</v>
      </c>
      <c r="F12" s="6">
        <f t="shared" si="3"/>
        <v>90.089999999999989</v>
      </c>
      <c r="G12" s="5">
        <f t="shared" si="4"/>
        <v>1998.89</v>
      </c>
    </row>
    <row r="13" spans="1:10" ht="15.75" x14ac:dyDescent="0.25">
      <c r="A13" s="13">
        <v>41</v>
      </c>
      <c r="B13" s="4">
        <v>860.38</v>
      </c>
      <c r="C13" s="5">
        <f t="shared" si="1"/>
        <v>821.6</v>
      </c>
      <c r="D13" s="6">
        <f t="shared" si="0"/>
        <v>32.86</v>
      </c>
      <c r="E13" s="6">
        <f t="shared" si="2"/>
        <v>5.91</v>
      </c>
      <c r="F13" s="6">
        <f t="shared" si="3"/>
        <v>38.769999999999996</v>
      </c>
      <c r="G13" s="5">
        <f t="shared" si="4"/>
        <v>860.37</v>
      </c>
    </row>
  </sheetData>
  <conditionalFormatting sqref="G3:G13">
    <cfRule type="expression" dxfId="0" priority="1">
      <formula>AND(B3&lt;&gt;G3,D3&lt;&gt;7)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2016-04-14T17:28:09Z</dcterms:created>
  <dcterms:modified xsi:type="dcterms:W3CDTF">2016-04-19T16:44:05Z</dcterms:modified>
</cp:coreProperties>
</file>