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<sst xmlns="http://schemas.openxmlformats.org/spreadsheetml/2006/main" count="99" uniqueCount="75">
  <si>
    <t>Артикл</t>
  </si>
  <si>
    <t>Название</t>
  </si>
  <si>
    <t>Краткое описание</t>
  </si>
  <si>
    <t>Полное описание</t>
  </si>
  <si>
    <t>Бренд</t>
  </si>
  <si>
    <t>Цена 1</t>
  </si>
  <si>
    <t>Цена установки</t>
  </si>
  <si>
    <t>Цена со скидкой</t>
  </si>
  <si>
    <t>Цена при монтаже</t>
  </si>
  <si>
    <t>Хит</t>
  </si>
  <si>
    <t>Распр.</t>
  </si>
  <si>
    <t xml:space="preserve">Выбор </t>
  </si>
  <si>
    <t>Нет в наличии</t>
  </si>
  <si>
    <t>Устарел</t>
  </si>
  <si>
    <t>Арт. Аналог</t>
  </si>
  <si>
    <t>не показывать</t>
  </si>
  <si>
    <t>коэф положения в строке.</t>
  </si>
  <si>
    <t>видеонаблюдение</t>
  </si>
  <si>
    <t>цифровые видеокамеры</t>
  </si>
  <si>
    <t>Avtech AVM459JHP</t>
  </si>
  <si>
    <t>Avtech AVM459 уличн. (2Мп, 2,8-12,CMOS 1/2.9" SONY HR, 1920x1080/30кадров/с, ИК-25м.)</t>
  </si>
  <si>
    <t>Avtech</t>
  </si>
  <si>
    <t>Avtech AVM553JP</t>
  </si>
  <si>
    <t>Avtech AVM553 уличн. (2Мп, 2,8-12,1/2,8" HD CMOS,Sony Xarina,1920x1080/30кадров/с, ИК-35м.)</t>
  </si>
  <si>
    <t>Уличная цветная IP-видеокамера 2 Мп (Full HD) с ИК-подсветкой до 35 метров, DSP процессор Sony Xarina™,  1 / 2,8" HD CMOS. Чувствительность 0.1лк/F1.4., фокусное расстояние 2.8...12 мм, что соответствует углам обзора 97,4°...27,1° по горизонтали и 58,1...15,2° по вертикали,  выход аналогового видео (TV out), 1920x1080 / 30 кадров/с,WDR, Solid Light,ATW, AES и регулировки усиления AGC, поддерживает установку microSD, рассылкой видеороликов по тревожному событию - Push Video, функция «Defog» и «ROI - область интереса»,PoE plus (IEEE 802.3at) или PoE (IEEE 802.3af) с динамическим распределением мощности, коммутационную коробку AVM552C-BBKT. Корпус камеры имеет пылевлагозащищенность IP66.</t>
  </si>
  <si>
    <t>Аналоговые, AHD видеокамеры</t>
  </si>
  <si>
    <t>Amatek AC-AS204V</t>
  </si>
  <si>
    <t>Amatek AC-AS204V уличн. (2Мп, 2,8-12,CMOS SONY IMX322,1080P, ИК-40м.)</t>
  </si>
  <si>
    <t xml:space="preserve">AMATEK, AC-AS204V; Уличная "День/Ночь" видеокамера AHD с ИК подсветкой, 1/2.8, SONY 2.4MP CMOS Sensor 1080P/960H, IMX322+NVP2441H, DWDR, 3D-NR шумоподавление, Sense-up, OSD экранное меню, IR-CUT механический ИК фильтр, ИК подсветка: 5X42 диодов, дальность ИК подсветки: 40м, объектив: 2.8-12мм (3Mpx), Anti-Cut 3-Axis кронштейн, IP66, доп. обогреватель, -40...+50°C, 12В/700мА, 306x97x110мм, 1.6кг </t>
  </si>
  <si>
    <t>Amatec</t>
  </si>
  <si>
    <t>видеосерверы</t>
  </si>
  <si>
    <t>GAZE 360</t>
  </si>
  <si>
    <t>GAZE 360-16 (16 кам, 2 Мп., 30 дней)</t>
  </si>
  <si>
    <t xml:space="preserve">GAZE 360-16 видеосервер для 16 Full HD видеокамер со скоростью записи 25 к/с. Сервер имеет возможность отображения. </t>
  </si>
  <si>
    <t>видеорегистраторы</t>
  </si>
  <si>
    <t>Amatek AR- H88L</t>
  </si>
  <si>
    <t>Amatek AR- H88L (8 видео/8 аудио, 1080P, гибрид , 960H, IP, Аналог,P2P)</t>
  </si>
  <si>
    <t xml:space="preserve">AMATEK, AR-H88L; Видеорегистратор 8 канальный 720P Real Time 960H/AHD/IP NETWORK DVR, Запись: 8 каналов 720P Real Time (режим DVR), Воспроизведение: 4 канала AHD 720P (1 канал Real time) (режим DVR), Режимы видео: DVR 8*720P, HVR 4*720P+4*720P, NVR 2*1080P+2*720P/ 8*720P, Запись звука: 8 каналов, Видеовыход: HDMI /VGA, детектор движения, сеть 10M/100/1000 Mбит/с, HDD 1xSATA (до 4 ТБ), 3xUSB2.0, бесплатный облачный сервис XMEye, беспроводное соединение 3G, WI-FI (внешние модули), управление PTZ камерами по RS485, ИК пульт, 12В/2A, 300x235x45мм </t>
  </si>
  <si>
    <t>Amatek</t>
  </si>
  <si>
    <t>HDD</t>
  </si>
  <si>
    <t>WD Purple WD20PURX</t>
  </si>
  <si>
    <t>Жесткий диск Western Digital Purple WD20PURX</t>
  </si>
  <si>
    <t>форм-фактор 3.5"; тип: HDD; интерфейс: SATA III; объём: 2Тб; скорость вращения шпинделя 5400об/мин; буферная память 64Мб. Жесткий диск для систем видеонаблюдения с увеличенным ресурсом работы. Реализованы технологии SilkStream, IntelliPower.</t>
  </si>
  <si>
    <t>WD</t>
  </si>
  <si>
    <t>Платы видеозахвата, Програмное обеспечение.</t>
  </si>
  <si>
    <t>LS Macroscop</t>
  </si>
  <si>
    <t>Лицензия на 1 канал LS Macroscop</t>
  </si>
  <si>
    <t>LS Macroscop: лицензия на 1 канал для IP камеры. Возможности: До 400 камер, 5 серверов, 80 IP-камер на каждый сервер, 10 рабочих мест мониторинга, Интеллектуальные модули</t>
  </si>
  <si>
    <t>Macroscop</t>
  </si>
  <si>
    <t>Переферийное оборудование для ПК</t>
  </si>
  <si>
    <t>AOC Value Line E2770She/01</t>
  </si>
  <si>
    <t>Монитор ЖК AOC Value Line E2770She/01</t>
  </si>
  <si>
    <t>размер экрана: 27", широкоформатная матрица TN+film с разрешением 1920×1080, отношением сторон 16:9, яркостью 250кд/м2, временем отклика 5мс, разъем D-SUB (VGA), HDMI</t>
  </si>
  <si>
    <t>AOC</t>
  </si>
  <si>
    <t>Микрофоны</t>
  </si>
  <si>
    <t>МКУ-1</t>
  </si>
  <si>
    <t>МКУ-1,  Миниатюрный электретный микрофон</t>
  </si>
  <si>
    <t>СЕБОКС, МКУ-1; Миниатюрный электретный микрофон с активным усилителем. На основе электретного микрофона "Сосна М1-А2" (чувствительность не менее 3 мВ на Паскаль). 3-х проводной, V пит. - 12 В (8.5...15 В), I потр.- 3 мА, R нагрузки - 10 кОм, V макс. вых. (47 кОм) - 1.4 В, полоса частот - 150 - 10 000 Гц, макс. расстояние передачи сигнала (провод диаметром 0.5 мм) - не менее 1 км, габариты - 28 х 7 х 7 мм3, диаметр вх. отверстия микрофона - 1 мм, защита от переполюсовки по питанию.</t>
  </si>
  <si>
    <t>СЕБОКС</t>
  </si>
  <si>
    <t>Сети, шкафы, UPS</t>
  </si>
  <si>
    <t>Маршрутизаторы</t>
  </si>
  <si>
    <t>ZYXEL KeeneticIII</t>
  </si>
  <si>
    <t>Беспроводной маршрутизатор ZYXEL KeeneticIII</t>
  </si>
  <si>
    <t>4 порта 10/100Base-TX, USB-порт, 802.11b, 802.11g, 802.11n 2.4 ГГц, 300 Мбит/с, web-интерфейс управления, FireWall, DHCP-сервер, FTP-сервер, поддержка 3G модемов, поддержка 4G модемов, 2 внешние антенны</t>
  </si>
  <si>
    <t xml:space="preserve">ZYXEL </t>
  </si>
  <si>
    <t>Коммутаторы</t>
  </si>
  <si>
    <t>D-Link DES-1210-28P/C1A</t>
  </si>
  <si>
    <t>D-Link DES-1210-28P/C1A Управляемый коммутатор</t>
  </si>
  <si>
    <t>Управляемый коммутатор PoE с 24 портами 10/100Base-TX + 2 портами 10/100/1000BASE-T, 2 комбо-портами 10/100/1000BASE-T/SFP; Порты 1 - 4 по 15.4 (30) Вт, порты 5 - 24 по 15.4 Вт; Суммарная мощность РоЕ 193 Вт.</t>
  </si>
  <si>
    <t>D-Link</t>
  </si>
  <si>
    <t>Раздел</t>
  </si>
  <si>
    <t>Подраздел</t>
  </si>
  <si>
    <t>03-00012</t>
  </si>
  <si>
    <t>КОД Подраздела</t>
  </si>
  <si>
    <t>Avtech AVM459J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</si>
</sst>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 wrapText="1"/>
    </xf>
    <xf numFmtId="0" fontId="35" fillId="0" borderId="0" xfId="0" applyFont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15" borderId="0" xfId="0" applyFill="1" applyAlignment="1">
      <alignment vertical="center"/>
    </xf>
    <xf numFmtId="0" fontId="0" fillId="15" borderId="0" xfId="0" applyFill="1" applyAlignment="1">
      <alignment vertical="center" wrapText="1"/>
    </xf>
    <xf numFmtId="0" fontId="0" fillId="15" borderId="0" xfId="0" applyFill="1" applyAlignment="1">
      <alignment horizontal="left" vertical="center"/>
    </xf>
    <xf numFmtId="0" fontId="0" fillId="14" borderId="0" xfId="0" applyFill="1" applyAlignment="1">
      <alignment horizontal="center" vertical="center"/>
    </xf>
    <xf numFmtId="0" fontId="0" fillId="14" borderId="0" xfId="0" applyFill="1" applyAlignment="1">
      <alignment vertical="center"/>
    </xf>
    <xf numFmtId="0" fontId="0" fillId="14" borderId="0" xfId="0" applyFill="1" applyAlignment="1">
      <alignment vertical="center" wrapText="1"/>
    </xf>
    <xf numFmtId="0" fontId="0" fillId="14" borderId="0" xfId="0" applyFont="1" applyFill="1" applyAlignment="1">
      <alignment vertical="center" wrapText="1"/>
    </xf>
    <xf numFmtId="0" fontId="0" fillId="14" borderId="0" xfId="0" applyFill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A1">
      <pane ySplit="1" topLeftCell="A8" activePane="bottomLeft" state="frozen"/>
      <selection pane="topLeft" activeCell="A1" sqref="A1"/>
      <selection pane="bottomLeft" activeCell="F8" sqref="F8"/>
    </sheetView>
  </sheetViews>
  <sheetFormatPr defaultColWidth="9.140625" defaultRowHeight="15"/>
  <cols>
    <col min="1" max="1" width="16.421875" style="1" customWidth="1"/>
    <col min="2" max="2" width="19.421875" style="2" customWidth="1"/>
    <col min="3" max="3" width="17.00390625" style="7" customWidth="1"/>
    <col min="4" max="4" width="30.7109375" style="3" customWidth="1"/>
    <col min="5" max="5" width="25.57421875" style="3" customWidth="1"/>
    <col min="6" max="6" width="48.140625" style="3" customWidth="1"/>
    <col min="7" max="7" width="70.7109375" style="3" customWidth="1"/>
    <col min="8" max="8" width="14.28125" style="4" customWidth="1"/>
    <col min="9" max="9" width="9.140625" style="1" customWidth="1"/>
    <col min="10" max="10" width="17.140625" style="1" customWidth="1"/>
    <col min="11" max="11" width="16.8515625" style="1" customWidth="1"/>
    <col min="12" max="12" width="18.7109375" style="1" customWidth="1"/>
    <col min="13" max="15" width="9.140625" style="1" customWidth="1"/>
    <col min="16" max="18" width="14.8515625" style="1" customWidth="1"/>
    <col min="19" max="19" width="19.8515625" style="1" customWidth="1"/>
    <col min="20" max="20" width="23.7109375" style="1" customWidth="1"/>
    <col min="21" max="16384" width="9.140625" style="2" customWidth="1"/>
  </cols>
  <sheetData>
    <row r="1" spans="1:20" ht="15">
      <c r="A1" s="1" t="s">
        <v>0</v>
      </c>
      <c r="B1" s="2" t="s">
        <v>70</v>
      </c>
      <c r="C1" s="7" t="s">
        <v>73</v>
      </c>
      <c r="D1" s="3" t="s">
        <v>71</v>
      </c>
      <c r="E1" s="3" t="s">
        <v>1</v>
      </c>
      <c r="F1" s="3" t="s">
        <v>2</v>
      </c>
      <c r="G1" s="3" t="s">
        <v>3</v>
      </c>
      <c r="H1" s="4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</row>
    <row r="2" spans="1:20" ht="30">
      <c r="A2" s="1" t="str">
        <f>C2&amp;TEXT(IF(C2=C1,_xlfn.IFERROR(--RIGHT(A1,5)+1,1),1),"-00000")</f>
        <v>01-00001</v>
      </c>
      <c r="B2" s="2" t="s">
        <v>17</v>
      </c>
      <c r="C2" s="7" t="str">
        <f>TEXT(_xlfn.IFERROR(IF(D1&lt;&gt;D2,--C1+1,C1),1),"00")</f>
        <v>01</v>
      </c>
      <c r="D2" s="3" t="s">
        <v>18</v>
      </c>
      <c r="E2" s="3" t="s">
        <v>19</v>
      </c>
      <c r="F2" s="3" t="s">
        <v>20</v>
      </c>
      <c r="G2" s="3" t="s">
        <v>20</v>
      </c>
      <c r="H2" s="4" t="s">
        <v>21</v>
      </c>
      <c r="I2" s="1">
        <v>15130</v>
      </c>
      <c r="J2" s="1">
        <v>2500</v>
      </c>
      <c r="K2" s="1">
        <v>0</v>
      </c>
      <c r="L2" s="1">
        <v>5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5</v>
      </c>
    </row>
    <row r="3" spans="1:20" s="9" customFormat="1" ht="15">
      <c r="A3" s="8" t="str">
        <f>C3&amp;TEXT(IF(C3=C2,_xlfn.IFERROR(--RIGHT(A2,5)+1,1),1),"-00000")</f>
        <v>01-00002</v>
      </c>
      <c r="C3" s="8" t="str">
        <f>TEXT(_xlfn.IFERROR(IF(D1&lt;&gt;D3,--C1+1,C1),1),"00")</f>
        <v>01</v>
      </c>
      <c r="D3" s="10"/>
      <c r="E3" s="10"/>
      <c r="F3" s="10"/>
      <c r="G3" s="10"/>
      <c r="H3" s="11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8" ht="30">
      <c r="A4" s="1" t="str">
        <f>C4&amp;TEXT(IF(C4=C2,_xlfn.IFERROR(--RIGHT(A2,5)+1,1),1),"-00000")</f>
        <v>01-00002</v>
      </c>
      <c r="B4" s="2" t="s">
        <v>17</v>
      </c>
      <c r="C4" s="7" t="str">
        <f>TEXT(_xlfn.IFERROR(IF(D2&lt;&gt;D4,--C2+1,C2),1),"00")</f>
        <v>01</v>
      </c>
      <c r="D4" s="3" t="s">
        <v>18</v>
      </c>
      <c r="E4" s="3" t="s">
        <v>74</v>
      </c>
      <c r="F4" s="3" t="s">
        <v>20</v>
      </c>
      <c r="G4" s="3" t="s">
        <v>20</v>
      </c>
      <c r="H4" s="4" t="s">
        <v>21</v>
      </c>
    </row>
    <row r="5" spans="1:20" ht="165">
      <c r="A5" s="1" t="str">
        <f>C5&amp;TEXT(IF(C5=C2,_xlfn.IFERROR(--RIGHT(A2,5)+1,1),1),"-00000")</f>
        <v>01-00002</v>
      </c>
      <c r="B5" s="2" t="s">
        <v>17</v>
      </c>
      <c r="C5" s="7" t="str">
        <f>TEXT(_xlfn.IFERROR(IF(D2&lt;&gt;D5,--C2+1,C2),1),"00")</f>
        <v>01</v>
      </c>
      <c r="D5" s="3" t="s">
        <v>18</v>
      </c>
      <c r="E5" s="3" t="s">
        <v>22</v>
      </c>
      <c r="F5" s="3" t="s">
        <v>23</v>
      </c>
      <c r="G5" s="3" t="s">
        <v>24</v>
      </c>
      <c r="H5" s="4" t="s">
        <v>21</v>
      </c>
      <c r="I5" s="1">
        <v>18500</v>
      </c>
      <c r="J5" s="1">
        <v>2500</v>
      </c>
      <c r="K5" s="1">
        <v>0</v>
      </c>
      <c r="L5" s="1">
        <v>5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3</v>
      </c>
    </row>
    <row r="6" spans="1:20" ht="105">
      <c r="A6" s="1" t="str">
        <f aca="true" t="shared" si="0" ref="A6:A16">C6&amp;TEXT(IF(C6=C5,_xlfn.IFERROR(--RIGHT(A5,5)+1,1),1),"-00000")</f>
        <v>02-00001</v>
      </c>
      <c r="B6" s="2" t="s">
        <v>17</v>
      </c>
      <c r="C6" s="7" t="str">
        <f aca="true" t="shared" si="1" ref="C6:C16">TEXT(_xlfn.IFERROR(IF(D5&lt;&gt;D6,--C5+1,C5),1),"00")</f>
        <v>02</v>
      </c>
      <c r="D6" s="3" t="s">
        <v>25</v>
      </c>
      <c r="E6" s="3" t="s">
        <v>26</v>
      </c>
      <c r="F6" s="3" t="s">
        <v>27</v>
      </c>
      <c r="G6" s="3" t="s">
        <v>28</v>
      </c>
      <c r="H6" s="4" t="s">
        <v>29</v>
      </c>
      <c r="I6" s="1">
        <v>8470</v>
      </c>
      <c r="J6" s="1">
        <v>2500</v>
      </c>
      <c r="K6" s="1">
        <v>0</v>
      </c>
      <c r="L6" s="1">
        <v>5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3</v>
      </c>
    </row>
    <row r="7" spans="1:20" ht="30">
      <c r="A7" s="1" t="str">
        <f t="shared" si="0"/>
        <v>03-00001</v>
      </c>
      <c r="B7" s="2" t="s">
        <v>17</v>
      </c>
      <c r="C7" s="7" t="str">
        <f t="shared" si="1"/>
        <v>03</v>
      </c>
      <c r="D7" s="3" t="s">
        <v>30</v>
      </c>
      <c r="E7" s="3" t="s">
        <v>31</v>
      </c>
      <c r="F7" s="3" t="s">
        <v>32</v>
      </c>
      <c r="G7" s="3" t="s">
        <v>33</v>
      </c>
      <c r="H7" s="4" t="s">
        <v>31</v>
      </c>
      <c r="I7" s="1">
        <v>98000</v>
      </c>
      <c r="J7" s="1">
        <v>6000</v>
      </c>
      <c r="K7" s="1">
        <v>0</v>
      </c>
      <c r="L7" s="1">
        <v>5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5</v>
      </c>
    </row>
    <row r="8" spans="1:20" ht="135">
      <c r="A8" s="1" t="str">
        <f t="shared" si="0"/>
        <v>04-00001</v>
      </c>
      <c r="B8" s="2" t="s">
        <v>17</v>
      </c>
      <c r="C8" s="7" t="str">
        <f t="shared" si="1"/>
        <v>04</v>
      </c>
      <c r="D8" s="3" t="s">
        <v>34</v>
      </c>
      <c r="E8" s="3" t="s">
        <v>35</v>
      </c>
      <c r="F8" s="3" t="s">
        <v>36</v>
      </c>
      <c r="G8" s="5" t="s">
        <v>37</v>
      </c>
      <c r="H8" s="4" t="s">
        <v>38</v>
      </c>
      <c r="I8" s="1">
        <v>9020</v>
      </c>
      <c r="J8" s="1">
        <v>4000</v>
      </c>
      <c r="K8" s="1">
        <v>0</v>
      </c>
      <c r="L8" s="1">
        <v>5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5</v>
      </c>
    </row>
    <row r="9" spans="1:20" s="13" customFormat="1" ht="15">
      <c r="A9" s="12" t="str">
        <f t="shared" si="0"/>
        <v>05-00001</v>
      </c>
      <c r="C9" s="12" t="str">
        <f t="shared" si="1"/>
        <v>05</v>
      </c>
      <c r="D9" s="14"/>
      <c r="E9" s="14"/>
      <c r="F9" s="14"/>
      <c r="G9" s="15"/>
      <c r="H9" s="16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60">
      <c r="A10" s="1" t="str">
        <f>C10&amp;TEXT(IF(C10=C8,_xlfn.IFERROR(--RIGHT(A8,5)+1,1),1),"-00000")</f>
        <v>05-00001</v>
      </c>
      <c r="B10" s="2" t="s">
        <v>17</v>
      </c>
      <c r="C10" s="7" t="str">
        <f>TEXT(_xlfn.IFERROR(IF(D8&lt;&gt;D10,--C8+1,C8),1),"00")</f>
        <v>05</v>
      </c>
      <c r="D10" s="3" t="s">
        <v>39</v>
      </c>
      <c r="E10" s="3" t="s">
        <v>40</v>
      </c>
      <c r="F10" s="3" t="s">
        <v>41</v>
      </c>
      <c r="G10" s="3" t="s">
        <v>42</v>
      </c>
      <c r="H10" s="4" t="s">
        <v>43</v>
      </c>
      <c r="I10" s="1">
        <v>7100</v>
      </c>
      <c r="J10" s="1">
        <v>500</v>
      </c>
      <c r="K10" s="1">
        <v>0</v>
      </c>
      <c r="L10" s="1">
        <v>0</v>
      </c>
      <c r="M10" s="1">
        <v>1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2</v>
      </c>
    </row>
    <row r="11" spans="1:20" ht="45">
      <c r="A11" s="1" t="str">
        <f t="shared" si="0"/>
        <v>06-00001</v>
      </c>
      <c r="B11" s="2" t="s">
        <v>17</v>
      </c>
      <c r="C11" s="7" t="str">
        <f t="shared" si="1"/>
        <v>06</v>
      </c>
      <c r="D11" s="3" t="s">
        <v>44</v>
      </c>
      <c r="E11" s="3" t="s">
        <v>45</v>
      </c>
      <c r="F11" s="3" t="s">
        <v>46</v>
      </c>
      <c r="G11" s="3" t="s">
        <v>47</v>
      </c>
      <c r="H11" s="4" t="s">
        <v>48</v>
      </c>
      <c r="I11" s="1">
        <v>2800</v>
      </c>
      <c r="J11" s="1">
        <v>1000</v>
      </c>
      <c r="K11" s="1">
        <v>5</v>
      </c>
      <c r="L11" s="1">
        <v>10</v>
      </c>
      <c r="M11" s="1">
        <v>1</v>
      </c>
      <c r="N11" s="1">
        <v>0</v>
      </c>
      <c r="O11" s="1">
        <v>1</v>
      </c>
      <c r="P11" s="1">
        <v>0</v>
      </c>
      <c r="Q11" s="1">
        <v>0</v>
      </c>
      <c r="R11" s="1">
        <v>0</v>
      </c>
      <c r="S11" s="1">
        <v>0</v>
      </c>
      <c r="T11" s="1">
        <v>3</v>
      </c>
    </row>
    <row r="12" spans="1:20" ht="45">
      <c r="A12" s="1" t="str">
        <f t="shared" si="0"/>
        <v>07-00001</v>
      </c>
      <c r="B12" s="2" t="s">
        <v>17</v>
      </c>
      <c r="C12" s="7" t="str">
        <f t="shared" si="1"/>
        <v>07</v>
      </c>
      <c r="D12" s="3" t="s">
        <v>49</v>
      </c>
      <c r="E12" s="3" t="s">
        <v>50</v>
      </c>
      <c r="F12" s="3" t="s">
        <v>51</v>
      </c>
      <c r="G12" s="3" t="s">
        <v>52</v>
      </c>
      <c r="H12" s="4" t="s">
        <v>53</v>
      </c>
      <c r="I12" s="1">
        <v>14700</v>
      </c>
      <c r="J12" s="1">
        <v>750</v>
      </c>
      <c r="K12" s="1">
        <v>0</v>
      </c>
      <c r="L12" s="1">
        <v>0</v>
      </c>
      <c r="M12" s="1">
        <v>1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2</v>
      </c>
    </row>
    <row r="13" spans="1:20" ht="105">
      <c r="A13" s="1" t="str">
        <f t="shared" si="0"/>
        <v>08-00001</v>
      </c>
      <c r="B13" s="2" t="s">
        <v>17</v>
      </c>
      <c r="C13" s="7" t="str">
        <f t="shared" si="1"/>
        <v>08</v>
      </c>
      <c r="D13" s="3" t="s">
        <v>54</v>
      </c>
      <c r="E13" s="3" t="s">
        <v>55</v>
      </c>
      <c r="F13" s="3" t="s">
        <v>56</v>
      </c>
      <c r="G13" s="3" t="s">
        <v>57</v>
      </c>
      <c r="H13" s="6" t="s">
        <v>58</v>
      </c>
      <c r="I13" s="1">
        <v>1122</v>
      </c>
      <c r="J13" s="1">
        <v>2000</v>
      </c>
      <c r="K13" s="1">
        <v>0</v>
      </c>
      <c r="L13" s="1">
        <v>5</v>
      </c>
      <c r="M13" s="1">
        <v>1</v>
      </c>
      <c r="N13" s="1">
        <v>0</v>
      </c>
      <c r="O13" s="1">
        <v>1</v>
      </c>
      <c r="P13" s="1">
        <v>0</v>
      </c>
      <c r="Q13" s="1">
        <v>0</v>
      </c>
      <c r="R13" s="1">
        <v>0</v>
      </c>
      <c r="S13" s="1">
        <v>0</v>
      </c>
      <c r="T13" s="1">
        <v>6</v>
      </c>
    </row>
    <row r="14" spans="1:20" ht="105">
      <c r="A14" s="1" t="str">
        <f t="shared" si="0"/>
        <v>08-00002</v>
      </c>
      <c r="B14" s="2" t="s">
        <v>17</v>
      </c>
      <c r="C14" s="7" t="str">
        <f t="shared" si="1"/>
        <v>08</v>
      </c>
      <c r="D14" s="3" t="s">
        <v>54</v>
      </c>
      <c r="E14" s="3" t="s">
        <v>55</v>
      </c>
      <c r="F14" s="3" t="s">
        <v>56</v>
      </c>
      <c r="G14" s="3" t="s">
        <v>57</v>
      </c>
      <c r="H14" s="6" t="s">
        <v>58</v>
      </c>
      <c r="I14" s="1">
        <v>1122</v>
      </c>
      <c r="J14" s="1">
        <v>2000</v>
      </c>
      <c r="K14" s="1">
        <v>0</v>
      </c>
      <c r="L14" s="1">
        <v>5</v>
      </c>
      <c r="M14" s="1">
        <v>1</v>
      </c>
      <c r="N14" s="1">
        <v>0</v>
      </c>
      <c r="O14" s="1">
        <v>1</v>
      </c>
      <c r="P14" s="1">
        <v>0</v>
      </c>
      <c r="Q14" s="1">
        <v>0</v>
      </c>
      <c r="R14" s="1">
        <v>0</v>
      </c>
      <c r="S14" s="1">
        <v>0</v>
      </c>
      <c r="T14" s="1">
        <v>6</v>
      </c>
    </row>
    <row r="15" spans="1:20" ht="45">
      <c r="A15" s="1" t="str">
        <f t="shared" si="0"/>
        <v>09-00001</v>
      </c>
      <c r="B15" s="2" t="s">
        <v>59</v>
      </c>
      <c r="C15" s="7" t="str">
        <f t="shared" si="1"/>
        <v>09</v>
      </c>
      <c r="D15" s="3" t="s">
        <v>60</v>
      </c>
      <c r="E15" s="3" t="s">
        <v>61</v>
      </c>
      <c r="F15" s="3" t="s">
        <v>62</v>
      </c>
      <c r="G15" s="3" t="s">
        <v>63</v>
      </c>
      <c r="H15" s="4" t="s">
        <v>64</v>
      </c>
      <c r="I15" s="1">
        <v>4090</v>
      </c>
      <c r="J15" s="1">
        <v>1000</v>
      </c>
      <c r="K15" s="1">
        <v>0</v>
      </c>
      <c r="L15" s="1">
        <v>0</v>
      </c>
      <c r="M15" s="1">
        <v>1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2</v>
      </c>
    </row>
    <row r="16" spans="1:20" ht="45">
      <c r="A16" s="1" t="str">
        <f t="shared" si="0"/>
        <v>10-00001</v>
      </c>
      <c r="B16" s="2" t="s">
        <v>59</v>
      </c>
      <c r="C16" s="7" t="str">
        <f t="shared" si="1"/>
        <v>10</v>
      </c>
      <c r="D16" s="3" t="s">
        <v>65</v>
      </c>
      <c r="E16" s="3" t="s">
        <v>66</v>
      </c>
      <c r="F16" s="3" t="s">
        <v>67</v>
      </c>
      <c r="G16" s="3" t="s">
        <v>68</v>
      </c>
      <c r="H16" s="4" t="s">
        <v>69</v>
      </c>
      <c r="I16" s="1">
        <v>32365</v>
      </c>
      <c r="J16" s="1">
        <v>13000</v>
      </c>
      <c r="K16" s="1">
        <v>0</v>
      </c>
      <c r="L16" s="1">
        <v>0</v>
      </c>
      <c r="M16" s="1">
        <v>0</v>
      </c>
      <c r="N16" s="1">
        <v>0</v>
      </c>
      <c r="O16" s="1">
        <v>1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</row>
    <row r="17" ht="15">
      <c r="A17" s="1" t="s">
        <v>72</v>
      </c>
    </row>
    <row r="18" ht="15">
      <c r="A18" s="1" t="str">
        <f>"02"&amp;TEXT(--RIGHT(A17,5)+1,"-00000")</f>
        <v>02-00013</v>
      </c>
    </row>
    <row r="19" ht="15">
      <c r="A19" s="1" t="str">
        <f>"02"&amp;TEXT(IF(LEFT(A17,2)&lt;&gt;LEFT(A18,2),0,--RIGHT(A17,5))+1,"-00000")</f>
        <v>02-00001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Анашкин</dc:creator>
  <cp:keywords/>
  <dc:description/>
  <cp:lastModifiedBy>Вячеслав Анашкин</cp:lastModifiedBy>
  <dcterms:created xsi:type="dcterms:W3CDTF">2016-03-11T06:52:33Z</dcterms:created>
  <dcterms:modified xsi:type="dcterms:W3CDTF">2016-04-18T07:48:52Z</dcterms:modified>
  <cp:category/>
  <cp:version/>
  <cp:contentType/>
  <cp:contentStatus/>
</cp:coreProperties>
</file>