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 (2)" sheetId="2" r:id="rId1"/>
    <sheet name="Лист1" sheetId="1" r:id="rId2"/>
  </sheets>
  <definedNames>
    <definedName name="Решетки">'Лист1 (2)'!$A$11:$A$27</definedName>
  </definedNames>
  <calcPr calcId="152511"/>
</workbook>
</file>

<file path=xl/calcChain.xml><?xml version="1.0" encoding="utf-8"?>
<calcChain xmlns="http://schemas.openxmlformats.org/spreadsheetml/2006/main">
  <c r="G2" i="2" l="1"/>
  <c r="H2" i="2"/>
  <c r="B6" i="2" s="1" a="1"/>
  <c r="B6" i="2" s="1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F2" i="2"/>
  <c r="B5" i="2" l="1"/>
  <c r="C5" i="2" l="1"/>
  <c r="C6" i="2" l="1" a="1"/>
  <c r="C6" i="2" s="1"/>
  <c r="N5" i="2"/>
  <c r="N6" i="2"/>
  <c r="N7" i="2"/>
  <c r="N8" i="2"/>
  <c r="N9" i="2"/>
  <c r="N4" i="2"/>
  <c r="G119" i="1" l="1"/>
  <c r="E173" i="1"/>
  <c r="H3" i="1" l="1"/>
  <c r="I3" i="1" s="1"/>
  <c r="V69" i="1"/>
  <c r="V70" i="1"/>
  <c r="V71" i="1"/>
  <c r="V72" i="1"/>
  <c r="V73" i="1"/>
  <c r="V74" i="1"/>
  <c r="V75" i="1"/>
  <c r="V76" i="1"/>
  <c r="V59" i="1"/>
  <c r="V60" i="1"/>
  <c r="V61" i="1"/>
  <c r="V62" i="1"/>
  <c r="V63" i="1"/>
  <c r="V64" i="1"/>
  <c r="V65" i="1"/>
  <c r="V66" i="1"/>
  <c r="V68" i="1"/>
  <c r="V67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8" i="1"/>
  <c r="V57" i="1"/>
  <c r="V34" i="1"/>
  <c r="V35" i="1"/>
  <c r="V36" i="1"/>
  <c r="V37" i="1"/>
  <c r="V38" i="1"/>
  <c r="V39" i="1"/>
  <c r="V40" i="1"/>
  <c r="V41" i="1"/>
  <c r="V43" i="1"/>
  <c r="V42" i="1"/>
  <c r="V24" i="1"/>
  <c r="V25" i="1"/>
  <c r="V26" i="1"/>
  <c r="V27" i="1"/>
  <c r="V28" i="1"/>
  <c r="V29" i="1"/>
  <c r="V30" i="1"/>
  <c r="V31" i="1"/>
  <c r="V33" i="1"/>
  <c r="V32" i="1"/>
  <c r="V23" i="1"/>
  <c r="V22" i="1"/>
  <c r="H46" i="1"/>
  <c r="H47" i="1"/>
  <c r="H48" i="1"/>
  <c r="H49" i="1"/>
  <c r="H50" i="1"/>
  <c r="H51" i="1"/>
  <c r="H52" i="1"/>
  <c r="H53" i="1"/>
  <c r="H54" i="1"/>
  <c r="H55" i="1"/>
  <c r="H56" i="1"/>
  <c r="H59" i="1"/>
  <c r="H58" i="1"/>
  <c r="H57" i="1"/>
  <c r="H37" i="1"/>
  <c r="H38" i="1"/>
  <c r="H39" i="1"/>
  <c r="H40" i="1"/>
  <c r="H41" i="1"/>
  <c r="H42" i="1"/>
  <c r="H43" i="1"/>
  <c r="H45" i="1"/>
  <c r="H44" i="1"/>
  <c r="H36" i="1"/>
  <c r="H35" i="1"/>
  <c r="H29" i="1"/>
  <c r="H30" i="1"/>
  <c r="H31" i="1"/>
  <c r="H32" i="1"/>
  <c r="H33" i="1"/>
  <c r="H34" i="1"/>
  <c r="H28" i="1"/>
  <c r="H27" i="1"/>
  <c r="H21" i="1"/>
  <c r="H22" i="1"/>
  <c r="H23" i="1"/>
  <c r="H24" i="1"/>
  <c r="H25" i="1"/>
  <c r="H26" i="1"/>
  <c r="H20" i="1"/>
  <c r="H19" i="1"/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7" i="1"/>
  <c r="H8" i="1"/>
  <c r="H9" i="1"/>
  <c r="H10" i="1"/>
  <c r="H11" i="1"/>
  <c r="H12" i="1"/>
  <c r="H13" i="1"/>
  <c r="H14" i="1"/>
  <c r="H15" i="1"/>
  <c r="H16" i="1"/>
  <c r="H17" i="1"/>
  <c r="H18" i="1"/>
  <c r="H7" i="1"/>
</calcChain>
</file>

<file path=xl/sharedStrings.xml><?xml version="1.0" encoding="utf-8"?>
<sst xmlns="http://schemas.openxmlformats.org/spreadsheetml/2006/main" count="1568" uniqueCount="181">
  <si>
    <t>Производитель</t>
  </si>
  <si>
    <t>Тип решетки</t>
  </si>
  <si>
    <t>Расход, м3/ч</t>
  </si>
  <si>
    <t>Арктика</t>
  </si>
  <si>
    <t>ДПУ-М Ø100</t>
  </si>
  <si>
    <t>ДПУ-М Ø125</t>
  </si>
  <si>
    <t>ДПУ-М Ø160</t>
  </si>
  <si>
    <t>ДПУ-М Ø200</t>
  </si>
  <si>
    <t>ДПУ-М Ø250</t>
  </si>
  <si>
    <t>АМН</t>
  </si>
  <si>
    <t>Приток</t>
  </si>
  <si>
    <t>Вытяжка</t>
  </si>
  <si>
    <t>THB-100(R)+ TRI/S-100-100(I)</t>
  </si>
  <si>
    <t>THB-125(R)+ TRI/S-125-125(I)</t>
  </si>
  <si>
    <t>THB-160(R)+ TRI/S-160-160(I)</t>
  </si>
  <si>
    <t>THB-125(R)+ TRI/S-100-125(I)</t>
  </si>
  <si>
    <t>THB-160(R)+ TRI/S-125-160(I)</t>
  </si>
  <si>
    <t>THB-200(R)+ TRI/S-200-200(I)</t>
  </si>
  <si>
    <t>THB-200(R)+ TRI/S-160-200(I)</t>
  </si>
  <si>
    <t>THB-250(R)+ TRI/S-200-250(I)</t>
  </si>
  <si>
    <t>THB-250(R)+ TRI/S-250-250(I)</t>
  </si>
  <si>
    <t>THB-315(R)+ TRI/S-250-315(I)</t>
  </si>
  <si>
    <t>THB-315(R)+ TRI/S-315-315(I)</t>
  </si>
  <si>
    <t>Halton</t>
  </si>
  <si>
    <t>Fж.с., м2</t>
  </si>
  <si>
    <t>-</t>
  </si>
  <si>
    <t>Fо, м2</t>
  </si>
  <si>
    <t>Fж.с., м2 Кж.с.=0,60</t>
  </si>
  <si>
    <t>АРН 200х200</t>
  </si>
  <si>
    <t>АРН 300х150</t>
  </si>
  <si>
    <t>АРН 300х300</t>
  </si>
  <si>
    <t>АРН 400х200</t>
  </si>
  <si>
    <t>АРН 400х400</t>
  </si>
  <si>
    <t>АРН 500х250</t>
  </si>
  <si>
    <t>АРН 500х300</t>
  </si>
  <si>
    <t>АРН 500х500</t>
  </si>
  <si>
    <t>АРН 600х300</t>
  </si>
  <si>
    <t>АРН 600х350</t>
  </si>
  <si>
    <t>АРН 600х600</t>
  </si>
  <si>
    <t>АРН 700х400</t>
  </si>
  <si>
    <t>АРН 700х700</t>
  </si>
  <si>
    <t>АРН 800х500</t>
  </si>
  <si>
    <t>АРН 800х800</t>
  </si>
  <si>
    <t>АРН 900х900</t>
  </si>
  <si>
    <t>АРН 1000х1000</t>
  </si>
  <si>
    <t>АРН 1200х1200</t>
  </si>
  <si>
    <t>АРН 1000х500</t>
  </si>
  <si>
    <t>L, м3/ч</t>
  </si>
  <si>
    <t>АП 300х150</t>
  </si>
  <si>
    <t>АП 300х200</t>
  </si>
  <si>
    <t>АП 300х250</t>
  </si>
  <si>
    <t>АП 350х150</t>
  </si>
  <si>
    <t>АП 350х200</t>
  </si>
  <si>
    <t>АП 400х150</t>
  </si>
  <si>
    <t>АП 400х200</t>
  </si>
  <si>
    <t>АП 500х150</t>
  </si>
  <si>
    <t>АП 500х200</t>
  </si>
  <si>
    <t>АП 500х250</t>
  </si>
  <si>
    <t>АП 600х200</t>
  </si>
  <si>
    <t>АП 600х250</t>
  </si>
  <si>
    <t>4АПН 300х300 + 3КСД</t>
  </si>
  <si>
    <t>Приняты из каталога Арктос 2015! Рассматриваемые решетки принимаются по уровню шума 20-25дБ!</t>
  </si>
  <si>
    <t>4АПН 450х450 + 3КСД</t>
  </si>
  <si>
    <t>4АПН 600х600 + 3КСД</t>
  </si>
  <si>
    <t>4АПН 300х300</t>
  </si>
  <si>
    <t>4АПН 450х450</t>
  </si>
  <si>
    <t>4АПН 600х600</t>
  </si>
  <si>
    <t>1АРС + 2КСД</t>
  </si>
  <si>
    <t>2АРС + 2КСД</t>
  </si>
  <si>
    <t>3АРС + 2КСД</t>
  </si>
  <si>
    <t>4АРС + 2КСД</t>
  </si>
  <si>
    <t>5АРС + 2КСД</t>
  </si>
  <si>
    <t>6АРС + 2КСД</t>
  </si>
  <si>
    <t>1АВС + 2КСД</t>
  </si>
  <si>
    <t>2АВС + 2КСД</t>
  </si>
  <si>
    <t>3АВС + 2КСД</t>
  </si>
  <si>
    <t>4АВС + 2КСД</t>
  </si>
  <si>
    <t>5АВС + 2КСД</t>
  </si>
  <si>
    <t>6АВС + 2КСД</t>
  </si>
  <si>
    <t>Fж.с., м2 Кж.с.=</t>
  </si>
  <si>
    <t>Расчет дальнобойности воздушной струи</t>
  </si>
  <si>
    <t>Формула побора:</t>
  </si>
  <si>
    <t>Количество</t>
  </si>
  <si>
    <t>Расход на 1 решетку</t>
  </si>
  <si>
    <t>Скорость на выходе из решетки</t>
  </si>
  <si>
    <t>ДПУ-М</t>
  </si>
  <si>
    <t>АРС+КСД</t>
  </si>
  <si>
    <t>THB+TRI/S</t>
  </si>
  <si>
    <t>Типы решеток</t>
  </si>
  <si>
    <t>на приток</t>
  </si>
  <si>
    <t>на вытяжку</t>
  </si>
  <si>
    <t>THB+TRI/E</t>
  </si>
  <si>
    <t>АВС+КСД</t>
  </si>
  <si>
    <t>Необходимое условие</t>
  </si>
  <si>
    <t>высота помещения</t>
  </si>
  <si>
    <t>4АПН 225х225</t>
  </si>
  <si>
    <t>4АПН 375х375</t>
  </si>
  <si>
    <t>P, Па</t>
  </si>
  <si>
    <t>4АПН 525х525</t>
  </si>
  <si>
    <t>4АПН 675х675</t>
  </si>
  <si>
    <t>4АПН 750х750</t>
  </si>
  <si>
    <t>4АПН 825х825</t>
  </si>
  <si>
    <t>4АПН 900х900</t>
  </si>
  <si>
    <t>4АПН</t>
  </si>
  <si>
    <t>4АПН+КСД</t>
  </si>
  <si>
    <t>АП</t>
  </si>
  <si>
    <t>АРН</t>
  </si>
  <si>
    <t>Завод</t>
  </si>
  <si>
    <t>L на 1шт.</t>
  </si>
  <si>
    <t>Форма подбора:</t>
  </si>
  <si>
    <t>Р, Па</t>
  </si>
  <si>
    <t>Рассматриваемые решетки приняты по уровню шума 25дБ! (Каталог Арктос 2015)</t>
  </si>
  <si>
    <t>Тип</t>
  </si>
  <si>
    <t>приток</t>
  </si>
  <si>
    <t>вытяжка</t>
  </si>
  <si>
    <t>АЛН</t>
  </si>
  <si>
    <t>АЛН-К</t>
  </si>
  <si>
    <t>АМН-К</t>
  </si>
  <si>
    <t>—</t>
  </si>
  <si>
    <t>АЛН 200х100</t>
  </si>
  <si>
    <t>АЛН 300х100</t>
  </si>
  <si>
    <t>АЛН 400х100</t>
  </si>
  <si>
    <t>АЛН 500х100</t>
  </si>
  <si>
    <t>АЛН 600х100</t>
  </si>
  <si>
    <t>АЛН 300х150</t>
  </si>
  <si>
    <t>АЛН 400х150</t>
  </si>
  <si>
    <t>АЛН 500х150</t>
  </si>
  <si>
    <t>АЛН 600х150</t>
  </si>
  <si>
    <t>АЛН 700х150</t>
  </si>
  <si>
    <t>АЛН 800х150</t>
  </si>
  <si>
    <t>АЛН 200х200</t>
  </si>
  <si>
    <t>АЛН 300х200</t>
  </si>
  <si>
    <t>АЛН 400х200</t>
  </si>
  <si>
    <t>АЛН 500х200</t>
  </si>
  <si>
    <t>АЛН 600х200</t>
  </si>
  <si>
    <t>АЛН 700х200</t>
  </si>
  <si>
    <t>АЛН 800х200</t>
  </si>
  <si>
    <t>АЛН 1000х200</t>
  </si>
  <si>
    <t>АЛН 300х300</t>
  </si>
  <si>
    <t>АЛН 400х300</t>
  </si>
  <si>
    <t>АЛН 500х300</t>
  </si>
  <si>
    <t>АЛН 600х300</t>
  </si>
  <si>
    <t>АЛН 700х300</t>
  </si>
  <si>
    <t>АЛН 800х300</t>
  </si>
  <si>
    <t>АЛН 1000х300</t>
  </si>
  <si>
    <t>АЛН 150х150</t>
  </si>
  <si>
    <t>0 089</t>
  </si>
  <si>
    <t>АЛН-К 200х100</t>
  </si>
  <si>
    <t>АЛН-К 300х100</t>
  </si>
  <si>
    <t>АЛН-К 400х100</t>
  </si>
  <si>
    <t>АЛН-К 500х100</t>
  </si>
  <si>
    <t>АЛН-К 600х100</t>
  </si>
  <si>
    <t>АЛН-К 150х150</t>
  </si>
  <si>
    <t>АЛН-К 300х150</t>
  </si>
  <si>
    <t>АЛН-К 400х150</t>
  </si>
  <si>
    <t>АЛН-К 500х150</t>
  </si>
  <si>
    <t>АЛН-К 600х150</t>
  </si>
  <si>
    <t>АЛН-К 700х150</t>
  </si>
  <si>
    <t>АЛН-К 800х150</t>
  </si>
  <si>
    <t>АЛН-К 200х200</t>
  </si>
  <si>
    <t>АЛН-К 300х200</t>
  </si>
  <si>
    <t>АЛН-К 400х200</t>
  </si>
  <si>
    <t>АЛН-К 500х200</t>
  </si>
  <si>
    <t>АЛН-К 600х200</t>
  </si>
  <si>
    <t>АЛН-К 700х200</t>
  </si>
  <si>
    <t>АЛН-К 800х200</t>
  </si>
  <si>
    <t>АЛН-К 300х300</t>
  </si>
  <si>
    <t>АЛН-К 400х300</t>
  </si>
  <si>
    <t>АЛН-К 500х300</t>
  </si>
  <si>
    <t>АЛН-К 600х300</t>
  </si>
  <si>
    <t>АЛН-К 700х300</t>
  </si>
  <si>
    <t>АЛН-К 800х300</t>
  </si>
  <si>
    <t>Х, м / Vо, м/с</t>
  </si>
  <si>
    <t>Х,м/V,м/с</t>
  </si>
  <si>
    <t>РСН-К</t>
  </si>
  <si>
    <t>Kж.с.</t>
  </si>
  <si>
    <t>Р50</t>
  </si>
  <si>
    <t>Р100</t>
  </si>
  <si>
    <t>Р25</t>
  </si>
  <si>
    <t>Веза</t>
  </si>
  <si>
    <t>не сущ.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</si>
</sst>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2"/>
      <color theme="1"/>
      <name val="ISOCPEUR"/>
      <family val="2"/>
      <charset val="204"/>
    </font>
    <font>
      <sz val="12"/>
      <name val="ISOCPEUR"/>
      <family val="2"/>
      <charset val="204"/>
    </font>
    <font>
      <b/>
      <sz val="12"/>
      <name val="ISOCPEU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886691</xdr:colOff>
      <xdr:row>3</xdr:row>
      <xdr:rowOff>110836</xdr:rowOff>
    </xdr:from>
    <xdr:to>
      <xdr:col>8</xdr:col>
      <xdr:colOff>96982</xdr:colOff>
      <xdr:row>6</xdr:row>
      <xdr:rowOff>152401</xdr:rowOff>
    </xdr:to>
    <xdr:cxnSp macro="">
      <xdr:nvCxnSpPr>
        <xdr:cNvPr id="3" name="Прямая со стрелкой 2"/>
        <xdr:cNvCxnSpPr/>
      </xdr:nvCxnSpPr>
      <xdr:spPr>
        <a:xfrm flipV="1">
          <a:off x="1898073" y="734291"/>
          <a:ext cx="4544291" cy="665019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900545</xdr:colOff>
      <xdr:row>3</xdr:row>
      <xdr:rowOff>166254</xdr:rowOff>
    </xdr:from>
    <xdr:to>
      <xdr:col>9</xdr:col>
      <xdr:colOff>96981</xdr:colOff>
      <xdr:row>7</xdr:row>
      <xdr:rowOff>138546</xdr:rowOff>
    </xdr:to>
    <xdr:cxnSp macro="">
      <xdr:nvCxnSpPr>
        <xdr:cNvPr id="5" name="Прямая со стрелкой 4"/>
        <xdr:cNvCxnSpPr/>
      </xdr:nvCxnSpPr>
      <xdr:spPr>
        <a:xfrm flipV="1">
          <a:off x="1911927" y="789709"/>
          <a:ext cx="5237018" cy="803564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U188"/>
  <sheetViews>
    <sheetView tabSelected="1" zoomScale="55" zoomScaleNormal="55" workbookViewId="0">
      <selection activeCell="B6" sqref="B6"/>
    </sheetView>
  </sheetViews>
  <sheetFormatPr defaultColWidth="9.140625" defaultRowHeight="15"/>
  <cols>
    <col min="1" max="3" width="14.7109375" style="4" customWidth="1"/>
    <col min="4" max="4" width="6.28515625" style="4" customWidth="1"/>
    <col min="5" max="5" width="11.140625" style="4" customWidth="1"/>
    <col min="6" max="10" width="10.28515625" style="4" customWidth="1"/>
    <col min="11" max="11" width="12.5703125" style="4" bestFit="1" customWidth="1"/>
    <col min="12" max="16" width="8.5703125" style="4" customWidth="1"/>
    <col min="17" max="17" width="13.140625" style="4" bestFit="1" customWidth="1"/>
    <col min="18" max="18" width="9.28515625" style="4" bestFit="1" customWidth="1"/>
    <col min="19" max="19" width="8" style="4" bestFit="1" customWidth="1"/>
    <col min="20" max="20" width="10.42578125" style="4" bestFit="1" customWidth="1"/>
    <col min="21" max="22" width="20.28515625" style="4" customWidth="1"/>
    <col min="23" max="23" width="13.28515625" style="4" bestFit="1" customWidth="1"/>
    <col min="24" max="24" width="9.7109375" style="4" customWidth="1"/>
    <col min="25" max="25" width="8.85546875" style="4" customWidth="1"/>
    <col min="26" max="26" width="10.5703125" style="4" customWidth="1"/>
    <col min="27" max="28" width="8.85546875" style="4" customWidth="1"/>
    <col min="29" max="29" width="23.28515625" style="4" customWidth="1"/>
    <col min="30" max="30" width="9.7109375" style="4" customWidth="1"/>
    <col min="31" max="31" width="8.85546875" style="4" customWidth="1"/>
    <col min="32" max="32" width="10.5703125" style="4" customWidth="1"/>
    <col min="33" max="34" width="8.85546875" style="4" customWidth="1"/>
    <col min="35" max="47" width="17.28515625" style="4" customWidth="1"/>
    <col min="48" max="52" width="11" style="4" customWidth="1"/>
    <col min="53" max="53" width="17.5703125" style="4" customWidth="1"/>
    <col min="54" max="54" width="8" style="4" bestFit="1" customWidth="1"/>
    <col min="55" max="55" width="7" style="4" bestFit="1" customWidth="1"/>
    <col min="56" max="58" width="8.7109375" style="4" customWidth="1"/>
    <col min="59" max="59" width="26.140625" style="4" customWidth="1"/>
    <col min="60" max="65" width="11.5703125" style="4" customWidth="1"/>
    <col min="66" max="70" width="9.140625" style="4"/>
    <col min="71" max="71" width="12.28515625" style="4" customWidth="1"/>
    <col min="72" max="75" width="9.140625" style="4"/>
    <col min="76" max="76" width="12.42578125" style="4" customWidth="1"/>
    <col min="77" max="77" width="15.28515625" style="4" customWidth="1"/>
    <col min="78" max="100" width="9.140625" style="4"/>
    <col min="101" max="101" width="34.7109375" style="4" customWidth="1"/>
    <col min="102" max="16384" width="9.140625" style="4"/>
  </cols>
  <sheetData>
    <row r="1" spans="1:125">
      <c r="A1" s="5" t="s">
        <v>109</v>
      </c>
      <c r="B1" s="4" t="s">
        <v>113</v>
      </c>
      <c r="C1" s="4" t="s">
        <v>114</v>
      </c>
      <c r="F1" s="5" t="s">
        <v>111</v>
      </c>
      <c r="H1" s="5"/>
      <c r="I1" s="5"/>
      <c r="J1" s="5"/>
    </row>
    <row r="2" spans="1:125">
      <c r="A2" s="4" t="s">
        <v>47</v>
      </c>
      <c r="B2" s="4">
        <v>1200</v>
      </c>
      <c r="C2" s="4">
        <v>1200</v>
      </c>
      <c r="F2" s="24" t="str">
        <f>IF(F3=$F3,INDEX($A11:$A40,COUNTIF($F3:F3,$F3)),"")</f>
        <v>ДПУ-М</v>
      </c>
      <c r="G2" s="4" t="str">
        <f>IF(G3=$F3,INDEX($A11:$A40,COUNTIF($F3:G3,$F3)),"")</f>
        <v/>
      </c>
      <c r="H2" s="4" t="str">
        <f>IF(H3=$F3,INDEX($A11:$A40,COUNTIF($F3:H3,$F3)),"")</f>
        <v/>
      </c>
      <c r="I2" s="4" t="str">
        <f>IF(I3=$F3,INDEX($A11:$A40,COUNTIF($F3:I3,$F3)),"")</f>
        <v/>
      </c>
      <c r="J2" s="4" t="str">
        <f>IF(J3=$F3,INDEX($A11:$A40,COUNTIF($F3:J3,$F3)),"")</f>
        <v/>
      </c>
      <c r="K2" s="4" t="str">
        <f>IF(K3=$F3,INDEX($A11:$A40,COUNTIF($F3:K3,$F3)),"")</f>
        <v/>
      </c>
      <c r="L2" s="4" t="str">
        <f>IF(L3=$F3,INDEX($A11:$A40,COUNTIF($F3:L3,$F3)),"")</f>
        <v>АРС+КСД</v>
      </c>
      <c r="M2" s="4" t="str">
        <f>IF(M3=$F3,INDEX($A11:$A40,COUNTIF($F3:M3,$F3)),"")</f>
        <v/>
      </c>
      <c r="N2" s="4" t="str">
        <f>IF(N3=$F3,INDEX($A11:$A40,COUNTIF($F3:N3,$F3)),"")</f>
        <v/>
      </c>
      <c r="O2" s="4" t="str">
        <f>IF(O3=$F3,INDEX($A11:$A40,COUNTIF($F3:O3,$F3)),"")</f>
        <v/>
      </c>
      <c r="P2" s="4" t="str">
        <f>IF(P3=$F3,INDEX($A11:$A40,COUNTIF($F3:P3,$F3)),"")</f>
        <v/>
      </c>
      <c r="Q2" s="4" t="str">
        <f>IF(Q3=$F3,INDEX($A11:$A40,COUNTIF($F3:Q3,$F3)),"")</f>
        <v/>
      </c>
      <c r="R2" s="4" t="str">
        <f>IF(R3=$F3,INDEX($A11:$A40,COUNTIF($F3:R3,$F3)),"")</f>
        <v>АВС+КСД</v>
      </c>
      <c r="S2" s="4" t="str">
        <f>IF(S3=$F3,INDEX($A11:$A40,COUNTIF($F3:S3,$F3)),"")</f>
        <v/>
      </c>
      <c r="T2" s="4" t="str">
        <f>IF(T3=$F3,INDEX($A11:$A40,COUNTIF($F3:T3,$F3)),"")</f>
        <v/>
      </c>
      <c r="U2" s="4" t="str">
        <f>IF(U3=$F3,INDEX($A11:$A40,COUNTIF($F3:U3,$F3)),"")</f>
        <v/>
      </c>
      <c r="V2" s="4" t="str">
        <f>IF(V3=$F3,INDEX($A11:$A40,COUNTIF($F3:V3,$F3)),"")</f>
        <v/>
      </c>
      <c r="W2" s="4" t="str">
        <f>IF(W3=$F3,INDEX($A11:$A40,COUNTIF($F3:W3,$F3)),"")</f>
        <v/>
      </c>
      <c r="X2" s="4" t="str">
        <f>IF(X3=$F3,INDEX($A11:$A40,COUNTIF($F3:X3,$F3)),"")</f>
        <v>4АПН+КСД</v>
      </c>
      <c r="Y2" s="4" t="str">
        <f>IF(Y3=$F3,INDEX($A11:$A40,COUNTIF($F3:Y3,$F3)),"")</f>
        <v/>
      </c>
      <c r="Z2" s="4" t="str">
        <f>IF(Z3=$F3,INDEX($A11:$A40,COUNTIF($F3:Z3,$F3)),"")</f>
        <v/>
      </c>
      <c r="AA2" s="4" t="str">
        <f>IF(AA3=$F3,INDEX($A11:$A40,COUNTIF($F3:AA3,$F3)),"")</f>
        <v/>
      </c>
      <c r="AB2" s="4" t="str">
        <f>IF(AB3=$F3,INDEX($A11:$A40,COUNTIF($F3:AB3,$F3)),"")</f>
        <v/>
      </c>
      <c r="AC2" s="4" t="str">
        <f>IF(AC3=$F3,INDEX($A11:$A40,COUNTIF($F3:AC3,$F3)),"")</f>
        <v/>
      </c>
      <c r="AD2" s="4" t="str">
        <f>IF(AD3=$F3,INDEX($A11:$A40,COUNTIF($F3:AD3,$F3)),"")</f>
        <v>4АПН</v>
      </c>
      <c r="AE2" s="4" t="str">
        <f>IF(AE3=$F3,INDEX($A11:$A40,COUNTIF($F3:AE3,$F3)),"")</f>
        <v/>
      </c>
      <c r="AF2" s="4" t="str">
        <f>IF(AF3=$F3,INDEX($A11:$A40,COUNTIF($F3:AF3,$F3)),"")</f>
        <v/>
      </c>
      <c r="AG2" s="4" t="str">
        <f>IF(AG3=$F3,INDEX($A11:$A40,COUNTIF($F3:AG3,$F3)),"")</f>
        <v/>
      </c>
      <c r="AH2" s="4" t="str">
        <f>IF(AH3=$F3,INDEX($A11:$A40,COUNTIF($F3:AH3,$F3)),"")</f>
        <v/>
      </c>
      <c r="AI2" s="4" t="str">
        <f>IF(AI3=$F3,INDEX($A11:$A40,COUNTIF($F3:AI3,$F3)),"")</f>
        <v/>
      </c>
      <c r="AJ2" s="4" t="str">
        <f>IF(AJ3=$F3,INDEX($A11:$A40,COUNTIF($F3:AJ3,$F3)),"")</f>
        <v>АЛН</v>
      </c>
      <c r="AK2" s="4" t="str">
        <f>IF(AK3=$F3,INDEX($A11:$A40,COUNTIF($F3:AK3,$F3)),"")</f>
        <v/>
      </c>
      <c r="AL2" s="4" t="str">
        <f>IF(AL3=$F3,INDEX($A11:$A40,COUNTIF($F3:AL3,$F3)),"")</f>
        <v/>
      </c>
      <c r="AM2" s="4" t="str">
        <f>IF(AM3=$F3,INDEX($A11:$A40,COUNTIF($F3:AM3,$F3)),"")</f>
        <v/>
      </c>
      <c r="AN2" s="4" t="str">
        <f>IF(AN3=$F3,INDEX($A11:$A40,COUNTIF($F3:AN3,$F3)),"")</f>
        <v/>
      </c>
      <c r="AO2" s="4" t="str">
        <f>IF(AO3=$F3,INDEX($A11:$A40,COUNTIF($F3:AO3,$F3)),"")</f>
        <v/>
      </c>
      <c r="AP2" s="4" t="str">
        <f>IF(AP3=$F3,INDEX($A11:$A40,COUNTIF($F3:AP3,$F3)),"")</f>
        <v>АЛН-К</v>
      </c>
      <c r="AQ2" s="4" t="str">
        <f>IF(AQ3=$F3,INDEX($A11:$A40,COUNTIF($F3:AQ3,$F3)),"")</f>
        <v/>
      </c>
      <c r="AR2" s="4" t="str">
        <f>IF(AR3=$F3,INDEX($A11:$A40,COUNTIF($F3:AR3,$F3)),"")</f>
        <v/>
      </c>
      <c r="AS2" s="4" t="str">
        <f>IF(AS3=$F3,INDEX($A11:$A40,COUNTIF($F3:AS3,$F3)),"")</f>
        <v/>
      </c>
      <c r="AT2" s="4" t="str">
        <f>IF(AT3=$F3,INDEX($A11:$A40,COUNTIF($F3:AT3,$F3)),"")</f>
        <v/>
      </c>
      <c r="AU2" s="4" t="str">
        <f>IF(AU3=$F3,INDEX($A11:$A40,COUNTIF($F3:AU3,$F3)),"")</f>
        <v/>
      </c>
      <c r="AV2" s="4" t="str">
        <f>IF(AV3=$F3,INDEX($A11:$A40,COUNTIF($F3:AV3,$F3)),"")</f>
        <v>АМН</v>
      </c>
      <c r="AW2" s="4" t="str">
        <f>IF(AW3=$F3,INDEX($A11:$A40,COUNTIF($F3:AW3,$F3)),"")</f>
        <v/>
      </c>
      <c r="AX2" s="4" t="str">
        <f>IF(AX3=$F3,INDEX($A11:$A40,COUNTIF($F3:AX3,$F3)),"")</f>
        <v/>
      </c>
      <c r="AY2" s="4" t="str">
        <f>IF(AY3=$F3,INDEX($A11:$A40,COUNTIF($F3:AY3,$F3)),"")</f>
        <v/>
      </c>
      <c r="AZ2" s="4" t="str">
        <f>IF(AZ3=$F3,INDEX($A11:$A40,COUNTIF($F3:AZ3,$F3)),"")</f>
        <v/>
      </c>
      <c r="BA2" s="4" t="str">
        <f>IF(BA3=$F3,INDEX($A11:$A40,COUNTIF($F3:BA3,$F3)),"")</f>
        <v/>
      </c>
      <c r="BB2" s="4" t="str">
        <f>IF(BB3=$F3,INDEX($A11:$A40,COUNTIF($F3:BB3,$F3)),"")</f>
        <v>АМН-К</v>
      </c>
      <c r="BC2" s="4" t="str">
        <f>IF(BC3=$F3,INDEX($A11:$A40,COUNTIF($F3:BC3,$F3)),"")</f>
        <v/>
      </c>
      <c r="BD2" s="4" t="str">
        <f>IF(BD3=$F3,INDEX($A11:$A40,COUNTIF($F3:BD3,$F3)),"")</f>
        <v/>
      </c>
      <c r="BE2" s="4" t="str">
        <f>IF(BE3=$F3,INDEX($A11:$A40,COUNTIF($F3:BE3,$F3)),"")</f>
        <v/>
      </c>
      <c r="BF2" s="4" t="str">
        <f>IF(BF3=$F3,INDEX($A11:$A40,COUNTIF($F3:BF3,$F3)),"")</f>
        <v/>
      </c>
      <c r="BG2" s="4" t="str">
        <f>IF(BG3=$F3,INDEX($A11:$A40,COUNTIF($F3:BG3,$F3)),"")</f>
        <v/>
      </c>
      <c r="BH2" s="4" t="str">
        <f>IF(BH3=$F3,INDEX($A11:$A40,COUNTIF($F3:BH3,$F3)),"")</f>
        <v>РСН-К</v>
      </c>
      <c r="BI2" s="4" t="str">
        <f>IF(BI3=$F3,INDEX($A11:$A40,COUNTIF($F3:BI3,$F3)),"")</f>
        <v/>
      </c>
      <c r="BJ2" s="4" t="str">
        <f>IF(BJ3=$F3,INDEX($A11:$A40,COUNTIF($F3:BJ3,$F3)),"")</f>
        <v/>
      </c>
      <c r="BK2" s="4" t="str">
        <f>IF(BK3=$F3,INDEX($A11:$A40,COUNTIF($F3:BK3,$F3)),"")</f>
        <v/>
      </c>
      <c r="BL2" s="4" t="str">
        <f>IF(BL3=$F3,INDEX($A11:$A40,COUNTIF($F3:BL3,$F3)),"")</f>
        <v/>
      </c>
      <c r="BM2" s="4" t="str">
        <f>IF(BM3=$F3,INDEX($A11:$A40,COUNTIF($F3:BM3,$F3)),"")</f>
        <v/>
      </c>
      <c r="BN2" s="4" t="str">
        <f>IF(BN3=$F3,INDEX($A11:$A40,COUNTIF($F3:BN3,$F3)),"")</f>
        <v>АП</v>
      </c>
      <c r="BO2" s="4" t="str">
        <f>IF(BO3=$F3,INDEX($A11:$A40,COUNTIF($F3:BO3,$F3)),"")</f>
        <v/>
      </c>
      <c r="BP2" s="4" t="str">
        <f>IF(BP3=$F3,INDEX($A11:$A40,COUNTIF($F3:BP3,$F3)),"")</f>
        <v/>
      </c>
      <c r="BQ2" s="4" t="str">
        <f>IF(BQ3=$F3,INDEX($A11:$A40,COUNTIF($F3:BQ3,$F3)),"")</f>
        <v/>
      </c>
      <c r="BR2" s="4" t="str">
        <f>IF(BR3=$F3,INDEX($A11:$A40,COUNTIF($F3:BR3,$F3)),"")</f>
        <v/>
      </c>
      <c r="BS2" s="4" t="str">
        <f>IF(BS3=$F3,INDEX($A11:$A40,COUNTIF($F3:BS3,$F3)),"")</f>
        <v/>
      </c>
      <c r="BT2" s="4" t="str">
        <f>IF(BT3=$F3,INDEX($A11:$A40,COUNTIF($F3:BT3,$F3)),"")</f>
        <v>АРН</v>
      </c>
      <c r="BU2" s="4" t="str">
        <f>IF(BU3=$F3,INDEX($A11:$A40,COUNTIF($F3:BU3,$F3)),"")</f>
        <v/>
      </c>
      <c r="BV2" s="4" t="str">
        <f>IF(BV3=$F3,INDEX($A11:$A40,COUNTIF($F3:BV3,$F3)),"")</f>
        <v/>
      </c>
      <c r="BW2" s="4" t="str">
        <f>IF(BW3=$F3,INDEX($A11:$A40,COUNTIF($F3:BW3,$F3)),"")</f>
        <v/>
      </c>
      <c r="BX2" s="4" t="str">
        <f>IF(BX3=$F3,INDEX($A11:$A40,COUNTIF($F3:BX3,$F3)),"")</f>
        <v/>
      </c>
      <c r="BY2" s="4" t="str">
        <f>IF(BY3=$F3,INDEX($A11:$A40,COUNTIF($F3:BY3,$F3)),"")</f>
        <v/>
      </c>
      <c r="BZ2" s="4" t="str">
        <f>IF(BZ3=$F3,INDEX($A11:$A40,COUNTIF($F3:BZ3,$F3)),"")</f>
        <v>Р25</v>
      </c>
      <c r="CA2" s="4" t="str">
        <f>IF(CA3=$F3,INDEX($A11:$A40,COUNTIF($F3:CA3,$F3)),"")</f>
        <v/>
      </c>
      <c r="CB2" s="4" t="str">
        <f>IF(CB3=$F3,INDEX($A11:$A40,COUNTIF($F3:CB3,$F3)),"")</f>
        <v/>
      </c>
      <c r="CC2" s="4" t="str">
        <f>IF(CC3=$F3,INDEX($A11:$A40,COUNTIF($F3:CC3,$F3)),"")</f>
        <v/>
      </c>
      <c r="CD2" s="4" t="str">
        <f>IF(CD3=$F3,INDEX($A11:$A40,COUNTIF($F3:CD3,$F3)),"")</f>
        <v/>
      </c>
      <c r="CE2" s="4" t="str">
        <f>IF(CE3=$F3,INDEX($A11:$A40,COUNTIF($F3:CE3,$F3)),"")</f>
        <v/>
      </c>
      <c r="CF2" s="4" t="str">
        <f>IF(CF3=$F3,INDEX($A11:$A40,COUNTIF($F3:CF3,$F3)),"")</f>
        <v>Р50</v>
      </c>
      <c r="CG2" s="4" t="str">
        <f>IF(CG3=$F3,INDEX($A11:$A40,COUNTIF($F3:CG3,$F3)),"")</f>
        <v/>
      </c>
      <c r="CH2" s="4" t="str">
        <f>IF(CH3=$F3,INDEX($A11:$A40,COUNTIF($F3:CH3,$F3)),"")</f>
        <v/>
      </c>
      <c r="CI2" s="4" t="str">
        <f>IF(CI3=$F3,INDEX($A11:$A40,COUNTIF($F3:CI3,$F3)),"")</f>
        <v/>
      </c>
      <c r="CJ2" s="4" t="str">
        <f>IF(CJ3=$F3,INDEX($A11:$A40,COUNTIF($F3:CJ3,$F3)),"")</f>
        <v/>
      </c>
      <c r="CK2" s="4" t="str">
        <f>IF(CK3=$F3,INDEX($A11:$A40,COUNTIF($F3:CK3,$F3)),"")</f>
        <v/>
      </c>
      <c r="CL2" s="4" t="str">
        <f>IF(CL3=$F3,INDEX($A11:$A40,COUNTIF($F3:CL3,$F3)),"")</f>
        <v>Р100</v>
      </c>
      <c r="CM2" s="4" t="str">
        <f>IF(CM3=$F3,INDEX($A11:$A40,COUNTIF($F3:CM3,$F3)),"")</f>
        <v/>
      </c>
      <c r="CN2" s="4" t="str">
        <f>IF(CN3=$F3,INDEX($A11:$A40,COUNTIF($F3:CN3,$F3)),"")</f>
        <v/>
      </c>
      <c r="CO2" s="4" t="str">
        <f>IF(CO3=$F3,INDEX($A11:$A40,COUNTIF($F3:CO3,$F3)),"")</f>
        <v/>
      </c>
      <c r="CP2" s="4" t="str">
        <f>IF(CP3=$F3,INDEX($A11:$A40,COUNTIF($F3:CP3,$F3)),"")</f>
        <v/>
      </c>
      <c r="CQ2" s="4" t="str">
        <f>IF(CQ3=$F3,INDEX($A11:$A40,COUNTIF($F3:CQ3,$F3)),"")</f>
        <v/>
      </c>
      <c r="CR2" s="4" t="str">
        <f>IF(CR3=$F3,INDEX($A11:$A40,COUNTIF($F3:CR3,$F3)),"")</f>
        <v>THB+TRI/S</v>
      </c>
      <c r="CS2" s="4" t="str">
        <f>IF(CS3=$F3,INDEX($A11:$A40,COUNTIF($F3:CS3,$F3)),"")</f>
        <v/>
      </c>
      <c r="CT2" s="4" t="str">
        <f>IF(CT3=$F3,INDEX($A11:$A40,COUNTIF($F3:CT3,$F3)),"")</f>
        <v/>
      </c>
      <c r="CU2" s="4" t="str">
        <f>IF(CU3=$F3,INDEX($A11:$A40,COUNTIF($F3:CU3,$F3)),"")</f>
        <v/>
      </c>
      <c r="CV2" s="4" t="str">
        <f>IF(CV3=$F3,INDEX($A11:$A40,COUNTIF($F3:CV3,$F3)),"")</f>
        <v/>
      </c>
      <c r="CW2" s="4" t="str">
        <f>IF(CW3=$F3,INDEX($A11:$A40,COUNTIF($F3:CW3,$F3)),"")</f>
        <v/>
      </c>
      <c r="CX2" s="4" t="str">
        <f>IF(CX3=$F3,INDEX($A11:$A40,COUNTIF($F3:CX3,$F3)),"")</f>
        <v>THB+TRI/S</v>
      </c>
      <c r="CY2" s="4" t="str">
        <f>IF(CY3=$F3,INDEX($A11:$A40,COUNTIF($F3:CY3,$F3)),"")</f>
        <v/>
      </c>
      <c r="CZ2" s="4" t="str">
        <f>IF(CZ3=$F3,INDEX($A11:$A40,COUNTIF($F3:CZ3,$F3)),"")</f>
        <v/>
      </c>
      <c r="DA2" s="4" t="str">
        <f>IF(DA3=$F3,INDEX($A11:$A40,COUNTIF($F3:DA3,$F3)),"")</f>
        <v/>
      </c>
      <c r="DB2" s="4" t="str">
        <f>IF(DB3=$F3,INDEX($A11:$A40,COUNTIF($F3:DB3,$F3)),"")</f>
        <v/>
      </c>
      <c r="DC2" s="4" t="str">
        <f>IF(DC3=$F3,INDEX($A11:$A40,COUNTIF($F3:DC3,$F3)),"")</f>
        <v/>
      </c>
      <c r="DD2" s="4">
        <f>IF(DD3=$F3,INDEX($A11:$A40,COUNTIF($F3:DD3,$F3)),"")</f>
        <v>0</v>
      </c>
      <c r="DE2" s="4" t="str">
        <f>IF(DE3=$F3,INDEX($A11:$A40,COUNTIF($F3:DE3,$F3)),"")</f>
        <v/>
      </c>
      <c r="DF2" s="4" t="str">
        <f>IF(DF3=$F3,INDEX($A11:$A40,COUNTIF($F3:DF3,$F3)),"")</f>
        <v/>
      </c>
      <c r="DG2" s="4" t="str">
        <f>IF(DG3=$F3,INDEX($A11:$A40,COUNTIF($F3:DG3,$F3)),"")</f>
        <v/>
      </c>
      <c r="DH2" s="4" t="str">
        <f>IF(DH3=$F3,INDEX($A11:$A40,COUNTIF($F3:DH3,$F3)),"")</f>
        <v/>
      </c>
      <c r="DI2" s="4" t="str">
        <f>IF(DI3=$F3,INDEX($A11:$A40,COUNTIF($F3:DI3,$F3)),"")</f>
        <v/>
      </c>
      <c r="DJ2" s="4">
        <f>IF(DJ3=$F3,INDEX($A11:$A40,COUNTIF($F3:DJ3,$F3)),"")</f>
        <v>0</v>
      </c>
      <c r="DK2" s="4" t="str">
        <f>IF(DK3=$F3,INDEX($A11:$A40,COUNTIF($F3:DK3,$F3)),"")</f>
        <v/>
      </c>
      <c r="DL2" s="4" t="str">
        <f>IF(DL3=$F3,INDEX($A11:$A40,COUNTIF($F3:DL3,$F3)),"")</f>
        <v/>
      </c>
      <c r="DM2" s="4" t="str">
        <f>IF(DM3=$F3,INDEX($A11:$A40,COUNTIF($F3:DM3,$F3)),"")</f>
        <v/>
      </c>
      <c r="DN2" s="4" t="str">
        <f>IF(DN3=$F3,INDEX($A11:$A40,COUNTIF($F3:DN3,$F3)),"")</f>
        <v/>
      </c>
      <c r="DO2" s="4" t="str">
        <f>IF(DO3=$F3,INDEX($A11:$A40,COUNTIF($F3:DO3,$F3)),"")</f>
        <v/>
      </c>
      <c r="DP2" s="4">
        <f>IF(DP3=$F3,INDEX($A11:$A40,COUNTIF($F3:DP3,$F3)),"")</f>
        <v>0</v>
      </c>
      <c r="DQ2" s="4" t="str">
        <f>IF(DQ3=$F3,INDEX($A11:$A40,COUNTIF($F3:DQ3,$F3)),"")</f>
        <v/>
      </c>
      <c r="DR2" s="4" t="str">
        <f>IF(DR3=$F3,INDEX($A11:$A40,COUNTIF($F3:DR3,$F3)),"")</f>
        <v/>
      </c>
      <c r="DS2" s="4" t="str">
        <f>IF(DS3=$F3,INDEX($A11:$A40,COUNTIF($F3:DS3,$F3)),"")</f>
        <v/>
      </c>
      <c r="DT2" s="4" t="str">
        <f>IF(DT3=$F3,INDEX($A11:$A40,COUNTIF($F3:DT3,$F3)),"")</f>
        <v/>
      </c>
      <c r="DU2" s="4" t="str">
        <f>IF(DU3=$F3,INDEX($A11:$A40,COUNTIF($F3:DU3,$F3)),"")</f>
        <v/>
      </c>
    </row>
    <row r="3" spans="1:125" ht="15.75">
      <c r="A3" s="4" t="s">
        <v>1</v>
      </c>
      <c r="B3" s="4" t="s">
        <v>85</v>
      </c>
      <c r="C3" s="4" t="s">
        <v>92</v>
      </c>
      <c r="F3" s="8" t="s">
        <v>47</v>
      </c>
      <c r="G3" s="9" t="s">
        <v>26</v>
      </c>
      <c r="H3" s="9" t="s">
        <v>24</v>
      </c>
      <c r="I3" s="9" t="s">
        <v>110</v>
      </c>
      <c r="J3" s="17" t="s">
        <v>173</v>
      </c>
      <c r="K3" s="9" t="s">
        <v>112</v>
      </c>
      <c r="L3" s="8" t="s">
        <v>47</v>
      </c>
      <c r="M3" s="9" t="s">
        <v>26</v>
      </c>
      <c r="N3" s="9" t="s">
        <v>27</v>
      </c>
      <c r="O3" s="9" t="s">
        <v>97</v>
      </c>
      <c r="P3" s="17" t="s">
        <v>173</v>
      </c>
      <c r="Q3" s="17" t="s">
        <v>112</v>
      </c>
      <c r="R3" s="8" t="s">
        <v>47</v>
      </c>
      <c r="S3" s="9" t="s">
        <v>26</v>
      </c>
      <c r="T3" s="9" t="s">
        <v>24</v>
      </c>
      <c r="U3" s="9" t="s">
        <v>97</v>
      </c>
      <c r="V3" s="17" t="s">
        <v>173</v>
      </c>
      <c r="W3" s="17" t="s">
        <v>112</v>
      </c>
      <c r="X3" s="8" t="s">
        <v>47</v>
      </c>
      <c r="Y3" s="9" t="s">
        <v>26</v>
      </c>
      <c r="Z3" s="9" t="s">
        <v>24</v>
      </c>
      <c r="AA3" s="9" t="s">
        <v>97</v>
      </c>
      <c r="AB3" s="17" t="s">
        <v>173</v>
      </c>
      <c r="AC3" s="17" t="s">
        <v>112</v>
      </c>
      <c r="AD3" s="8" t="s">
        <v>47</v>
      </c>
      <c r="AE3" s="9" t="s">
        <v>26</v>
      </c>
      <c r="AF3" s="9" t="s">
        <v>24</v>
      </c>
      <c r="AG3" s="9" t="s">
        <v>97</v>
      </c>
      <c r="AH3" s="17" t="s">
        <v>173</v>
      </c>
      <c r="AI3" s="17" t="s">
        <v>112</v>
      </c>
      <c r="AJ3" s="8" t="s">
        <v>47</v>
      </c>
      <c r="AK3" s="9" t="s">
        <v>26</v>
      </c>
      <c r="AL3" s="9" t="s">
        <v>24</v>
      </c>
      <c r="AM3" s="9" t="s">
        <v>97</v>
      </c>
      <c r="AN3" s="17" t="s">
        <v>173</v>
      </c>
      <c r="AO3" s="17" t="s">
        <v>112</v>
      </c>
      <c r="AP3" s="8" t="s">
        <v>47</v>
      </c>
      <c r="AQ3" s="9" t="s">
        <v>26</v>
      </c>
      <c r="AR3" s="9" t="s">
        <v>24</v>
      </c>
      <c r="AS3" s="9" t="s">
        <v>97</v>
      </c>
      <c r="AT3" s="17" t="s">
        <v>173</v>
      </c>
      <c r="AU3" s="17" t="s">
        <v>112</v>
      </c>
      <c r="AV3" s="8" t="s">
        <v>47</v>
      </c>
      <c r="AW3" s="9" t="s">
        <v>26</v>
      </c>
      <c r="AX3" s="9" t="s">
        <v>24</v>
      </c>
      <c r="AY3" s="9" t="s">
        <v>97</v>
      </c>
      <c r="AZ3" s="17" t="s">
        <v>173</v>
      </c>
      <c r="BA3" s="17" t="s">
        <v>112</v>
      </c>
      <c r="BB3" s="9" t="s">
        <v>47</v>
      </c>
      <c r="BC3" s="9" t="s">
        <v>26</v>
      </c>
      <c r="BD3" s="9" t="s">
        <v>27</v>
      </c>
      <c r="BE3" s="9" t="s">
        <v>97</v>
      </c>
      <c r="BF3" s="17" t="s">
        <v>173</v>
      </c>
      <c r="BG3" s="17" t="s">
        <v>112</v>
      </c>
      <c r="BH3" s="9" t="s">
        <v>47</v>
      </c>
      <c r="BI3" s="9" t="s">
        <v>26</v>
      </c>
      <c r="BJ3" s="9" t="s">
        <v>27</v>
      </c>
      <c r="BK3" s="9" t="s">
        <v>97</v>
      </c>
      <c r="BL3" s="17" t="s">
        <v>173</v>
      </c>
      <c r="BM3" s="17" t="s">
        <v>112</v>
      </c>
      <c r="BN3" s="9" t="s">
        <v>47</v>
      </c>
      <c r="BO3" s="9" t="s">
        <v>26</v>
      </c>
      <c r="BP3" s="9" t="s">
        <v>27</v>
      </c>
      <c r="BQ3" s="9" t="s">
        <v>97</v>
      </c>
      <c r="BR3" s="17" t="s">
        <v>173</v>
      </c>
      <c r="BS3" s="17" t="s">
        <v>112</v>
      </c>
      <c r="BT3" s="9" t="s">
        <v>47</v>
      </c>
      <c r="BU3" s="9" t="s">
        <v>26</v>
      </c>
      <c r="BV3" s="9" t="s">
        <v>27</v>
      </c>
      <c r="BW3" s="9" t="s">
        <v>97</v>
      </c>
      <c r="BX3" s="17" t="s">
        <v>173</v>
      </c>
      <c r="BY3" s="17" t="s">
        <v>112</v>
      </c>
      <c r="BZ3" s="9" t="s">
        <v>47</v>
      </c>
      <c r="CA3" s="9" t="s">
        <v>26</v>
      </c>
      <c r="CB3" s="9" t="s">
        <v>27</v>
      </c>
      <c r="CC3" s="9" t="s">
        <v>97</v>
      </c>
      <c r="CD3" s="17" t="s">
        <v>173</v>
      </c>
      <c r="CE3" s="17" t="s">
        <v>112</v>
      </c>
      <c r="CF3" s="9" t="s">
        <v>47</v>
      </c>
      <c r="CG3" s="9" t="s">
        <v>26</v>
      </c>
      <c r="CH3" s="9" t="s">
        <v>27</v>
      </c>
      <c r="CI3" s="9" t="s">
        <v>97</v>
      </c>
      <c r="CJ3" s="17" t="s">
        <v>173</v>
      </c>
      <c r="CK3" s="17" t="s">
        <v>112</v>
      </c>
      <c r="CL3" s="9" t="s">
        <v>47</v>
      </c>
      <c r="CM3" s="9" t="s">
        <v>26</v>
      </c>
      <c r="CN3" s="9" t="s">
        <v>27</v>
      </c>
      <c r="CO3" s="9" t="s">
        <v>97</v>
      </c>
      <c r="CP3" s="17" t="s">
        <v>173</v>
      </c>
      <c r="CQ3" s="17" t="s">
        <v>112</v>
      </c>
      <c r="CR3" s="9" t="s">
        <v>47</v>
      </c>
      <c r="CS3" s="9" t="s">
        <v>26</v>
      </c>
      <c r="CT3" s="9" t="s">
        <v>27</v>
      </c>
      <c r="CU3" s="9" t="s">
        <v>97</v>
      </c>
      <c r="CV3" s="17" t="s">
        <v>173</v>
      </c>
      <c r="CW3" s="17" t="s">
        <v>112</v>
      </c>
      <c r="CX3" s="9" t="s">
        <v>47</v>
      </c>
      <c r="CY3" s="9" t="s">
        <v>26</v>
      </c>
      <c r="CZ3" s="9" t="s">
        <v>27</v>
      </c>
      <c r="DA3" s="9" t="s">
        <v>97</v>
      </c>
      <c r="DB3" s="17" t="s">
        <v>173</v>
      </c>
      <c r="DC3" s="17" t="s">
        <v>112</v>
      </c>
      <c r="DD3" s="9" t="s">
        <v>47</v>
      </c>
      <c r="DE3" s="9" t="s">
        <v>26</v>
      </c>
      <c r="DF3" s="9" t="s">
        <v>27</v>
      </c>
      <c r="DG3" s="9" t="s">
        <v>97</v>
      </c>
      <c r="DH3" s="17" t="s">
        <v>173</v>
      </c>
      <c r="DI3" s="17" t="s">
        <v>112</v>
      </c>
      <c r="DJ3" s="9" t="s">
        <v>47</v>
      </c>
      <c r="DK3" s="9" t="s">
        <v>26</v>
      </c>
      <c r="DL3" s="9" t="s">
        <v>27</v>
      </c>
      <c r="DM3" s="9" t="s">
        <v>97</v>
      </c>
      <c r="DN3" s="17" t="s">
        <v>173</v>
      </c>
      <c r="DO3" s="17" t="s">
        <v>112</v>
      </c>
      <c r="DP3" s="9" t="s">
        <v>47</v>
      </c>
      <c r="DQ3" s="9" t="s">
        <v>26</v>
      </c>
      <c r="DR3" s="9" t="s">
        <v>27</v>
      </c>
      <c r="DS3" s="9" t="s">
        <v>97</v>
      </c>
      <c r="DT3" s="17" t="s">
        <v>173</v>
      </c>
      <c r="DU3" s="17" t="s">
        <v>112</v>
      </c>
    </row>
    <row r="4" spans="1:125">
      <c r="A4" s="4" t="s">
        <v>82</v>
      </c>
      <c r="B4" s="4">
        <v>8</v>
      </c>
      <c r="C4" s="4">
        <v>4</v>
      </c>
      <c r="E4" s="4" t="s">
        <v>113</v>
      </c>
      <c r="F4" s="13">
        <v>80</v>
      </c>
      <c r="G4" s="4">
        <v>7.0000000000000001E-3</v>
      </c>
      <c r="I4" s="4">
        <v>73</v>
      </c>
      <c r="J4" s="4">
        <v>1.1000000000000001</v>
      </c>
      <c r="K4" s="4" t="s">
        <v>4</v>
      </c>
      <c r="L4" s="13">
        <v>120</v>
      </c>
      <c r="M4" s="4">
        <v>3.3000000000000002E-2</v>
      </c>
      <c r="N4" s="4">
        <f t="shared" ref="N4:N9" si="0">$M4*0.6</f>
        <v>1.9800000000000002E-2</v>
      </c>
      <c r="O4" s="4">
        <v>12</v>
      </c>
      <c r="P4" s="4">
        <v>0.7</v>
      </c>
      <c r="Q4" s="7" t="s">
        <v>67</v>
      </c>
      <c r="W4" s="4" t="s">
        <v>180</v>
      </c>
      <c r="X4" s="13">
        <v>130</v>
      </c>
      <c r="Y4" s="4">
        <v>1.9E-2</v>
      </c>
      <c r="Z4" s="4">
        <v>1.4999999999999999E-2</v>
      </c>
      <c r="AA4" s="4">
        <v>87</v>
      </c>
      <c r="AB4" s="4">
        <v>2.9</v>
      </c>
      <c r="AC4" s="7" t="s">
        <v>60</v>
      </c>
      <c r="AD4" s="13">
        <v>60</v>
      </c>
      <c r="AE4" s="4">
        <v>4.0000000000000001E-3</v>
      </c>
      <c r="AG4" s="4">
        <v>26</v>
      </c>
      <c r="AH4" s="4">
        <v>2.9</v>
      </c>
      <c r="AI4" s="7" t="s">
        <v>95</v>
      </c>
      <c r="AJ4" s="4">
        <v>180</v>
      </c>
      <c r="AK4" s="4">
        <v>1.7999999999999999E-2</v>
      </c>
      <c r="AM4" s="4">
        <v>6</v>
      </c>
      <c r="AN4" s="4">
        <v>11</v>
      </c>
      <c r="AO4" s="12" t="s">
        <v>119</v>
      </c>
      <c r="AP4" s="4">
        <v>180</v>
      </c>
      <c r="AQ4" s="4">
        <v>1.4E-2</v>
      </c>
      <c r="AS4" s="4">
        <v>9</v>
      </c>
      <c r="AT4" s="4">
        <v>13</v>
      </c>
      <c r="AU4" s="4" t="s">
        <v>147</v>
      </c>
      <c r="AV4" s="13"/>
      <c r="BA4" s="7"/>
      <c r="BG4" s="12"/>
      <c r="BN4" s="13">
        <v>80</v>
      </c>
      <c r="BO4" s="4">
        <v>3.9E-2</v>
      </c>
      <c r="BP4" s="4">
        <v>2.1000000000000001E-2</v>
      </c>
      <c r="BQ4" s="4">
        <v>2</v>
      </c>
      <c r="BR4" s="4">
        <v>1</v>
      </c>
      <c r="BS4" s="7" t="s">
        <v>48</v>
      </c>
      <c r="BY4" s="12" t="s">
        <v>180</v>
      </c>
      <c r="CE4" s="12"/>
      <c r="CK4" s="12"/>
      <c r="CQ4" s="12"/>
      <c r="CW4" s="12" t="s">
        <v>12</v>
      </c>
      <c r="DC4" s="12"/>
      <c r="DI4" s="12"/>
      <c r="DO4" s="12"/>
      <c r="DU4" s="12"/>
    </row>
    <row r="5" spans="1:125">
      <c r="A5" s="4" t="s">
        <v>108</v>
      </c>
      <c r="B5" s="4">
        <f>CEILING(B2/B4,10)</f>
        <v>150</v>
      </c>
      <c r="C5" s="4">
        <f>CEILING(C2/C4,10)</f>
        <v>300</v>
      </c>
      <c r="E5" s="4" t="s">
        <v>113</v>
      </c>
      <c r="F5" s="13">
        <v>120</v>
      </c>
      <c r="G5" s="4">
        <v>1.0999999999999999E-2</v>
      </c>
      <c r="I5" s="4">
        <v>66</v>
      </c>
      <c r="J5" s="4">
        <v>1.3</v>
      </c>
      <c r="K5" s="4" t="s">
        <v>5</v>
      </c>
      <c r="L5" s="13">
        <v>140</v>
      </c>
      <c r="M5" s="4">
        <v>7.1999999999999995E-2</v>
      </c>
      <c r="N5" s="4">
        <f t="shared" si="0"/>
        <v>4.3199999999999995E-2</v>
      </c>
      <c r="O5" s="4">
        <v>8</v>
      </c>
      <c r="P5" s="4">
        <v>1.1000000000000001</v>
      </c>
      <c r="Q5" s="7" t="s">
        <v>68</v>
      </c>
      <c r="X5" s="13">
        <v>400</v>
      </c>
      <c r="Y5" s="4">
        <v>8.3000000000000004E-2</v>
      </c>
      <c r="Z5" s="4">
        <v>4.1000000000000002E-2</v>
      </c>
      <c r="AA5" s="4">
        <v>43</v>
      </c>
      <c r="AB5" s="4">
        <v>4.3</v>
      </c>
      <c r="AC5" s="7" t="s">
        <v>62</v>
      </c>
      <c r="AD5" s="13">
        <v>180</v>
      </c>
      <c r="AE5" s="4">
        <v>1.9E-2</v>
      </c>
      <c r="AF5" s="4">
        <v>1.4999999999999999E-2</v>
      </c>
      <c r="AG5" s="4">
        <v>10</v>
      </c>
      <c r="AH5" s="4">
        <v>4</v>
      </c>
      <c r="AI5" s="7" t="s">
        <v>64</v>
      </c>
      <c r="AJ5" s="4">
        <v>185</v>
      </c>
      <c r="AK5" s="4">
        <v>0.02</v>
      </c>
      <c r="AM5" s="4">
        <v>6</v>
      </c>
      <c r="AN5" s="4">
        <v>11</v>
      </c>
      <c r="AO5" s="7" t="s">
        <v>145</v>
      </c>
      <c r="AP5" s="4">
        <v>260</v>
      </c>
      <c r="AQ5" s="4">
        <v>2.1999999999999999E-2</v>
      </c>
      <c r="AS5" s="4">
        <v>7</v>
      </c>
      <c r="AT5" s="4">
        <v>14</v>
      </c>
      <c r="AU5" s="4" t="s">
        <v>148</v>
      </c>
      <c r="AV5" s="13"/>
      <c r="BA5" s="7"/>
      <c r="BG5" s="7"/>
      <c r="BN5" s="13">
        <v>90</v>
      </c>
      <c r="BO5" s="4">
        <v>4.5999999999999999E-2</v>
      </c>
      <c r="BP5" s="4">
        <v>2.5000000000000001E-2</v>
      </c>
      <c r="BQ5" s="4">
        <v>2</v>
      </c>
      <c r="BR5" s="4">
        <v>1</v>
      </c>
      <c r="BS5" s="7" t="s">
        <v>51</v>
      </c>
      <c r="BY5" s="7"/>
      <c r="CE5" s="7"/>
      <c r="CK5" s="7"/>
      <c r="CQ5" s="7"/>
      <c r="CW5" s="7" t="s">
        <v>15</v>
      </c>
      <c r="DC5" s="7"/>
      <c r="DI5" s="7"/>
      <c r="DO5" s="7"/>
      <c r="DU5" s="7"/>
    </row>
    <row r="6" spans="1:125">
      <c r="A6" s="4" t="s">
        <v>1</v>
      </c>
      <c r="B6" s="24" t="str">
        <f t="array" ref="B6">INDEX($K4:$DU63,SUM(--(IF(($F2:$DP2=B3)*ISNUMBER($F4:$DP63)*($E4:$E63=B1),$F4:$DP63)&lt;B5))+1+30*(B1="вытяжка"),MATCH(B3,$F2:$DP2,))</f>
        <v>ДПУ-М Ø160</v>
      </c>
      <c r="C6" s="23" t="e">
        <f t="array" ref="C6">INDEX($K4:$DU60,SUM(--(IF(($F2:$BB2=C3)*ISNUMBER($F4:$DP60)*($E4:$E60=C1),$F4:$DP60)&lt;C5))+1+38*(C1="вытяжка"),MATCH(C3,$F2:$DP2,))</f>
        <v>#N/A</v>
      </c>
      <c r="E6" s="4" t="s">
        <v>113</v>
      </c>
      <c r="F6" s="13">
        <v>200</v>
      </c>
      <c r="G6" s="4">
        <v>1.7999999999999999E-2</v>
      </c>
      <c r="I6" s="4">
        <v>83</v>
      </c>
      <c r="J6" s="4">
        <v>1.6</v>
      </c>
      <c r="K6" s="4" t="s">
        <v>6</v>
      </c>
      <c r="L6" s="13">
        <v>180</v>
      </c>
      <c r="M6" s="4">
        <v>0.11</v>
      </c>
      <c r="N6" s="4">
        <f t="shared" si="0"/>
        <v>6.6000000000000003E-2</v>
      </c>
      <c r="O6" s="4">
        <v>8</v>
      </c>
      <c r="P6" s="4">
        <v>1.6</v>
      </c>
      <c r="Q6" s="7" t="s">
        <v>69</v>
      </c>
      <c r="X6" s="13">
        <v>800</v>
      </c>
      <c r="Y6" s="4">
        <v>0.192</v>
      </c>
      <c r="Z6" s="4">
        <v>8.5999999999999993E-2</v>
      </c>
      <c r="AA6" s="4">
        <v>32</v>
      </c>
      <c r="AB6" s="4">
        <v>5.7</v>
      </c>
      <c r="AC6" s="7" t="s">
        <v>63</v>
      </c>
      <c r="AD6" s="13">
        <v>320</v>
      </c>
      <c r="AE6" s="4">
        <v>4.4999999999999998E-2</v>
      </c>
      <c r="AG6" s="4">
        <v>9</v>
      </c>
      <c r="AH6" s="4">
        <v>4.5999999999999996</v>
      </c>
      <c r="AI6" s="7" t="s">
        <v>96</v>
      </c>
      <c r="AJ6" s="4">
        <v>240</v>
      </c>
      <c r="AK6" s="4">
        <v>2.7E-2</v>
      </c>
      <c r="AM6" s="4">
        <v>5</v>
      </c>
      <c r="AN6" s="4">
        <v>12</v>
      </c>
      <c r="AO6" s="7" t="s">
        <v>120</v>
      </c>
      <c r="AP6" s="4">
        <v>350</v>
      </c>
      <c r="AQ6" s="4">
        <v>0.03</v>
      </c>
      <c r="AS6" s="4">
        <v>7</v>
      </c>
      <c r="AT6" s="4">
        <v>17</v>
      </c>
      <c r="AU6" s="4" t="s">
        <v>149</v>
      </c>
      <c r="AV6" s="13"/>
      <c r="BA6" s="7"/>
      <c r="BG6" s="7"/>
      <c r="BN6" s="13">
        <v>100</v>
      </c>
      <c r="BO6" s="4">
        <v>5.3999999999999999E-2</v>
      </c>
      <c r="BP6" s="4">
        <v>2.9000000000000001E-2</v>
      </c>
      <c r="BQ6" s="4">
        <v>2</v>
      </c>
      <c r="BR6" s="4">
        <v>1</v>
      </c>
      <c r="BS6" s="7" t="s">
        <v>49</v>
      </c>
      <c r="BY6" s="7"/>
      <c r="CE6" s="7"/>
      <c r="CK6" s="7"/>
      <c r="CQ6" s="7"/>
      <c r="CW6" s="7" t="s">
        <v>16</v>
      </c>
      <c r="DC6" s="7"/>
      <c r="DI6" s="7"/>
      <c r="DO6" s="7"/>
      <c r="DU6" s="7"/>
    </row>
    <row r="7" spans="1:125">
      <c r="A7" s="4" t="s">
        <v>110</v>
      </c>
      <c r="E7" s="4" t="s">
        <v>113</v>
      </c>
      <c r="F7" s="13">
        <v>250</v>
      </c>
      <c r="G7" s="4">
        <v>2.9000000000000001E-2</v>
      </c>
      <c r="I7" s="4">
        <v>68</v>
      </c>
      <c r="J7" s="4">
        <v>1.6</v>
      </c>
      <c r="K7" s="4" t="s">
        <v>7</v>
      </c>
      <c r="L7" s="13">
        <v>220</v>
      </c>
      <c r="M7" s="4">
        <v>0.15</v>
      </c>
      <c r="N7" s="4">
        <f t="shared" si="0"/>
        <v>0.09</v>
      </c>
      <c r="O7" s="4">
        <v>9</v>
      </c>
      <c r="P7" s="4">
        <v>2.1</v>
      </c>
      <c r="Q7" s="7" t="s">
        <v>70</v>
      </c>
      <c r="X7" s="13"/>
      <c r="AC7" s="7"/>
      <c r="AD7" s="13">
        <v>470</v>
      </c>
      <c r="AE7" s="4">
        <v>0.06</v>
      </c>
      <c r="AF7" s="4">
        <v>4.1000000000000002E-2</v>
      </c>
      <c r="AG7" s="4">
        <v>6</v>
      </c>
      <c r="AH7" s="4">
        <v>5</v>
      </c>
      <c r="AI7" s="7" t="s">
        <v>65</v>
      </c>
      <c r="AJ7" s="4">
        <v>295</v>
      </c>
      <c r="AK7" s="4">
        <v>3.5999999999999997E-2</v>
      </c>
      <c r="AM7" s="4">
        <v>5</v>
      </c>
      <c r="AN7" s="4">
        <v>13</v>
      </c>
      <c r="AO7" s="7" t="s">
        <v>121</v>
      </c>
      <c r="AP7" s="4">
        <v>420</v>
      </c>
      <c r="AQ7" s="4">
        <v>3.9E-2</v>
      </c>
      <c r="AS7" s="4">
        <v>6</v>
      </c>
      <c r="AT7" s="4">
        <v>18</v>
      </c>
      <c r="AU7" s="4" t="s">
        <v>150</v>
      </c>
      <c r="AV7" s="13"/>
      <c r="BA7" s="7"/>
      <c r="BG7" s="7"/>
      <c r="BN7" s="13">
        <v>110</v>
      </c>
      <c r="BO7" s="4">
        <v>5.2999999999999999E-2</v>
      </c>
      <c r="BP7" s="4">
        <v>2.9000000000000001E-2</v>
      </c>
      <c r="BQ7" s="4">
        <v>2</v>
      </c>
      <c r="BR7" s="4">
        <v>1</v>
      </c>
      <c r="BS7" s="7" t="s">
        <v>53</v>
      </c>
      <c r="BY7" s="7"/>
      <c r="CE7" s="7"/>
      <c r="CK7" s="7"/>
      <c r="CQ7" s="7"/>
      <c r="CW7" s="7" t="s">
        <v>14</v>
      </c>
      <c r="DC7" s="7"/>
      <c r="DI7" s="7"/>
      <c r="DO7" s="7"/>
      <c r="DU7" s="7"/>
    </row>
    <row r="8" spans="1:125">
      <c r="A8" s="4" t="s">
        <v>172</v>
      </c>
      <c r="E8" s="4" t="s">
        <v>113</v>
      </c>
      <c r="F8" s="13">
        <v>370</v>
      </c>
      <c r="G8" s="4">
        <v>4.5999999999999999E-2</v>
      </c>
      <c r="I8" s="4">
        <v>71</v>
      </c>
      <c r="J8" s="4">
        <v>1.9</v>
      </c>
      <c r="K8" s="4" t="s">
        <v>8</v>
      </c>
      <c r="L8" s="13">
        <v>250</v>
      </c>
      <c r="M8" s="4">
        <v>0.189</v>
      </c>
      <c r="N8" s="4">
        <f t="shared" si="0"/>
        <v>0.1134</v>
      </c>
      <c r="O8" s="4">
        <v>11</v>
      </c>
      <c r="P8" s="4">
        <v>2.9</v>
      </c>
      <c r="Q8" s="7" t="s">
        <v>71</v>
      </c>
      <c r="X8" s="13"/>
      <c r="AC8" s="7"/>
      <c r="AD8" s="13">
        <v>640</v>
      </c>
      <c r="AE8" s="4">
        <v>0.13200000000000001</v>
      </c>
      <c r="AG8" s="4">
        <v>4</v>
      </c>
      <c r="AH8" s="4">
        <v>5.4</v>
      </c>
      <c r="AI8" s="7" t="s">
        <v>98</v>
      </c>
      <c r="AJ8" s="4">
        <v>300</v>
      </c>
      <c r="AK8" s="4">
        <v>3.5999999999999997E-2</v>
      </c>
      <c r="AM8" s="4">
        <v>5</v>
      </c>
      <c r="AN8" s="4">
        <v>13</v>
      </c>
      <c r="AO8" s="7" t="s">
        <v>130</v>
      </c>
      <c r="AP8" s="4">
        <v>450</v>
      </c>
      <c r="AQ8" s="4">
        <v>4.7E-2</v>
      </c>
      <c r="AS8" s="4">
        <v>5</v>
      </c>
      <c r="AT8" s="4">
        <v>17</v>
      </c>
      <c r="AU8" s="4" t="s">
        <v>151</v>
      </c>
      <c r="AV8" s="13"/>
      <c r="BA8" s="7"/>
      <c r="BG8" s="7"/>
      <c r="BN8" s="13">
        <v>120</v>
      </c>
      <c r="BO8" s="4">
        <v>6.3E-2</v>
      </c>
      <c r="BP8" s="4">
        <v>3.4000000000000002E-2</v>
      </c>
      <c r="BQ8" s="4">
        <v>2</v>
      </c>
      <c r="BR8" s="4">
        <v>1</v>
      </c>
      <c r="BS8" s="7" t="s">
        <v>52</v>
      </c>
      <c r="BY8" s="7"/>
      <c r="CE8" s="7"/>
      <c r="CK8" s="7"/>
      <c r="CQ8" s="7"/>
      <c r="CW8" s="7" t="s">
        <v>18</v>
      </c>
      <c r="DC8" s="7"/>
      <c r="DI8" s="7"/>
      <c r="DO8" s="7"/>
      <c r="DU8" s="7"/>
    </row>
    <row r="9" spans="1:125">
      <c r="A9" s="4" t="s">
        <v>107</v>
      </c>
      <c r="E9" s="4" t="s">
        <v>113</v>
      </c>
      <c r="F9" s="13"/>
      <c r="L9" s="13">
        <v>270</v>
      </c>
      <c r="M9" s="4">
        <v>0.22700000000000001</v>
      </c>
      <c r="N9" s="4">
        <f t="shared" si="0"/>
        <v>0.13619999999999999</v>
      </c>
      <c r="O9" s="4">
        <v>9</v>
      </c>
      <c r="P9" s="4">
        <v>3.1</v>
      </c>
      <c r="Q9" s="7" t="s">
        <v>72</v>
      </c>
      <c r="X9" s="13"/>
      <c r="AC9" s="7"/>
      <c r="AD9" s="13">
        <v>820</v>
      </c>
      <c r="AE9" s="4">
        <v>0.192</v>
      </c>
      <c r="AF9" s="4">
        <v>8.5999999999999993E-2</v>
      </c>
      <c r="AG9" s="4">
        <v>3</v>
      </c>
      <c r="AH9" s="4">
        <v>5.7</v>
      </c>
      <c r="AI9" s="7" t="s">
        <v>66</v>
      </c>
      <c r="AJ9" s="4">
        <v>360</v>
      </c>
      <c r="AK9" s="4">
        <v>4.1000000000000002E-2</v>
      </c>
      <c r="AM9" s="4">
        <v>5</v>
      </c>
      <c r="AN9" s="4">
        <v>15</v>
      </c>
      <c r="AO9" s="7" t="s">
        <v>124</v>
      </c>
      <c r="AP9" s="4">
        <v>200</v>
      </c>
      <c r="AQ9" s="4">
        <v>1.7000000000000001E-2</v>
      </c>
      <c r="AS9" s="4">
        <v>8</v>
      </c>
      <c r="AT9" s="4">
        <v>13</v>
      </c>
      <c r="AU9" s="4" t="s">
        <v>152</v>
      </c>
      <c r="AV9" s="13"/>
      <c r="BA9" s="7"/>
      <c r="BG9" s="7"/>
      <c r="BN9" s="13">
        <v>130</v>
      </c>
      <c r="BO9" s="4">
        <v>6.8000000000000005E-2</v>
      </c>
      <c r="BP9" s="4">
        <v>3.5999999999999997E-2</v>
      </c>
      <c r="BQ9" s="4">
        <v>2</v>
      </c>
      <c r="BR9" s="4">
        <v>1</v>
      </c>
      <c r="BS9" s="7" t="s">
        <v>50</v>
      </c>
      <c r="BY9" s="7"/>
      <c r="CE9" s="7"/>
      <c r="CK9" s="7"/>
      <c r="CQ9" s="7"/>
      <c r="CW9" s="7" t="s">
        <v>17</v>
      </c>
      <c r="DC9" s="7"/>
      <c r="DI9" s="7"/>
      <c r="DO9" s="7"/>
      <c r="DU9" s="7"/>
    </row>
    <row r="10" spans="1:125" ht="15.75">
      <c r="A10" s="6" t="s">
        <v>1</v>
      </c>
      <c r="B10" s="4" t="s">
        <v>107</v>
      </c>
      <c r="C10" s="4" t="s">
        <v>175</v>
      </c>
      <c r="E10" s="4" t="s">
        <v>113</v>
      </c>
      <c r="F10" s="13"/>
      <c r="L10" s="13"/>
      <c r="Q10" s="7"/>
      <c r="X10" s="13"/>
      <c r="AC10" s="7"/>
      <c r="AD10" s="13">
        <v>1020</v>
      </c>
      <c r="AE10" s="4">
        <v>0.26300000000000001</v>
      </c>
      <c r="AG10" s="4">
        <v>3</v>
      </c>
      <c r="AH10" s="4">
        <v>6.1</v>
      </c>
      <c r="AI10" s="7" t="s">
        <v>99</v>
      </c>
      <c r="AJ10" s="4">
        <v>370</v>
      </c>
      <c r="AK10" s="4">
        <v>4.4999999999999998E-2</v>
      </c>
      <c r="AM10" s="4">
        <v>5</v>
      </c>
      <c r="AN10" s="4">
        <v>15</v>
      </c>
      <c r="AO10" s="7" t="s">
        <v>122</v>
      </c>
      <c r="AP10" s="4">
        <v>380</v>
      </c>
      <c r="AQ10" s="4">
        <v>3.5999999999999997E-2</v>
      </c>
      <c r="AS10" s="4">
        <v>6</v>
      </c>
      <c r="AT10" s="4">
        <v>17</v>
      </c>
      <c r="AU10" s="4" t="s">
        <v>153</v>
      </c>
      <c r="AV10" s="13"/>
      <c r="BA10" s="7"/>
      <c r="BG10" s="7"/>
      <c r="BN10" s="13">
        <v>135</v>
      </c>
      <c r="BO10" s="4">
        <v>6.7000000000000004E-2</v>
      </c>
      <c r="BP10" s="4">
        <v>3.6999999999999998E-2</v>
      </c>
      <c r="BQ10" s="4">
        <v>2</v>
      </c>
      <c r="BR10" s="4">
        <v>1</v>
      </c>
      <c r="BS10" s="7" t="s">
        <v>55</v>
      </c>
      <c r="BY10" s="7"/>
      <c r="CE10" s="7"/>
      <c r="CK10" s="7"/>
      <c r="CQ10" s="7"/>
      <c r="CW10" s="7" t="s">
        <v>19</v>
      </c>
      <c r="DC10" s="7"/>
      <c r="DI10" s="7"/>
      <c r="DO10" s="7"/>
      <c r="DU10" s="7"/>
    </row>
    <row r="11" spans="1:125">
      <c r="A11" s="4" t="s">
        <v>85</v>
      </c>
      <c r="B11" s="4" t="s">
        <v>3</v>
      </c>
      <c r="E11" s="4" t="s">
        <v>113</v>
      </c>
      <c r="F11" s="13"/>
      <c r="L11" s="13"/>
      <c r="Q11" s="7"/>
      <c r="X11" s="13"/>
      <c r="AC11" s="7"/>
      <c r="AD11" s="13">
        <v>1220</v>
      </c>
      <c r="AE11" s="4">
        <v>0.34599999999999997</v>
      </c>
      <c r="AG11" s="4">
        <v>2</v>
      </c>
      <c r="AH11" s="4">
        <v>6.3</v>
      </c>
      <c r="AI11" s="7" t="s">
        <v>100</v>
      </c>
      <c r="AJ11" s="4">
        <v>410</v>
      </c>
      <c r="AK11" s="4">
        <v>5.5E-2</v>
      </c>
      <c r="AM11" s="4">
        <v>4</v>
      </c>
      <c r="AN11" s="4">
        <v>15</v>
      </c>
      <c r="AO11" s="7" t="s">
        <v>131</v>
      </c>
      <c r="AP11" s="4">
        <v>500</v>
      </c>
      <c r="AQ11" s="4">
        <v>4.9000000000000002E-2</v>
      </c>
      <c r="AS11" s="4">
        <v>6</v>
      </c>
      <c r="AT11" s="4">
        <v>19</v>
      </c>
      <c r="AU11" s="4" t="s">
        <v>154</v>
      </c>
      <c r="AV11" s="13"/>
      <c r="BA11" s="7"/>
      <c r="BG11" s="7"/>
      <c r="BN11" s="13">
        <v>140</v>
      </c>
      <c r="BO11" s="4">
        <v>7.2999999999999995E-2</v>
      </c>
      <c r="BP11" s="4">
        <v>0.04</v>
      </c>
      <c r="BQ11" s="4">
        <v>2</v>
      </c>
      <c r="BR11" s="4">
        <v>1</v>
      </c>
      <c r="BS11" s="7" t="s">
        <v>54</v>
      </c>
      <c r="BY11" s="7"/>
      <c r="CE11" s="7"/>
      <c r="CK11" s="7"/>
      <c r="CQ11" s="7"/>
      <c r="CW11" s="7" t="s">
        <v>20</v>
      </c>
      <c r="DC11" s="7"/>
      <c r="DI11" s="7"/>
      <c r="DO11" s="7"/>
      <c r="DU11" s="7"/>
    </row>
    <row r="12" spans="1:125">
      <c r="A12" s="4" t="s">
        <v>86</v>
      </c>
      <c r="B12" s="4" t="s">
        <v>3</v>
      </c>
      <c r="C12" s="4">
        <v>0.6</v>
      </c>
      <c r="E12" s="4" t="s">
        <v>113</v>
      </c>
      <c r="F12" s="13"/>
      <c r="L12" s="13"/>
      <c r="Q12" s="7"/>
      <c r="X12" s="13"/>
      <c r="AC12" s="7"/>
      <c r="AD12" s="13">
        <v>1420</v>
      </c>
      <c r="AE12" s="4">
        <v>0.44</v>
      </c>
      <c r="AG12" s="4">
        <v>2</v>
      </c>
      <c r="AH12" s="4">
        <v>6.6</v>
      </c>
      <c r="AI12" s="7" t="s">
        <v>101</v>
      </c>
      <c r="AJ12" s="4">
        <v>420</v>
      </c>
      <c r="AK12" s="4">
        <v>5.3999999999999999E-2</v>
      </c>
      <c r="AM12" s="4">
        <v>4</v>
      </c>
      <c r="AN12" s="4">
        <v>15</v>
      </c>
      <c r="AO12" s="7" t="s">
        <v>123</v>
      </c>
      <c r="AP12" s="4">
        <v>600</v>
      </c>
      <c r="AQ12" s="4">
        <v>6.2E-2</v>
      </c>
      <c r="AS12" s="4">
        <v>5</v>
      </c>
      <c r="AT12" s="4">
        <v>20</v>
      </c>
      <c r="AU12" s="4" t="s">
        <v>155</v>
      </c>
      <c r="AV12" s="13"/>
      <c r="BA12" s="7"/>
      <c r="BG12" s="7"/>
      <c r="BN12" s="13">
        <v>180</v>
      </c>
      <c r="BO12" s="4">
        <v>9.0999999999999998E-2</v>
      </c>
      <c r="BP12" s="4">
        <v>0.05</v>
      </c>
      <c r="BQ12" s="4">
        <v>2</v>
      </c>
      <c r="BR12" s="4">
        <v>1</v>
      </c>
      <c r="BS12" s="7" t="s">
        <v>56</v>
      </c>
      <c r="BY12" s="7"/>
      <c r="CE12" s="7"/>
      <c r="CK12" s="7"/>
      <c r="CQ12" s="7"/>
      <c r="CW12" s="7" t="s">
        <v>21</v>
      </c>
      <c r="DC12" s="7"/>
      <c r="DI12" s="7"/>
      <c r="DO12" s="7"/>
      <c r="DU12" s="7"/>
    </row>
    <row r="13" spans="1:125">
      <c r="A13" s="4" t="s">
        <v>92</v>
      </c>
      <c r="B13" s="4" t="s">
        <v>3</v>
      </c>
      <c r="C13" s="4">
        <v>0.6</v>
      </c>
      <c r="E13" s="4" t="s">
        <v>113</v>
      </c>
      <c r="F13" s="13"/>
      <c r="L13" s="13"/>
      <c r="Q13" s="7"/>
      <c r="X13" s="13"/>
      <c r="AC13" s="7"/>
      <c r="AD13" s="13">
        <v>1630</v>
      </c>
      <c r="AE13" s="4">
        <v>0.54500000000000004</v>
      </c>
      <c r="AG13" s="4">
        <v>2</v>
      </c>
      <c r="AH13" s="4">
        <v>6.7</v>
      </c>
      <c r="AI13" s="7" t="s">
        <v>102</v>
      </c>
      <c r="AJ13" s="4">
        <v>430</v>
      </c>
      <c r="AK13" s="4">
        <v>5.5E-2</v>
      </c>
      <c r="AM13" s="4">
        <v>4</v>
      </c>
      <c r="AN13" s="4">
        <v>15</v>
      </c>
      <c r="AO13" s="7" t="s">
        <v>125</v>
      </c>
      <c r="AP13" s="4">
        <v>700</v>
      </c>
      <c r="AQ13" s="4">
        <v>7.5999999999999998E-2</v>
      </c>
      <c r="AS13" s="4">
        <v>5</v>
      </c>
      <c r="AT13" s="4">
        <v>21</v>
      </c>
      <c r="AU13" s="4" t="s">
        <v>156</v>
      </c>
      <c r="AV13" s="13"/>
      <c r="BA13" s="7"/>
      <c r="BG13" s="7"/>
      <c r="BN13" s="13">
        <v>220</v>
      </c>
      <c r="BO13" s="4">
        <v>0.11</v>
      </c>
      <c r="BP13" s="4">
        <v>6.0999999999999999E-2</v>
      </c>
      <c r="BQ13" s="4">
        <v>2</v>
      </c>
      <c r="BR13" s="4">
        <v>1</v>
      </c>
      <c r="BS13" s="7" t="s">
        <v>58</v>
      </c>
      <c r="BY13" s="7"/>
      <c r="CE13" s="7"/>
      <c r="CK13" s="7"/>
      <c r="CQ13" s="7"/>
      <c r="CW13" s="7" t="s">
        <v>22</v>
      </c>
      <c r="DC13" s="7"/>
      <c r="DI13" s="7"/>
      <c r="DO13" s="7"/>
      <c r="DU13" s="7"/>
    </row>
    <row r="14" spans="1:125">
      <c r="A14" s="4" t="s">
        <v>104</v>
      </c>
      <c r="B14" s="4" t="s">
        <v>3</v>
      </c>
      <c r="E14" s="4" t="s">
        <v>113</v>
      </c>
      <c r="F14" s="13"/>
      <c r="L14" s="13"/>
      <c r="Q14" s="7"/>
      <c r="X14" s="13"/>
      <c r="AC14" s="7"/>
      <c r="AD14" s="13"/>
      <c r="AI14" s="7"/>
      <c r="AJ14" s="4">
        <v>520</v>
      </c>
      <c r="AK14" s="4">
        <v>7.3999999999999996E-2</v>
      </c>
      <c r="AM14" s="4">
        <v>4</v>
      </c>
      <c r="AN14" s="4">
        <v>16</v>
      </c>
      <c r="AO14" s="7" t="s">
        <v>132</v>
      </c>
      <c r="AP14" s="4">
        <v>800</v>
      </c>
      <c r="AQ14" s="4" t="s">
        <v>146</v>
      </c>
      <c r="AS14" s="4">
        <v>5</v>
      </c>
      <c r="AT14" s="4">
        <v>22</v>
      </c>
      <c r="AU14" s="4" t="s">
        <v>157</v>
      </c>
      <c r="AV14" s="13"/>
      <c r="BA14" s="7"/>
      <c r="BG14" s="7"/>
      <c r="BN14" s="13">
        <v>230</v>
      </c>
      <c r="BO14" s="4">
        <v>0.11600000000000001</v>
      </c>
      <c r="BP14" s="4">
        <v>6.4000000000000001E-2</v>
      </c>
      <c r="BQ14" s="4">
        <v>2</v>
      </c>
      <c r="BR14" s="4">
        <v>1</v>
      </c>
      <c r="BS14" s="7" t="s">
        <v>57</v>
      </c>
      <c r="BY14" s="7"/>
      <c r="CE14" s="7"/>
      <c r="CK14" s="7"/>
      <c r="CQ14" s="7"/>
      <c r="CW14" s="7"/>
      <c r="DC14" s="7"/>
      <c r="DI14" s="7"/>
      <c r="DO14" s="7"/>
      <c r="DU14" s="7"/>
    </row>
    <row r="15" spans="1:125">
      <c r="A15" s="4" t="s">
        <v>103</v>
      </c>
      <c r="B15" s="4" t="s">
        <v>3</v>
      </c>
      <c r="E15" s="4" t="s">
        <v>113</v>
      </c>
      <c r="F15" s="13"/>
      <c r="L15" s="13"/>
      <c r="Q15" s="7"/>
      <c r="X15" s="13"/>
      <c r="AC15" s="7"/>
      <c r="AD15" s="13"/>
      <c r="AI15" s="7"/>
      <c r="AJ15" s="4">
        <v>530</v>
      </c>
      <c r="AK15" s="4">
        <v>7.0000000000000007E-2</v>
      </c>
      <c r="AM15" s="4">
        <v>4</v>
      </c>
      <c r="AN15" s="4">
        <v>16</v>
      </c>
      <c r="AO15" s="7" t="s">
        <v>126</v>
      </c>
      <c r="AP15" s="4">
        <v>1000</v>
      </c>
      <c r="AQ15" s="4">
        <v>0.10199999999999999</v>
      </c>
      <c r="AS15" s="4">
        <v>5</v>
      </c>
      <c r="AT15" s="4">
        <v>26</v>
      </c>
      <c r="AU15" s="4" t="s">
        <v>158</v>
      </c>
      <c r="AV15" s="13"/>
      <c r="BA15" s="7"/>
      <c r="BG15" s="7"/>
      <c r="BN15" s="13">
        <v>280</v>
      </c>
      <c r="BO15" s="4">
        <v>0.13900000000000001</v>
      </c>
      <c r="BP15" s="4">
        <v>7.8E-2</v>
      </c>
      <c r="BQ15" s="4">
        <v>2</v>
      </c>
      <c r="BR15" s="4">
        <v>1</v>
      </c>
      <c r="BS15" s="7" t="s">
        <v>59</v>
      </c>
      <c r="BY15" s="7"/>
      <c r="CE15" s="7"/>
      <c r="CK15" s="7"/>
      <c r="CQ15" s="7"/>
      <c r="CW15" s="7"/>
      <c r="DC15" s="7"/>
      <c r="DI15" s="7"/>
      <c r="DO15" s="7"/>
      <c r="DU15" s="7"/>
    </row>
    <row r="16" spans="1:125">
      <c r="A16" s="4" t="s">
        <v>115</v>
      </c>
      <c r="B16" s="4" t="s">
        <v>3</v>
      </c>
      <c r="E16" s="4" t="s">
        <v>113</v>
      </c>
      <c r="F16" s="13"/>
      <c r="L16" s="13"/>
      <c r="Q16" s="7"/>
      <c r="X16" s="13"/>
      <c r="AC16" s="7"/>
      <c r="AD16" s="13"/>
      <c r="AI16" s="7"/>
      <c r="AJ16" s="4">
        <v>600</v>
      </c>
      <c r="AK16" s="4">
        <v>8.4000000000000005E-2</v>
      </c>
      <c r="AM16" s="4">
        <v>3</v>
      </c>
      <c r="AN16" s="4">
        <v>17</v>
      </c>
      <c r="AO16" s="7" t="s">
        <v>138</v>
      </c>
      <c r="AP16" s="4">
        <v>350</v>
      </c>
      <c r="AQ16" s="4">
        <v>3.2000000000000001E-2</v>
      </c>
      <c r="AS16" s="4">
        <v>6</v>
      </c>
      <c r="AT16" s="4">
        <v>16</v>
      </c>
      <c r="AU16" s="4" t="s">
        <v>159</v>
      </c>
      <c r="AV16" s="13"/>
      <c r="BA16" s="7"/>
      <c r="BG16" s="7"/>
      <c r="BM16" s="7"/>
      <c r="BS16" s="7"/>
      <c r="BY16" s="7"/>
      <c r="CE16" s="7"/>
      <c r="CK16" s="7"/>
      <c r="CQ16" s="7"/>
      <c r="CW16" s="7"/>
      <c r="DC16" s="7"/>
      <c r="DI16" s="7"/>
      <c r="DO16" s="7"/>
      <c r="DU16" s="7"/>
    </row>
    <row r="17" spans="1:125">
      <c r="A17" s="4" t="s">
        <v>116</v>
      </c>
      <c r="B17" s="4" t="s">
        <v>3</v>
      </c>
      <c r="E17" s="4" t="s">
        <v>113</v>
      </c>
      <c r="F17" s="13"/>
      <c r="L17" s="13"/>
      <c r="Q17" s="7"/>
      <c r="X17" s="13"/>
      <c r="AC17" s="7"/>
      <c r="AD17" s="13"/>
      <c r="AI17" s="7"/>
      <c r="AJ17" s="4">
        <v>610</v>
      </c>
      <c r="AK17" s="4">
        <v>8.4000000000000005E-2</v>
      </c>
      <c r="AM17" s="4">
        <v>3</v>
      </c>
      <c r="AN17" s="4">
        <v>17</v>
      </c>
      <c r="AO17" s="7" t="s">
        <v>127</v>
      </c>
      <c r="AP17" s="4">
        <v>500</v>
      </c>
      <c r="AQ17" s="4">
        <v>0.05</v>
      </c>
      <c r="AS17" s="4">
        <v>6</v>
      </c>
      <c r="AT17" s="4">
        <v>19</v>
      </c>
      <c r="AU17" s="4" t="s">
        <v>160</v>
      </c>
      <c r="AV17" s="13"/>
      <c r="BA17" s="7"/>
      <c r="BG17" s="7"/>
      <c r="BM17" s="7"/>
      <c r="BS17" s="7"/>
      <c r="BY17" s="7"/>
      <c r="CE17" s="7"/>
      <c r="CK17" s="7"/>
      <c r="CQ17" s="7"/>
      <c r="CW17" s="7"/>
      <c r="DC17" s="7"/>
      <c r="DI17" s="7"/>
      <c r="DO17" s="7"/>
      <c r="DU17" s="7"/>
    </row>
    <row r="18" spans="1:125">
      <c r="A18" s="4" t="s">
        <v>9</v>
      </c>
      <c r="B18" s="4" t="s">
        <v>3</v>
      </c>
      <c r="E18" s="4" t="s">
        <v>113</v>
      </c>
      <c r="F18" s="13"/>
      <c r="K18" s="7"/>
      <c r="L18" s="13"/>
      <c r="Q18" s="7"/>
      <c r="X18" s="13"/>
      <c r="AC18" s="7"/>
      <c r="AD18" s="13"/>
      <c r="AI18" s="7"/>
      <c r="AJ18" s="4">
        <v>650</v>
      </c>
      <c r="AK18" s="4">
        <v>9.2999999999999999E-2</v>
      </c>
      <c r="AM18" s="4">
        <v>3</v>
      </c>
      <c r="AN18" s="4">
        <v>18</v>
      </c>
      <c r="AO18" s="7" t="s">
        <v>133</v>
      </c>
      <c r="AP18" s="4">
        <v>650</v>
      </c>
      <c r="AQ18" s="4">
        <v>6.9000000000000006E-2</v>
      </c>
      <c r="AS18" s="4">
        <v>5</v>
      </c>
      <c r="AT18" s="4">
        <v>20</v>
      </c>
      <c r="AU18" s="4" t="s">
        <v>161</v>
      </c>
      <c r="AV18" s="13"/>
      <c r="BA18" s="7"/>
      <c r="BG18" s="7"/>
      <c r="BM18" s="7"/>
      <c r="BS18" s="7"/>
      <c r="BY18" s="7"/>
      <c r="CE18" s="7"/>
      <c r="CK18" s="7"/>
      <c r="CQ18" s="7"/>
      <c r="CW18" s="7"/>
      <c r="DC18" s="7"/>
      <c r="DI18" s="7"/>
      <c r="DO18" s="7"/>
      <c r="DU18" s="7"/>
    </row>
    <row r="19" spans="1:125">
      <c r="A19" s="4" t="s">
        <v>117</v>
      </c>
      <c r="B19" s="4" t="s">
        <v>3</v>
      </c>
      <c r="E19" s="4" t="s">
        <v>113</v>
      </c>
      <c r="F19" s="13"/>
      <c r="L19" s="13"/>
      <c r="Q19" s="7"/>
      <c r="W19" s="7"/>
      <c r="AC19" s="7"/>
      <c r="AI19" s="7"/>
      <c r="AJ19" s="4">
        <v>700</v>
      </c>
      <c r="AK19" s="4">
        <v>9.8000000000000004E-2</v>
      </c>
      <c r="AM19" s="4">
        <v>3</v>
      </c>
      <c r="AN19" s="4">
        <v>19</v>
      </c>
      <c r="AO19" s="7" t="s">
        <v>128</v>
      </c>
      <c r="AP19" s="4">
        <v>800</v>
      </c>
      <c r="AQ19" s="4">
        <v>8.6999999999999994E-2</v>
      </c>
      <c r="AS19" s="4">
        <v>5</v>
      </c>
      <c r="AT19" s="4">
        <v>23</v>
      </c>
      <c r="AU19" s="4" t="s">
        <v>162</v>
      </c>
      <c r="AV19" s="13"/>
      <c r="BA19" s="7"/>
      <c r="BG19" s="7"/>
      <c r="BM19" s="7"/>
      <c r="BS19" s="7"/>
      <c r="BY19" s="7"/>
      <c r="CE19" s="7"/>
      <c r="CK19" s="7"/>
      <c r="CQ19" s="7"/>
      <c r="CW19" s="7"/>
      <c r="DC19" s="7"/>
      <c r="DI19" s="7"/>
      <c r="DO19" s="7"/>
      <c r="DU19" s="7"/>
    </row>
    <row r="20" spans="1:125">
      <c r="A20" s="4" t="s">
        <v>174</v>
      </c>
      <c r="B20" s="4" t="s">
        <v>3</v>
      </c>
      <c r="C20" s="4">
        <v>0.83</v>
      </c>
      <c r="E20" s="4" t="s">
        <v>113</v>
      </c>
      <c r="F20" s="13"/>
      <c r="L20" s="13"/>
      <c r="Q20" s="7"/>
      <c r="W20" s="7"/>
      <c r="AC20" s="7"/>
      <c r="AI20" s="7"/>
      <c r="AJ20" s="4">
        <v>730</v>
      </c>
      <c r="AK20" s="4">
        <v>0.113</v>
      </c>
      <c r="AM20" s="4">
        <v>3</v>
      </c>
      <c r="AN20" s="4">
        <v>19</v>
      </c>
      <c r="AO20" s="7" t="s">
        <v>139</v>
      </c>
      <c r="AP20" s="4">
        <v>980</v>
      </c>
      <c r="AQ20" s="4">
        <v>0.105</v>
      </c>
      <c r="AS20" s="4">
        <v>5</v>
      </c>
      <c r="AT20" s="4">
        <v>25</v>
      </c>
      <c r="AU20" s="4" t="s">
        <v>163</v>
      </c>
      <c r="AV20" s="13"/>
      <c r="BA20" s="7"/>
      <c r="BG20" s="7"/>
      <c r="BM20" s="7"/>
      <c r="BS20" s="7"/>
      <c r="BY20" s="7"/>
      <c r="CE20" s="7"/>
      <c r="CK20" s="7"/>
      <c r="CQ20" s="7"/>
      <c r="CW20" s="7"/>
      <c r="DC20" s="7"/>
      <c r="DI20" s="7"/>
      <c r="DO20" s="7"/>
      <c r="DU20" s="7"/>
    </row>
    <row r="21" spans="1:125">
      <c r="A21" s="4" t="s">
        <v>105</v>
      </c>
      <c r="B21" s="4" t="s">
        <v>3</v>
      </c>
      <c r="E21" s="4" t="s">
        <v>113</v>
      </c>
      <c r="F21" s="13"/>
      <c r="L21" s="13"/>
      <c r="Q21" s="7"/>
      <c r="W21" s="7"/>
      <c r="AC21" s="7"/>
      <c r="AI21" s="7"/>
      <c r="AJ21" s="4">
        <v>740</v>
      </c>
      <c r="AK21" s="4">
        <v>0.112</v>
      </c>
      <c r="AM21" s="4">
        <v>3</v>
      </c>
      <c r="AN21" s="4">
        <v>19</v>
      </c>
      <c r="AO21" s="7" t="s">
        <v>134</v>
      </c>
      <c r="AP21" s="4">
        <v>1050</v>
      </c>
      <c r="AQ21" s="4">
        <v>0.123</v>
      </c>
      <c r="AS21" s="4">
        <v>4</v>
      </c>
      <c r="AT21" s="4">
        <v>25</v>
      </c>
      <c r="AU21" s="4" t="s">
        <v>164</v>
      </c>
      <c r="AV21" s="13"/>
      <c r="BA21" s="7"/>
      <c r="BG21" s="7"/>
      <c r="BM21" s="7"/>
      <c r="BS21" s="7"/>
      <c r="BY21" s="7"/>
      <c r="CE21" s="7"/>
      <c r="CK21" s="7"/>
      <c r="CQ21" s="7"/>
      <c r="CW21" s="7"/>
      <c r="DC21" s="7"/>
      <c r="DI21" s="7"/>
      <c r="DO21" s="7"/>
      <c r="DU21" s="7"/>
    </row>
    <row r="22" spans="1:125">
      <c r="A22" s="4" t="s">
        <v>106</v>
      </c>
      <c r="B22" s="4" t="s">
        <v>3</v>
      </c>
      <c r="E22" s="4" t="s">
        <v>113</v>
      </c>
      <c r="F22" s="13"/>
      <c r="L22" s="13"/>
      <c r="Q22" s="7"/>
      <c r="W22" s="7"/>
      <c r="AC22" s="7"/>
      <c r="AI22" s="7"/>
      <c r="AJ22" s="4">
        <v>750</v>
      </c>
      <c r="AK22" s="4">
        <v>0.112</v>
      </c>
      <c r="AM22" s="4">
        <v>3</v>
      </c>
      <c r="AN22" s="4">
        <v>19</v>
      </c>
      <c r="AO22" s="7" t="s">
        <v>129</v>
      </c>
      <c r="AP22" s="4">
        <v>1250</v>
      </c>
      <c r="AQ22" s="4">
        <v>0.14099999999999999</v>
      </c>
      <c r="AS22" s="4">
        <v>5</v>
      </c>
      <c r="AT22" s="4">
        <v>28</v>
      </c>
      <c r="AU22" s="4" t="s">
        <v>165</v>
      </c>
      <c r="AV22" s="13"/>
      <c r="BA22" s="7"/>
      <c r="BG22" s="7"/>
      <c r="BM22" s="7"/>
      <c r="BS22" s="7"/>
      <c r="BY22" s="7"/>
      <c r="CE22" s="7"/>
      <c r="CK22" s="7"/>
      <c r="CQ22" s="7"/>
      <c r="CW22" s="7"/>
      <c r="DC22" s="7"/>
      <c r="DI22" s="7"/>
      <c r="DO22" s="7"/>
      <c r="DU22" s="7"/>
    </row>
    <row r="23" spans="1:125">
      <c r="A23" s="4" t="s">
        <v>178</v>
      </c>
      <c r="B23" s="4" t="s">
        <v>179</v>
      </c>
      <c r="E23" s="4" t="s">
        <v>113</v>
      </c>
      <c r="F23" s="13"/>
      <c r="L23" s="13"/>
      <c r="Q23" s="7"/>
      <c r="W23" s="7"/>
      <c r="AC23" s="7"/>
      <c r="AI23" s="7"/>
      <c r="AJ23" s="4">
        <v>820</v>
      </c>
      <c r="AK23" s="4">
        <v>0.13100000000000001</v>
      </c>
      <c r="AM23" s="4">
        <v>3</v>
      </c>
      <c r="AN23" s="4">
        <v>19</v>
      </c>
      <c r="AO23" s="7" t="s">
        <v>135</v>
      </c>
      <c r="AP23" s="4">
        <v>650</v>
      </c>
      <c r="AQ23" s="4">
        <v>7.9000000000000001E-2</v>
      </c>
      <c r="AS23" s="4">
        <v>4</v>
      </c>
      <c r="AT23" s="4">
        <v>19</v>
      </c>
      <c r="AU23" s="4" t="s">
        <v>166</v>
      </c>
      <c r="AV23" s="13"/>
      <c r="BA23" s="7"/>
      <c r="BG23" s="7"/>
      <c r="BM23" s="7"/>
      <c r="BS23" s="7"/>
      <c r="BY23" s="7"/>
      <c r="CE23" s="7"/>
      <c r="CK23" s="7"/>
      <c r="CQ23" s="7"/>
      <c r="CW23" s="7"/>
      <c r="DC23" s="7"/>
      <c r="DI23" s="7"/>
      <c r="DO23" s="7"/>
      <c r="DU23" s="7"/>
    </row>
    <row r="24" spans="1:125">
      <c r="A24" s="4" t="s">
        <v>176</v>
      </c>
      <c r="B24" s="4" t="s">
        <v>179</v>
      </c>
      <c r="E24" s="4" t="s">
        <v>113</v>
      </c>
      <c r="F24" s="13"/>
      <c r="L24" s="13"/>
      <c r="Q24" s="7"/>
      <c r="W24" s="7"/>
      <c r="AC24" s="7"/>
      <c r="AI24" s="7"/>
      <c r="AJ24" s="4">
        <v>860</v>
      </c>
      <c r="AK24" s="4">
        <v>0.14199999999999999</v>
      </c>
      <c r="AM24" s="4">
        <v>2</v>
      </c>
      <c r="AN24" s="4">
        <v>19</v>
      </c>
      <c r="AO24" s="7" t="s">
        <v>140</v>
      </c>
      <c r="AP24" s="4">
        <v>1000</v>
      </c>
      <c r="AQ24" s="4">
        <v>0.107</v>
      </c>
      <c r="AS24" s="4">
        <v>5</v>
      </c>
      <c r="AT24" s="4">
        <v>25</v>
      </c>
      <c r="AU24" s="4" t="s">
        <v>167</v>
      </c>
      <c r="AV24" s="13"/>
      <c r="BA24" s="7"/>
      <c r="BG24" s="7"/>
      <c r="BM24" s="7"/>
      <c r="BS24" s="7"/>
      <c r="BY24" s="7"/>
      <c r="CE24" s="7"/>
      <c r="CK24" s="7"/>
      <c r="CQ24" s="7"/>
      <c r="CW24" s="7"/>
      <c r="DC24" s="7"/>
      <c r="DI24" s="7"/>
      <c r="DO24" s="7"/>
      <c r="DU24" s="7"/>
    </row>
    <row r="25" spans="1:125">
      <c r="A25" s="4" t="s">
        <v>177</v>
      </c>
      <c r="B25" s="4" t="s">
        <v>179</v>
      </c>
      <c r="E25" s="4" t="s">
        <v>113</v>
      </c>
      <c r="F25" s="13"/>
      <c r="L25" s="13"/>
      <c r="Q25" s="7"/>
      <c r="W25" s="7"/>
      <c r="AC25" s="7"/>
      <c r="AI25" s="7"/>
      <c r="AJ25" s="4">
        <v>900</v>
      </c>
      <c r="AK25" s="4">
        <v>0.15</v>
      </c>
      <c r="AM25" s="4">
        <v>2</v>
      </c>
      <c r="AN25" s="4">
        <v>19</v>
      </c>
      <c r="AO25" s="7" t="s">
        <v>136</v>
      </c>
      <c r="AP25" s="4">
        <v>1250</v>
      </c>
      <c r="AQ25" s="4">
        <v>0.13500000000000001</v>
      </c>
      <c r="AS25" s="4">
        <v>5</v>
      </c>
      <c r="AT25" s="4">
        <v>29</v>
      </c>
      <c r="AU25" s="4" t="s">
        <v>168</v>
      </c>
      <c r="AV25" s="13"/>
      <c r="BA25" s="7"/>
      <c r="BG25" s="7"/>
      <c r="BM25" s="7"/>
      <c r="BS25" s="7"/>
      <c r="BY25" s="7"/>
      <c r="CE25" s="7"/>
      <c r="CK25" s="7"/>
      <c r="CQ25" s="7"/>
      <c r="CW25" s="7"/>
      <c r="DC25" s="7"/>
      <c r="DI25" s="7"/>
      <c r="DO25" s="7"/>
      <c r="DU25" s="7"/>
    </row>
    <row r="26" spans="1:125">
      <c r="A26" s="4" t="s">
        <v>87</v>
      </c>
      <c r="B26" s="4" t="s">
        <v>23</v>
      </c>
      <c r="E26" s="4" t="s">
        <v>113</v>
      </c>
      <c r="F26" s="13"/>
      <c r="L26" s="13"/>
      <c r="Q26" s="7"/>
      <c r="W26" s="7"/>
      <c r="AC26" s="7"/>
      <c r="AI26" s="7"/>
      <c r="AJ26" s="4">
        <v>1000</v>
      </c>
      <c r="AK26" s="4">
        <v>0.17100000000000001</v>
      </c>
      <c r="AM26" s="4">
        <v>2</v>
      </c>
      <c r="AN26" s="4">
        <v>20</v>
      </c>
      <c r="AO26" s="7" t="s">
        <v>141</v>
      </c>
      <c r="AP26" s="4">
        <v>1400</v>
      </c>
      <c r="AQ26" s="4">
        <v>0.16300000000000001</v>
      </c>
      <c r="AS26" s="4">
        <v>4</v>
      </c>
      <c r="AT26" s="4">
        <v>29</v>
      </c>
      <c r="AU26" s="4" t="s">
        <v>169</v>
      </c>
      <c r="AV26" s="13"/>
      <c r="BA26" s="7"/>
      <c r="BG26" s="7"/>
      <c r="BM26" s="7"/>
      <c r="BS26" s="7"/>
      <c r="BY26" s="7"/>
      <c r="CE26" s="7"/>
      <c r="CK26" s="7"/>
      <c r="CQ26" s="7"/>
      <c r="CW26" s="7"/>
      <c r="DC26" s="7"/>
      <c r="DI26" s="7"/>
      <c r="DO26" s="7"/>
      <c r="DU26" s="7"/>
    </row>
    <row r="27" spans="1:125">
      <c r="A27" s="4" t="s">
        <v>87</v>
      </c>
      <c r="B27" s="4" t="s">
        <v>23</v>
      </c>
      <c r="E27" s="4" t="s">
        <v>113</v>
      </c>
      <c r="F27" s="13"/>
      <c r="L27" s="13"/>
      <c r="Q27" s="7"/>
      <c r="W27" s="7"/>
      <c r="AC27" s="7"/>
      <c r="AI27" s="7"/>
      <c r="AJ27" s="4">
        <v>1100</v>
      </c>
      <c r="AK27" s="4">
        <v>0.188</v>
      </c>
      <c r="AM27" s="4">
        <v>2</v>
      </c>
      <c r="AN27" s="4">
        <v>21</v>
      </c>
      <c r="AO27" s="7" t="s">
        <v>137</v>
      </c>
      <c r="AP27" s="4">
        <v>1600</v>
      </c>
      <c r="AQ27" s="4">
        <v>0.191</v>
      </c>
      <c r="AS27" s="4">
        <v>4</v>
      </c>
      <c r="AT27" s="4">
        <v>30</v>
      </c>
      <c r="AU27" s="4" t="s">
        <v>170</v>
      </c>
      <c r="AV27" s="13"/>
      <c r="BA27" s="7"/>
      <c r="BG27" s="7"/>
      <c r="BM27" s="7"/>
      <c r="BS27" s="7"/>
      <c r="BY27" s="7"/>
      <c r="CE27" s="7"/>
      <c r="CK27" s="7"/>
      <c r="CQ27" s="7"/>
      <c r="CW27" s="7"/>
      <c r="DC27" s="7"/>
      <c r="DI27" s="7"/>
      <c r="DO27" s="7"/>
      <c r="DU27" s="7"/>
    </row>
    <row r="28" spans="1:125">
      <c r="E28" s="4" t="s">
        <v>113</v>
      </c>
      <c r="F28" s="13"/>
      <c r="L28" s="13"/>
      <c r="Q28" s="7"/>
      <c r="W28" s="7"/>
      <c r="AC28" s="7"/>
      <c r="AI28" s="7"/>
      <c r="AJ28" s="4">
        <v>1200</v>
      </c>
      <c r="AK28" s="4">
        <v>0.2</v>
      </c>
      <c r="AM28" s="4">
        <v>2</v>
      </c>
      <c r="AN28" s="4">
        <v>22</v>
      </c>
      <c r="AO28" s="7" t="s">
        <v>142</v>
      </c>
      <c r="AP28" s="4">
        <v>1800</v>
      </c>
      <c r="AQ28" s="4">
        <v>0.219</v>
      </c>
      <c r="AS28" s="4">
        <v>4</v>
      </c>
      <c r="AT28" s="4" t="s">
        <v>118</v>
      </c>
      <c r="AU28" s="4" t="s">
        <v>171</v>
      </c>
      <c r="AV28" s="13"/>
      <c r="BA28" s="7"/>
      <c r="BG28" s="7"/>
      <c r="BM28" s="7"/>
      <c r="BS28" s="7"/>
      <c r="BY28" s="7"/>
      <c r="CE28" s="7"/>
      <c r="CK28" s="7"/>
      <c r="CQ28" s="7"/>
      <c r="CW28" s="7"/>
      <c r="DC28" s="7"/>
      <c r="DI28" s="7"/>
      <c r="DO28" s="7"/>
      <c r="DU28" s="7"/>
    </row>
    <row r="29" spans="1:125">
      <c r="E29" s="4" t="s">
        <v>113</v>
      </c>
      <c r="F29" s="13"/>
      <c r="L29" s="13"/>
      <c r="Q29" s="7"/>
      <c r="W29" s="7"/>
      <c r="AC29" s="7"/>
      <c r="AI29" s="7"/>
      <c r="AJ29" s="4">
        <v>1300</v>
      </c>
      <c r="AK29" s="4">
        <v>0.22900000000000001</v>
      </c>
      <c r="AM29" s="4">
        <v>2</v>
      </c>
      <c r="AN29" s="4">
        <v>23</v>
      </c>
      <c r="AO29" s="7" t="s">
        <v>143</v>
      </c>
      <c r="AV29" s="13"/>
      <c r="BA29" s="7"/>
      <c r="BG29" s="7"/>
      <c r="BM29" s="7"/>
      <c r="BS29" s="7"/>
      <c r="BY29" s="7"/>
      <c r="CE29" s="7"/>
      <c r="CK29" s="7"/>
      <c r="CQ29" s="7"/>
      <c r="CW29" s="7"/>
      <c r="DC29" s="7"/>
      <c r="DI29" s="7"/>
      <c r="DO29" s="7"/>
      <c r="DU29" s="7"/>
    </row>
    <row r="30" spans="1:125">
      <c r="E30" s="4" t="s">
        <v>113</v>
      </c>
      <c r="F30" s="13"/>
      <c r="L30" s="13"/>
      <c r="Q30" s="7"/>
      <c r="W30" s="7"/>
      <c r="AC30" s="7"/>
      <c r="AI30" s="7"/>
      <c r="AJ30" s="4">
        <v>1500</v>
      </c>
      <c r="AK30" s="4">
        <v>0.28699999999999998</v>
      </c>
      <c r="AM30" s="4">
        <v>2</v>
      </c>
      <c r="AN30" s="4">
        <v>23</v>
      </c>
      <c r="AO30" s="7" t="s">
        <v>144</v>
      </c>
      <c r="AV30" s="13"/>
      <c r="BA30" s="7"/>
      <c r="BG30" s="7"/>
      <c r="BM30" s="7"/>
      <c r="BS30" s="7"/>
      <c r="BY30" s="7"/>
      <c r="CE30" s="7"/>
      <c r="CK30" s="7"/>
      <c r="CQ30" s="7"/>
      <c r="CW30" s="7"/>
      <c r="DC30" s="7"/>
      <c r="DI30" s="7"/>
      <c r="DO30" s="7"/>
      <c r="DU30" s="7"/>
    </row>
    <row r="31" spans="1:125">
      <c r="E31" s="4" t="s">
        <v>113</v>
      </c>
      <c r="F31" s="13"/>
      <c r="L31" s="13"/>
      <c r="Q31" s="7"/>
      <c r="W31" s="7"/>
      <c r="AC31" s="7"/>
      <c r="AI31" s="7"/>
      <c r="AO31" s="7"/>
      <c r="AV31" s="13"/>
      <c r="BA31" s="7"/>
      <c r="BG31" s="7"/>
      <c r="BM31" s="7"/>
      <c r="BS31" s="7"/>
      <c r="BY31" s="7"/>
      <c r="CE31" s="7"/>
      <c r="CK31" s="7"/>
      <c r="CQ31" s="7"/>
      <c r="CW31" s="7"/>
      <c r="DC31" s="7"/>
      <c r="DI31" s="7"/>
      <c r="DO31" s="7"/>
      <c r="DU31" s="7"/>
    </row>
    <row r="32" spans="1:125">
      <c r="E32" s="4" t="s">
        <v>113</v>
      </c>
      <c r="F32" s="13"/>
      <c r="L32" s="13"/>
      <c r="Q32" s="7"/>
      <c r="W32" s="7"/>
      <c r="AC32" s="7"/>
      <c r="AI32" s="7"/>
      <c r="AO32" s="7"/>
      <c r="AV32" s="13"/>
      <c r="BA32" s="7"/>
      <c r="BG32" s="7"/>
      <c r="BM32" s="7"/>
      <c r="BS32" s="7"/>
      <c r="BY32" s="7"/>
      <c r="CE32" s="7"/>
      <c r="CK32" s="7"/>
      <c r="CQ32" s="7"/>
      <c r="CW32" s="7"/>
      <c r="DC32" s="7"/>
      <c r="DI32" s="7"/>
      <c r="DO32" s="7"/>
      <c r="DU32" s="7"/>
    </row>
    <row r="33" spans="5:125" ht="15.75">
      <c r="E33" s="4" t="s">
        <v>113</v>
      </c>
      <c r="F33" s="19"/>
      <c r="G33" s="18"/>
      <c r="H33" s="18"/>
      <c r="I33" s="18"/>
      <c r="J33" s="18"/>
      <c r="K33" s="18"/>
      <c r="L33" s="19"/>
      <c r="M33" s="18"/>
      <c r="N33" s="18"/>
      <c r="O33" s="18"/>
      <c r="P33" s="18"/>
      <c r="Q33" s="20"/>
      <c r="R33" s="18"/>
      <c r="S33" s="18"/>
      <c r="T33" s="18"/>
      <c r="U33" s="18"/>
      <c r="V33" s="18"/>
      <c r="W33" s="20"/>
      <c r="X33" s="18"/>
      <c r="Y33" s="18"/>
      <c r="Z33" s="18"/>
      <c r="AA33" s="18"/>
      <c r="AB33" s="18"/>
      <c r="AC33" s="20"/>
      <c r="AD33" s="18"/>
      <c r="AE33" s="18"/>
      <c r="AF33" s="18"/>
      <c r="AG33" s="18"/>
      <c r="AH33" s="18"/>
      <c r="AI33" s="20"/>
      <c r="AJ33" s="18"/>
      <c r="AK33" s="18"/>
      <c r="AL33" s="18"/>
      <c r="AM33" s="18"/>
      <c r="AN33" s="18"/>
      <c r="AO33" s="20"/>
      <c r="AP33" s="18"/>
      <c r="AQ33" s="18"/>
      <c r="AR33" s="18"/>
      <c r="AS33" s="18"/>
      <c r="AT33" s="18"/>
      <c r="AU33" s="18"/>
      <c r="AV33" s="19"/>
      <c r="AW33" s="21"/>
      <c r="AX33" s="18"/>
      <c r="AY33" s="18"/>
      <c r="AZ33" s="18"/>
      <c r="BA33" s="20"/>
      <c r="BB33" s="22"/>
      <c r="BC33" s="15"/>
      <c r="BD33" s="15"/>
      <c r="BE33" s="15"/>
      <c r="BF33" s="15"/>
      <c r="BG33" s="16"/>
      <c r="BH33" s="15"/>
      <c r="BI33" s="15"/>
      <c r="BJ33" s="15"/>
      <c r="BK33" s="15"/>
      <c r="BL33" s="15"/>
      <c r="BM33" s="16"/>
      <c r="BN33" s="15"/>
      <c r="BO33" s="15"/>
      <c r="BP33" s="15"/>
      <c r="BQ33" s="15"/>
      <c r="BR33" s="15"/>
      <c r="BS33" s="16"/>
      <c r="BT33" s="15"/>
      <c r="BU33" s="15"/>
      <c r="BV33" s="15"/>
      <c r="BW33" s="15"/>
      <c r="BX33" s="15"/>
      <c r="BY33" s="16"/>
      <c r="BZ33" s="15"/>
      <c r="CA33" s="15"/>
      <c r="CB33" s="15"/>
      <c r="CC33" s="15"/>
      <c r="CD33" s="15"/>
      <c r="CE33" s="16"/>
      <c r="CF33" s="15"/>
      <c r="CG33" s="15"/>
      <c r="CH33" s="15"/>
      <c r="CI33" s="15"/>
      <c r="CJ33" s="15"/>
      <c r="CK33" s="16"/>
      <c r="CL33" s="15"/>
      <c r="CM33" s="15"/>
      <c r="CN33" s="15"/>
      <c r="CO33" s="15"/>
      <c r="CP33" s="15"/>
      <c r="CQ33" s="16"/>
      <c r="CR33" s="14"/>
      <c r="CS33" s="15"/>
      <c r="CT33" s="15"/>
      <c r="CU33" s="15"/>
      <c r="CV33" s="15"/>
      <c r="CW33" s="16"/>
      <c r="CX33" s="15"/>
      <c r="CY33" s="15"/>
      <c r="CZ33" s="15"/>
      <c r="DA33" s="15"/>
      <c r="DB33" s="15"/>
      <c r="DC33" s="16"/>
      <c r="DD33" s="15"/>
      <c r="DE33" s="15"/>
      <c r="DF33" s="15"/>
      <c r="DG33" s="15"/>
      <c r="DH33" s="15"/>
      <c r="DI33" s="16"/>
      <c r="DJ33" s="15"/>
      <c r="DK33" s="15"/>
      <c r="DL33" s="15"/>
      <c r="DM33" s="15"/>
      <c r="DN33" s="15"/>
      <c r="DO33" s="16"/>
      <c r="DP33" s="15"/>
      <c r="DQ33" s="15"/>
      <c r="DR33" s="15"/>
      <c r="DS33" s="15"/>
      <c r="DT33" s="15"/>
      <c r="DU33" s="16"/>
    </row>
    <row r="34" spans="5:125">
      <c r="E34" s="4" t="s">
        <v>114</v>
      </c>
      <c r="F34" s="10">
        <v>80</v>
      </c>
      <c r="G34" s="11">
        <v>7.0000000000000001E-3</v>
      </c>
      <c r="H34" s="11"/>
      <c r="I34" s="11">
        <v>64</v>
      </c>
      <c r="J34" s="11">
        <v>3.3</v>
      </c>
      <c r="K34" s="12" t="s">
        <v>4</v>
      </c>
      <c r="L34" s="10"/>
      <c r="M34" s="11"/>
      <c r="N34" s="11"/>
      <c r="O34" s="11"/>
      <c r="P34" s="11"/>
      <c r="Q34" s="12" t="s">
        <v>180</v>
      </c>
      <c r="R34" s="10">
        <v>200</v>
      </c>
      <c r="S34" s="11">
        <v>3.3000000000000002E-2</v>
      </c>
      <c r="T34" s="4">
        <v>0.02</v>
      </c>
      <c r="U34" s="11">
        <v>6</v>
      </c>
      <c r="V34" s="11">
        <v>1.7</v>
      </c>
      <c r="W34" s="12" t="s">
        <v>73</v>
      </c>
      <c r="X34" s="10"/>
      <c r="Y34" s="11"/>
      <c r="Z34" s="11"/>
      <c r="AA34" s="11"/>
      <c r="AB34" s="11"/>
      <c r="AC34" s="12" t="s">
        <v>180</v>
      </c>
      <c r="AD34" s="10">
        <v>35</v>
      </c>
      <c r="AE34" s="11">
        <v>4.0000000000000001E-3</v>
      </c>
      <c r="AF34" s="11"/>
      <c r="AG34" s="11">
        <v>7</v>
      </c>
      <c r="AH34" s="11">
        <v>2.4000000000000004</v>
      </c>
      <c r="AI34" s="12" t="s">
        <v>95</v>
      </c>
      <c r="AJ34" s="4">
        <v>180</v>
      </c>
      <c r="AK34" s="4">
        <v>1.7999999999999999E-2</v>
      </c>
      <c r="AM34" s="4">
        <v>6</v>
      </c>
      <c r="AN34" s="4">
        <v>2.8</v>
      </c>
      <c r="AO34" s="12" t="s">
        <v>119</v>
      </c>
      <c r="AP34" s="4">
        <v>180</v>
      </c>
      <c r="AQ34" s="4">
        <v>1.4E-2</v>
      </c>
      <c r="AS34" s="4">
        <v>3.5</v>
      </c>
      <c r="AT34" s="4">
        <v>9</v>
      </c>
      <c r="AU34" s="12" t="s">
        <v>147</v>
      </c>
      <c r="BA34" s="12"/>
      <c r="BG34" s="7"/>
      <c r="BN34" s="13">
        <v>80</v>
      </c>
      <c r="BO34" s="4">
        <v>3.9E-2</v>
      </c>
      <c r="BP34" s="4">
        <v>2.1000000000000001E-2</v>
      </c>
      <c r="BQ34" s="4">
        <v>2</v>
      </c>
      <c r="BS34" s="7" t="s">
        <v>48</v>
      </c>
      <c r="BT34" s="13">
        <v>550</v>
      </c>
      <c r="BU34" s="4">
        <v>3.5999999999999997E-2</v>
      </c>
      <c r="BV34" s="4">
        <v>1.4E-2</v>
      </c>
      <c r="BW34" s="4">
        <v>40</v>
      </c>
      <c r="BY34" s="12" t="s">
        <v>28</v>
      </c>
      <c r="CE34" s="7"/>
      <c r="CK34" s="7"/>
      <c r="CQ34" s="7"/>
      <c r="CW34" s="7"/>
      <c r="DC34" s="7"/>
      <c r="DI34" s="7"/>
      <c r="DO34" s="7"/>
      <c r="DU34" s="7"/>
    </row>
    <row r="35" spans="5:125">
      <c r="E35" s="4" t="s">
        <v>114</v>
      </c>
      <c r="F35" s="13">
        <v>100</v>
      </c>
      <c r="G35" s="4">
        <v>1.0999999999999999E-2</v>
      </c>
      <c r="I35" s="4">
        <v>39</v>
      </c>
      <c r="J35" s="4">
        <v>2.5</v>
      </c>
      <c r="K35" s="7" t="s">
        <v>5</v>
      </c>
      <c r="L35" s="13"/>
      <c r="Q35" s="7"/>
      <c r="R35" s="13">
        <v>350</v>
      </c>
      <c r="S35" s="4">
        <v>7.1999999999999995E-2</v>
      </c>
      <c r="T35" s="4">
        <v>4.3000000000000003E-2</v>
      </c>
      <c r="U35" s="4">
        <v>5</v>
      </c>
      <c r="V35" s="4">
        <v>1.4</v>
      </c>
      <c r="W35" s="7" t="s">
        <v>74</v>
      </c>
      <c r="X35" s="13"/>
      <c r="AC35" s="7"/>
      <c r="AD35" s="13">
        <v>150</v>
      </c>
      <c r="AE35" s="4">
        <v>1.9E-2</v>
      </c>
      <c r="AF35" s="4">
        <v>1.4999999999999999E-2</v>
      </c>
      <c r="AG35" s="4">
        <v>5</v>
      </c>
      <c r="AH35" s="4">
        <v>2.2000000000000002</v>
      </c>
      <c r="AI35" s="7" t="s">
        <v>64</v>
      </c>
      <c r="AJ35" s="4">
        <v>185</v>
      </c>
      <c r="AK35" s="4">
        <v>0.02</v>
      </c>
      <c r="AM35" s="4">
        <v>6</v>
      </c>
      <c r="AN35" s="4">
        <v>2.8</v>
      </c>
      <c r="AO35" s="7" t="s">
        <v>145</v>
      </c>
      <c r="AP35" s="4">
        <v>200</v>
      </c>
      <c r="AQ35" s="4">
        <v>1.7000000000000001E-2</v>
      </c>
      <c r="AS35" s="4">
        <v>3.3</v>
      </c>
      <c r="AT35" s="4">
        <v>8</v>
      </c>
      <c r="AU35" s="7" t="s">
        <v>152</v>
      </c>
      <c r="BA35" s="7"/>
      <c r="BG35" s="7"/>
      <c r="BN35" s="13">
        <v>90</v>
      </c>
      <c r="BO35" s="4">
        <v>4.5999999999999999E-2</v>
      </c>
      <c r="BP35" s="4">
        <v>2.5000000000000001E-2</v>
      </c>
      <c r="BQ35" s="4">
        <v>2</v>
      </c>
      <c r="BS35" s="7" t="s">
        <v>51</v>
      </c>
      <c r="BT35" s="13">
        <v>600</v>
      </c>
      <c r="BU35" s="4">
        <v>4.1000000000000002E-2</v>
      </c>
      <c r="BV35" s="4">
        <v>1.4E-2</v>
      </c>
      <c r="BW35" s="4">
        <v>32</v>
      </c>
      <c r="BY35" s="7" t="s">
        <v>29</v>
      </c>
      <c r="CE35" s="7"/>
      <c r="CK35" s="7"/>
      <c r="CQ35" s="7"/>
      <c r="CW35" s="7"/>
      <c r="DC35" s="7"/>
      <c r="DI35" s="7"/>
      <c r="DO35" s="7"/>
      <c r="DU35" s="7"/>
    </row>
    <row r="36" spans="5:125">
      <c r="E36" s="4" t="s">
        <v>114</v>
      </c>
      <c r="F36" s="13">
        <v>170</v>
      </c>
      <c r="G36" s="4">
        <v>1.7999999999999999E-2</v>
      </c>
      <c r="I36" s="4">
        <v>40</v>
      </c>
      <c r="J36" s="4">
        <v>2.6</v>
      </c>
      <c r="K36" s="7" t="s">
        <v>6</v>
      </c>
      <c r="L36" s="13"/>
      <c r="Q36" s="7"/>
      <c r="R36" s="13">
        <v>420</v>
      </c>
      <c r="S36" s="4">
        <v>0.11</v>
      </c>
      <c r="T36" s="4">
        <v>6.6000000000000003E-2</v>
      </c>
      <c r="U36" s="4">
        <v>3</v>
      </c>
      <c r="V36" s="4">
        <v>1.1000000000000001</v>
      </c>
      <c r="W36" s="7" t="s">
        <v>75</v>
      </c>
      <c r="X36" s="13"/>
      <c r="AC36" s="7"/>
      <c r="AD36" s="13">
        <v>310</v>
      </c>
      <c r="AE36" s="4">
        <v>4.4999999999999998E-2</v>
      </c>
      <c r="AG36" s="4">
        <v>7</v>
      </c>
      <c r="AH36" s="4">
        <v>1.9000000000000001</v>
      </c>
      <c r="AI36" s="7" t="s">
        <v>96</v>
      </c>
      <c r="AJ36" s="4">
        <v>240</v>
      </c>
      <c r="AK36" s="4">
        <v>2.7E-2</v>
      </c>
      <c r="AM36" s="4">
        <v>5</v>
      </c>
      <c r="AN36" s="4">
        <v>2.7</v>
      </c>
      <c r="AO36" s="7" t="s">
        <v>120</v>
      </c>
      <c r="AP36" s="4">
        <v>260</v>
      </c>
      <c r="AQ36" s="4">
        <v>2.1999999999999999E-2</v>
      </c>
      <c r="AS36" s="4">
        <v>3.2</v>
      </c>
      <c r="AT36" s="4">
        <v>7</v>
      </c>
      <c r="AU36" s="7" t="s">
        <v>148</v>
      </c>
      <c r="BA36" s="7"/>
      <c r="BG36" s="7"/>
      <c r="BN36" s="13">
        <v>100</v>
      </c>
      <c r="BO36" s="4">
        <v>5.3999999999999999E-2</v>
      </c>
      <c r="BP36" s="4">
        <v>2.9000000000000001E-2</v>
      </c>
      <c r="BQ36" s="4">
        <v>2</v>
      </c>
      <c r="BS36" s="7" t="s">
        <v>49</v>
      </c>
      <c r="BT36" s="13">
        <v>1000</v>
      </c>
      <c r="BU36" s="4">
        <v>7.4999999999999997E-2</v>
      </c>
      <c r="BV36" s="4">
        <v>2.9000000000000001E-2</v>
      </c>
      <c r="BW36" s="4">
        <v>32</v>
      </c>
      <c r="BY36" s="7" t="s">
        <v>31</v>
      </c>
      <c r="CE36" s="7"/>
      <c r="CK36" s="7"/>
      <c r="CQ36" s="7"/>
      <c r="CW36" s="7"/>
      <c r="DC36" s="7"/>
      <c r="DI36" s="7"/>
      <c r="DO36" s="7"/>
      <c r="DU36" s="7"/>
    </row>
    <row r="37" spans="5:125">
      <c r="E37" s="4" t="s">
        <v>114</v>
      </c>
      <c r="F37" s="13">
        <v>250</v>
      </c>
      <c r="G37" s="4">
        <v>2.9000000000000001E-2</v>
      </c>
      <c r="I37" s="4">
        <v>35</v>
      </c>
      <c r="J37" s="4">
        <v>2.4</v>
      </c>
      <c r="K37" s="7" t="s">
        <v>7</v>
      </c>
      <c r="L37" s="13"/>
      <c r="Q37" s="7"/>
      <c r="R37" s="13">
        <v>600</v>
      </c>
      <c r="S37" s="4">
        <v>0.15</v>
      </c>
      <c r="T37" s="4">
        <v>0.09</v>
      </c>
      <c r="U37" s="4">
        <v>4</v>
      </c>
      <c r="V37" s="4">
        <v>1.1000000000000001</v>
      </c>
      <c r="W37" s="7" t="s">
        <v>76</v>
      </c>
      <c r="X37" s="13"/>
      <c r="AC37" s="7"/>
      <c r="AD37" s="13">
        <v>500</v>
      </c>
      <c r="AE37" s="4">
        <v>0.06</v>
      </c>
      <c r="AF37" s="4">
        <v>4.1000000000000002E-2</v>
      </c>
      <c r="AG37" s="4">
        <v>5</v>
      </c>
      <c r="AH37" s="4">
        <v>2.3000000000000003</v>
      </c>
      <c r="AI37" s="7" t="s">
        <v>65</v>
      </c>
      <c r="AJ37" s="4">
        <v>295</v>
      </c>
      <c r="AK37" s="4">
        <v>3.5999999999999997E-2</v>
      </c>
      <c r="AM37" s="4">
        <v>5</v>
      </c>
      <c r="AN37" s="4">
        <v>2.7</v>
      </c>
      <c r="AO37" s="7" t="s">
        <v>121</v>
      </c>
      <c r="AP37" s="4">
        <v>340</v>
      </c>
      <c r="AQ37" s="4">
        <v>3.2000000000000001E-2</v>
      </c>
      <c r="AS37" s="4">
        <v>3</v>
      </c>
      <c r="AT37" s="4">
        <v>6</v>
      </c>
      <c r="AU37" s="7" t="s">
        <v>159</v>
      </c>
      <c r="BA37" s="7"/>
      <c r="BG37" s="7"/>
      <c r="BN37" s="13">
        <v>110</v>
      </c>
      <c r="BO37" s="4">
        <v>5.2999999999999999E-2</v>
      </c>
      <c r="BP37" s="4">
        <v>2.9000000000000001E-2</v>
      </c>
      <c r="BQ37" s="4">
        <v>2</v>
      </c>
      <c r="BS37" s="7" t="s">
        <v>53</v>
      </c>
      <c r="BT37" s="13">
        <v>1100</v>
      </c>
      <c r="BU37" s="4">
        <v>8.4000000000000005E-2</v>
      </c>
      <c r="BV37" s="4">
        <v>3.5999999999999997E-2</v>
      </c>
      <c r="BW37" s="4">
        <v>35</v>
      </c>
      <c r="BY37" s="7" t="s">
        <v>30</v>
      </c>
      <c r="CE37" s="7"/>
      <c r="CK37" s="7"/>
      <c r="CQ37" s="7"/>
      <c r="CW37" s="7"/>
      <c r="DC37" s="7"/>
      <c r="DI37" s="7"/>
      <c r="DO37" s="7"/>
      <c r="DU37" s="7"/>
    </row>
    <row r="38" spans="5:125">
      <c r="E38" s="4" t="s">
        <v>114</v>
      </c>
      <c r="F38" s="13">
        <v>350</v>
      </c>
      <c r="G38" s="4">
        <v>4.5999999999999999E-2</v>
      </c>
      <c r="I38" s="4">
        <v>27</v>
      </c>
      <c r="J38" s="4">
        <v>2.1</v>
      </c>
      <c r="K38" s="7" t="s">
        <v>8</v>
      </c>
      <c r="L38" s="13"/>
      <c r="Q38" s="7"/>
      <c r="R38" s="13">
        <v>800</v>
      </c>
      <c r="S38" s="4">
        <v>0.189</v>
      </c>
      <c r="T38" s="4">
        <v>0.113</v>
      </c>
      <c r="U38" s="4">
        <v>5</v>
      </c>
      <c r="V38" s="4">
        <v>1.2</v>
      </c>
      <c r="W38" s="7" t="s">
        <v>77</v>
      </c>
      <c r="X38" s="13"/>
      <c r="AC38" s="7"/>
      <c r="AD38" s="13">
        <v>800</v>
      </c>
      <c r="AE38" s="4">
        <v>0.13200000000000001</v>
      </c>
      <c r="AG38" s="4">
        <v>5</v>
      </c>
      <c r="AH38" s="4">
        <v>1.7000000000000002</v>
      </c>
      <c r="AI38" s="7" t="s">
        <v>98</v>
      </c>
      <c r="AJ38" s="4">
        <v>300</v>
      </c>
      <c r="AK38" s="4">
        <v>3.5999999999999997E-2</v>
      </c>
      <c r="AM38" s="4">
        <v>5</v>
      </c>
      <c r="AN38" s="4">
        <v>2.7</v>
      </c>
      <c r="AO38" s="7" t="s">
        <v>130</v>
      </c>
      <c r="AP38" s="4">
        <v>350</v>
      </c>
      <c r="AQ38" s="4">
        <v>0.03</v>
      </c>
      <c r="AS38" s="4">
        <v>3.2</v>
      </c>
      <c r="AT38" s="4">
        <v>7</v>
      </c>
      <c r="AU38" s="7" t="s">
        <v>149</v>
      </c>
      <c r="BA38" s="7"/>
      <c r="BG38" s="7"/>
      <c r="BN38" s="13">
        <v>120</v>
      </c>
      <c r="BO38" s="4">
        <v>6.3E-2</v>
      </c>
      <c r="BP38" s="4">
        <v>3.4000000000000002E-2</v>
      </c>
      <c r="BQ38" s="4">
        <v>2</v>
      </c>
      <c r="BS38" s="7" t="s">
        <v>52</v>
      </c>
      <c r="BT38" s="13">
        <v>1400</v>
      </c>
      <c r="BU38" s="4">
        <v>0.11799999999999999</v>
      </c>
      <c r="BV38" s="4">
        <v>4.9000000000000002E-2</v>
      </c>
      <c r="BW38" s="4">
        <v>27</v>
      </c>
      <c r="BY38" s="7" t="s">
        <v>33</v>
      </c>
      <c r="CE38" s="7"/>
      <c r="CK38" s="7"/>
      <c r="CQ38" s="7"/>
      <c r="CW38" s="7"/>
      <c r="DC38" s="7"/>
      <c r="DI38" s="7"/>
      <c r="DO38" s="7"/>
      <c r="DU38" s="7"/>
    </row>
    <row r="39" spans="5:125">
      <c r="E39" s="4" t="s">
        <v>114</v>
      </c>
      <c r="F39" s="13"/>
      <c r="K39" s="7"/>
      <c r="L39" s="13"/>
      <c r="Q39" s="7"/>
      <c r="R39" s="13">
        <v>900</v>
      </c>
      <c r="S39" s="4">
        <v>0.22700000000000001</v>
      </c>
      <c r="T39" s="4">
        <v>0.13600000000000001</v>
      </c>
      <c r="U39" s="4">
        <v>5</v>
      </c>
      <c r="V39" s="4">
        <v>1.1000000000000001</v>
      </c>
      <c r="W39" s="7" t="s">
        <v>78</v>
      </c>
      <c r="X39" s="13"/>
      <c r="AC39" s="7"/>
      <c r="AD39" s="13">
        <v>1100</v>
      </c>
      <c r="AE39" s="4">
        <v>0.192</v>
      </c>
      <c r="AF39" s="4">
        <v>8.5999999999999993E-2</v>
      </c>
      <c r="AG39" s="4">
        <v>5</v>
      </c>
      <c r="AH39" s="4">
        <v>1.6</v>
      </c>
      <c r="AI39" s="7" t="s">
        <v>66</v>
      </c>
      <c r="AJ39" s="4">
        <v>360</v>
      </c>
      <c r="AK39" s="4">
        <v>4.1000000000000002E-2</v>
      </c>
      <c r="AM39" s="4">
        <v>5</v>
      </c>
      <c r="AN39" s="4">
        <v>2.6</v>
      </c>
      <c r="AO39" s="7" t="s">
        <v>124</v>
      </c>
      <c r="AP39" s="4">
        <v>380</v>
      </c>
      <c r="AQ39" s="4">
        <v>3.5999999999999997E-2</v>
      </c>
      <c r="AS39" s="4">
        <v>2.9</v>
      </c>
      <c r="AT39" s="4">
        <v>6</v>
      </c>
      <c r="AU39" s="7" t="s">
        <v>153</v>
      </c>
      <c r="BA39" s="7"/>
      <c r="BG39" s="7"/>
      <c r="BN39" s="13">
        <v>130</v>
      </c>
      <c r="BO39" s="4">
        <v>6.8000000000000005E-2</v>
      </c>
      <c r="BP39" s="4">
        <v>3.5999999999999997E-2</v>
      </c>
      <c r="BQ39" s="4">
        <v>2</v>
      </c>
      <c r="BS39" s="7" t="s">
        <v>50</v>
      </c>
      <c r="BT39" s="13">
        <v>1600</v>
      </c>
      <c r="BU39" s="4">
        <v>0.14299999999999999</v>
      </c>
      <c r="BV39" s="4">
        <v>6.0999999999999999E-2</v>
      </c>
      <c r="BW39" s="4">
        <v>26</v>
      </c>
      <c r="BY39" s="7" t="s">
        <v>34</v>
      </c>
      <c r="CE39" s="7"/>
      <c r="CK39" s="7"/>
      <c r="CQ39" s="7"/>
      <c r="CW39" s="7"/>
      <c r="DC39" s="7"/>
      <c r="DI39" s="7"/>
      <c r="DO39" s="7"/>
      <c r="DU39" s="7"/>
    </row>
    <row r="40" spans="5:125">
      <c r="E40" s="4" t="s">
        <v>114</v>
      </c>
      <c r="F40" s="13"/>
      <c r="K40" s="7"/>
      <c r="L40" s="13"/>
      <c r="Q40" s="7"/>
      <c r="X40" s="13"/>
      <c r="AC40" s="7"/>
      <c r="AD40" s="13">
        <v>1400</v>
      </c>
      <c r="AE40" s="4">
        <v>0.26300000000000001</v>
      </c>
      <c r="AG40" s="4">
        <v>4</v>
      </c>
      <c r="AH40" s="4">
        <v>1.5</v>
      </c>
      <c r="AI40" s="7" t="s">
        <v>99</v>
      </c>
      <c r="AJ40" s="4">
        <v>370</v>
      </c>
      <c r="AK40" s="4">
        <v>4.4999999999999998E-2</v>
      </c>
      <c r="AM40" s="4">
        <v>5</v>
      </c>
      <c r="AN40" s="4">
        <v>2.6</v>
      </c>
      <c r="AO40" s="7" t="s">
        <v>122</v>
      </c>
      <c r="AP40" s="4">
        <v>420</v>
      </c>
      <c r="AQ40" s="4">
        <v>3.9E-2</v>
      </c>
      <c r="AS40" s="4">
        <v>3</v>
      </c>
      <c r="AT40" s="4">
        <v>6</v>
      </c>
      <c r="AU40" s="7" t="s">
        <v>150</v>
      </c>
      <c r="BA40" s="7"/>
      <c r="BG40" s="7"/>
      <c r="BN40" s="13">
        <v>135</v>
      </c>
      <c r="BO40" s="4">
        <v>6.7000000000000004E-2</v>
      </c>
      <c r="BP40" s="4">
        <v>3.6999999999999998E-2</v>
      </c>
      <c r="BQ40" s="4">
        <v>2</v>
      </c>
      <c r="BS40" s="7" t="s">
        <v>55</v>
      </c>
      <c r="BT40" s="13">
        <v>1800</v>
      </c>
      <c r="BU40" s="4">
        <v>0.152</v>
      </c>
      <c r="BV40" s="4">
        <v>6.9000000000000006E-2</v>
      </c>
      <c r="BW40" s="4">
        <v>25</v>
      </c>
      <c r="BY40" s="7" t="s">
        <v>32</v>
      </c>
      <c r="CE40" s="7"/>
      <c r="CK40" s="7"/>
      <c r="CQ40" s="7"/>
      <c r="CW40" s="7"/>
      <c r="DC40" s="7"/>
      <c r="DI40" s="7"/>
      <c r="DO40" s="7"/>
      <c r="DU40" s="7"/>
    </row>
    <row r="41" spans="5:125">
      <c r="E41" s="4" t="s">
        <v>114</v>
      </c>
      <c r="F41" s="13"/>
      <c r="K41" s="7"/>
      <c r="L41" s="13"/>
      <c r="Q41" s="7"/>
      <c r="X41" s="13"/>
      <c r="AC41" s="7"/>
      <c r="AD41" s="13">
        <v>1700</v>
      </c>
      <c r="AE41" s="4">
        <v>0.34599999999999997</v>
      </c>
      <c r="AG41" s="4">
        <v>3</v>
      </c>
      <c r="AH41" s="4">
        <v>1.4000000000000001</v>
      </c>
      <c r="AI41" s="7" t="s">
        <v>100</v>
      </c>
      <c r="AJ41" s="4">
        <v>410</v>
      </c>
      <c r="AK41" s="4">
        <v>5.5E-2</v>
      </c>
      <c r="AM41" s="4">
        <v>4</v>
      </c>
      <c r="AN41" s="4">
        <v>2.5</v>
      </c>
      <c r="AO41" s="7" t="s">
        <v>131</v>
      </c>
      <c r="AP41" s="4">
        <v>450</v>
      </c>
      <c r="AQ41" s="4">
        <v>4.7E-2</v>
      </c>
      <c r="AS41" s="4">
        <v>2.7</v>
      </c>
      <c r="AT41" s="4">
        <v>5</v>
      </c>
      <c r="AU41" s="7" t="s">
        <v>151</v>
      </c>
      <c r="BA41" s="7"/>
      <c r="BG41" s="7"/>
      <c r="BN41" s="13">
        <v>140</v>
      </c>
      <c r="BO41" s="4">
        <v>7.2999999999999995E-2</v>
      </c>
      <c r="BP41" s="4">
        <v>0.04</v>
      </c>
      <c r="BQ41" s="4">
        <v>2</v>
      </c>
      <c r="BS41" s="7" t="s">
        <v>54</v>
      </c>
      <c r="BT41" s="13">
        <v>2000</v>
      </c>
      <c r="BU41" s="4">
        <v>0.17199999999999999</v>
      </c>
      <c r="BV41" s="4">
        <v>7.3999999999999996E-2</v>
      </c>
      <c r="BW41" s="4">
        <v>24</v>
      </c>
      <c r="BY41" s="7" t="s">
        <v>36</v>
      </c>
      <c r="CE41" s="7"/>
      <c r="CK41" s="7"/>
      <c r="CQ41" s="7"/>
      <c r="CW41" s="7"/>
      <c r="DC41" s="7"/>
      <c r="DI41" s="7"/>
      <c r="DO41" s="7"/>
      <c r="DU41" s="7"/>
    </row>
    <row r="42" spans="5:125">
      <c r="E42" s="4" t="s">
        <v>114</v>
      </c>
      <c r="F42" s="13"/>
      <c r="K42" s="7"/>
      <c r="L42" s="13"/>
      <c r="Q42" s="7"/>
      <c r="X42" s="13"/>
      <c r="AC42" s="7"/>
      <c r="AD42" s="13">
        <v>2000</v>
      </c>
      <c r="AE42" s="4">
        <v>0.44</v>
      </c>
      <c r="AG42" s="4">
        <v>3</v>
      </c>
      <c r="AH42" s="4">
        <v>1.3</v>
      </c>
      <c r="AI42" s="7" t="s">
        <v>101</v>
      </c>
      <c r="AJ42" s="4">
        <v>420</v>
      </c>
      <c r="AK42" s="4">
        <v>5.3999999999999999E-2</v>
      </c>
      <c r="AM42" s="4">
        <v>4</v>
      </c>
      <c r="AN42" s="4">
        <v>2.2999999999999998</v>
      </c>
      <c r="AO42" s="7" t="s">
        <v>123</v>
      </c>
      <c r="AP42" s="4">
        <v>500</v>
      </c>
      <c r="AQ42" s="4">
        <v>0.05</v>
      </c>
      <c r="AS42" s="4">
        <v>2.8</v>
      </c>
      <c r="AT42" s="4">
        <v>6</v>
      </c>
      <c r="AU42" s="7" t="s">
        <v>160</v>
      </c>
      <c r="BA42" s="7"/>
      <c r="BG42" s="7"/>
      <c r="BN42" s="13">
        <v>180</v>
      </c>
      <c r="BO42" s="4">
        <v>9.0999999999999998E-2</v>
      </c>
      <c r="BP42" s="4">
        <v>0.05</v>
      </c>
      <c r="BQ42" s="4">
        <v>2</v>
      </c>
      <c r="BS42" s="7" t="s">
        <v>56</v>
      </c>
      <c r="BT42" s="13">
        <v>2400</v>
      </c>
      <c r="BU42" s="4">
        <v>0.20100000000000001</v>
      </c>
      <c r="BV42" s="4">
        <v>8.8999999999999996E-2</v>
      </c>
      <c r="BW42" s="4">
        <v>22</v>
      </c>
      <c r="BY42" s="7" t="s">
        <v>37</v>
      </c>
      <c r="CE42" s="7"/>
      <c r="CK42" s="7"/>
      <c r="CQ42" s="7"/>
      <c r="CW42" s="7"/>
      <c r="DC42" s="7"/>
      <c r="DI42" s="7"/>
      <c r="DO42" s="7"/>
      <c r="DU42" s="7"/>
    </row>
    <row r="43" spans="5:125">
      <c r="E43" s="4" t="s">
        <v>114</v>
      </c>
      <c r="F43" s="13"/>
      <c r="K43" s="7"/>
      <c r="L43" s="13"/>
      <c r="Q43" s="7"/>
      <c r="X43" s="13"/>
      <c r="AC43" s="7"/>
      <c r="AD43" s="13">
        <v>2500</v>
      </c>
      <c r="AE43" s="4">
        <v>0.54500000000000004</v>
      </c>
      <c r="AG43" s="4">
        <v>3</v>
      </c>
      <c r="AH43" s="4">
        <v>1.3</v>
      </c>
      <c r="AI43" s="7" t="s">
        <v>102</v>
      </c>
      <c r="AJ43" s="4">
        <v>430</v>
      </c>
      <c r="AK43" s="4">
        <v>5.5E-2</v>
      </c>
      <c r="AM43" s="4">
        <v>4</v>
      </c>
      <c r="AN43" s="4">
        <v>2.5</v>
      </c>
      <c r="AO43" s="7" t="s">
        <v>125</v>
      </c>
      <c r="AP43" s="4">
        <v>510</v>
      </c>
      <c r="AQ43" s="4">
        <v>4.9000000000000002E-2</v>
      </c>
      <c r="AS43" s="4">
        <v>2.8</v>
      </c>
      <c r="AT43" s="4">
        <v>6</v>
      </c>
      <c r="AU43" s="7" t="s">
        <v>154</v>
      </c>
      <c r="BA43" s="7"/>
      <c r="BG43" s="7"/>
      <c r="BN43" s="13">
        <v>220</v>
      </c>
      <c r="BO43" s="4">
        <v>0.11</v>
      </c>
      <c r="BP43" s="4">
        <v>6.0999999999999999E-2</v>
      </c>
      <c r="BQ43" s="4">
        <v>2</v>
      </c>
      <c r="BS43" s="7" t="s">
        <v>58</v>
      </c>
      <c r="BT43" s="13">
        <v>2700</v>
      </c>
      <c r="BU43" s="4">
        <v>0.24</v>
      </c>
      <c r="BV43" s="4">
        <v>0.112</v>
      </c>
      <c r="BW43" s="4">
        <v>23</v>
      </c>
      <c r="BY43" s="7" t="s">
        <v>35</v>
      </c>
      <c r="CE43" s="7"/>
      <c r="CK43" s="7"/>
      <c r="CQ43" s="7"/>
      <c r="CW43" s="7"/>
      <c r="DC43" s="7"/>
      <c r="DI43" s="7"/>
      <c r="DO43" s="7"/>
      <c r="DU43" s="7"/>
    </row>
    <row r="44" spans="5:125">
      <c r="E44" s="4" t="s">
        <v>114</v>
      </c>
      <c r="F44" s="13"/>
      <c r="K44" s="7"/>
      <c r="L44" s="13"/>
      <c r="Q44" s="7"/>
      <c r="X44" s="13"/>
      <c r="AC44" s="7"/>
      <c r="AD44" s="13"/>
      <c r="AI44" s="7"/>
      <c r="AJ44" s="4">
        <v>520</v>
      </c>
      <c r="AK44" s="4">
        <v>7.3999999999999996E-2</v>
      </c>
      <c r="AM44" s="4">
        <v>4</v>
      </c>
      <c r="AN44" s="4">
        <v>2.4</v>
      </c>
      <c r="AO44" s="7" t="s">
        <v>132</v>
      </c>
      <c r="AP44" s="4">
        <v>600</v>
      </c>
      <c r="AQ44" s="4">
        <v>6.2E-2</v>
      </c>
      <c r="AS44" s="4">
        <v>2.7</v>
      </c>
      <c r="AT44" s="4">
        <v>5</v>
      </c>
      <c r="AU44" s="7" t="s">
        <v>155</v>
      </c>
      <c r="BA44" s="7"/>
      <c r="BG44" s="7"/>
      <c r="BN44" s="13">
        <v>230</v>
      </c>
      <c r="BO44" s="4">
        <v>0.11600000000000001</v>
      </c>
      <c r="BP44" s="4">
        <v>6.4000000000000001E-2</v>
      </c>
      <c r="BQ44" s="4">
        <v>2</v>
      </c>
      <c r="BS44" s="7" t="s">
        <v>57</v>
      </c>
      <c r="BT44" s="13">
        <v>3000</v>
      </c>
      <c r="BU44" s="4">
        <v>0.27</v>
      </c>
      <c r="BV44" s="4">
        <v>0.122</v>
      </c>
      <c r="BW44" s="4">
        <v>20</v>
      </c>
      <c r="BY44" s="7" t="s">
        <v>39</v>
      </c>
      <c r="CE44" s="7"/>
      <c r="CK44" s="7"/>
      <c r="CQ44" s="7"/>
      <c r="CW44" s="7"/>
      <c r="DC44" s="7"/>
      <c r="DI44" s="7"/>
      <c r="DO44" s="7"/>
      <c r="DU44" s="7"/>
    </row>
    <row r="45" spans="5:125">
      <c r="E45" s="4" t="s">
        <v>114</v>
      </c>
      <c r="F45" s="13"/>
      <c r="K45" s="7"/>
      <c r="L45" s="13"/>
      <c r="Q45" s="7"/>
      <c r="X45" s="13"/>
      <c r="AC45" s="7"/>
      <c r="AD45" s="13"/>
      <c r="AI45" s="7"/>
      <c r="AJ45" s="4">
        <v>530</v>
      </c>
      <c r="AK45" s="4">
        <v>7.0000000000000007E-2</v>
      </c>
      <c r="AM45" s="4">
        <v>4</v>
      </c>
      <c r="AN45" s="4">
        <v>2.4</v>
      </c>
      <c r="AO45" s="7" t="s">
        <v>126</v>
      </c>
      <c r="AP45" s="4">
        <v>650</v>
      </c>
      <c r="AQ45" s="4">
        <v>6.9000000000000006E-2</v>
      </c>
      <c r="AS45" s="4">
        <v>2.6</v>
      </c>
      <c r="AT45" s="4">
        <v>5</v>
      </c>
      <c r="AU45" s="7" t="s">
        <v>161</v>
      </c>
      <c r="BA45" s="7"/>
      <c r="BG45" s="7"/>
      <c r="BN45" s="13">
        <v>280</v>
      </c>
      <c r="BO45" s="4">
        <v>0.13900000000000001</v>
      </c>
      <c r="BP45" s="4">
        <v>7.8E-2</v>
      </c>
      <c r="BQ45" s="4">
        <v>2</v>
      </c>
      <c r="BS45" s="7" t="s">
        <v>59</v>
      </c>
      <c r="BT45" s="13">
        <v>3700</v>
      </c>
      <c r="BU45" s="4">
        <v>0.34799999999999998</v>
      </c>
      <c r="BV45" s="4">
        <v>0.16500000000000001</v>
      </c>
      <c r="BW45" s="4">
        <v>15</v>
      </c>
      <c r="BY45" s="7" t="s">
        <v>38</v>
      </c>
      <c r="CE45" s="7"/>
      <c r="CK45" s="7"/>
      <c r="CQ45" s="7"/>
      <c r="CW45" s="7"/>
      <c r="DC45" s="7"/>
      <c r="DI45" s="7"/>
      <c r="DO45" s="7"/>
      <c r="DU45" s="7"/>
    </row>
    <row r="46" spans="5:125">
      <c r="E46" s="4" t="s">
        <v>114</v>
      </c>
      <c r="F46" s="13"/>
      <c r="K46" s="7"/>
      <c r="L46" s="13"/>
      <c r="Q46" s="7"/>
      <c r="X46" s="13"/>
      <c r="AC46" s="7"/>
      <c r="AD46" s="13"/>
      <c r="AI46" s="7"/>
      <c r="AJ46" s="4">
        <v>600</v>
      </c>
      <c r="AK46" s="4">
        <v>8.4000000000000005E-2</v>
      </c>
      <c r="AM46" s="4">
        <v>3</v>
      </c>
      <c r="AN46" s="4">
        <v>2.1</v>
      </c>
      <c r="AO46" s="7" t="s">
        <v>138</v>
      </c>
      <c r="AP46" s="4">
        <v>660</v>
      </c>
      <c r="AQ46" s="4">
        <v>7.9000000000000001E-2</v>
      </c>
      <c r="AS46" s="4">
        <v>2.2999999999999998</v>
      </c>
      <c r="AT46" s="4">
        <v>4</v>
      </c>
      <c r="AU46" s="7" t="s">
        <v>166</v>
      </c>
      <c r="BA46" s="7"/>
      <c r="BG46" s="7"/>
      <c r="BN46" s="13"/>
      <c r="BS46" s="7"/>
      <c r="BT46" s="13">
        <v>4100</v>
      </c>
      <c r="BU46" s="4">
        <v>0.38800000000000001</v>
      </c>
      <c r="BV46" s="4">
        <v>0.18</v>
      </c>
      <c r="BW46" s="4">
        <v>17</v>
      </c>
      <c r="BY46" s="7" t="s">
        <v>41</v>
      </c>
      <c r="CE46" s="7"/>
      <c r="CK46" s="7"/>
      <c r="CQ46" s="7"/>
      <c r="CW46" s="7"/>
      <c r="DC46" s="7"/>
      <c r="DI46" s="7"/>
      <c r="DO46" s="7"/>
      <c r="DU46" s="7"/>
    </row>
    <row r="47" spans="5:125">
      <c r="E47" s="4" t="s">
        <v>114</v>
      </c>
      <c r="F47" s="13"/>
      <c r="K47" s="7"/>
      <c r="L47" s="13"/>
      <c r="Q47" s="7"/>
      <c r="X47" s="13"/>
      <c r="AC47" s="7"/>
      <c r="AD47" s="13"/>
      <c r="AI47" s="7"/>
      <c r="AJ47" s="4">
        <v>610</v>
      </c>
      <c r="AK47" s="4">
        <v>8.4000000000000005E-2</v>
      </c>
      <c r="AM47" s="4">
        <v>3</v>
      </c>
      <c r="AN47" s="4">
        <v>2.2999999999999998</v>
      </c>
      <c r="AO47" s="7" t="s">
        <v>127</v>
      </c>
      <c r="AP47" s="4">
        <v>700</v>
      </c>
      <c r="AQ47" s="4">
        <v>7.5999999999999998E-2</v>
      </c>
      <c r="AS47" s="4">
        <v>2.6</v>
      </c>
      <c r="AT47" s="4">
        <v>5</v>
      </c>
      <c r="AU47" s="7" t="s">
        <v>156</v>
      </c>
      <c r="BA47" s="7"/>
      <c r="BG47" s="7"/>
      <c r="BN47" s="13"/>
      <c r="BS47" s="7"/>
      <c r="BT47" s="13">
        <v>5000</v>
      </c>
      <c r="BU47" s="4">
        <v>0.48599999999999999</v>
      </c>
      <c r="BV47" s="4">
        <v>0.22600000000000001</v>
      </c>
      <c r="BW47" s="4">
        <v>15</v>
      </c>
      <c r="BY47" s="7" t="s">
        <v>46</v>
      </c>
      <c r="CE47" s="7"/>
      <c r="CK47" s="7"/>
      <c r="CQ47" s="7"/>
      <c r="CW47" s="7"/>
      <c r="DC47" s="7"/>
      <c r="DI47" s="7"/>
      <c r="DO47" s="7"/>
      <c r="DU47" s="7"/>
    </row>
    <row r="48" spans="5:125">
      <c r="E48" s="4" t="s">
        <v>114</v>
      </c>
      <c r="F48" s="13"/>
      <c r="K48" s="7"/>
      <c r="L48" s="13"/>
      <c r="Q48" s="7"/>
      <c r="X48" s="13"/>
      <c r="AC48" s="7"/>
      <c r="AD48" s="13"/>
      <c r="AI48" s="7"/>
      <c r="AJ48" s="4">
        <v>650</v>
      </c>
      <c r="AK48" s="4">
        <v>9.2999999999999999E-2</v>
      </c>
      <c r="AM48" s="4">
        <v>3</v>
      </c>
      <c r="AN48" s="4">
        <v>2.4</v>
      </c>
      <c r="AO48" s="7" t="s">
        <v>133</v>
      </c>
      <c r="AP48" s="4">
        <v>790</v>
      </c>
      <c r="AQ48" s="4">
        <v>8.6999999999999994E-2</v>
      </c>
      <c r="AS48" s="4">
        <v>2.6</v>
      </c>
      <c r="AT48" s="4">
        <v>5</v>
      </c>
      <c r="AU48" s="7" t="s">
        <v>162</v>
      </c>
      <c r="BA48" s="7"/>
      <c r="BG48" s="7"/>
      <c r="BN48" s="13"/>
      <c r="BS48" s="7"/>
      <c r="BT48" s="13">
        <v>5000</v>
      </c>
      <c r="BU48" s="4">
        <v>0.47599999999999998</v>
      </c>
      <c r="BV48" s="4">
        <v>0.22800000000000001</v>
      </c>
      <c r="BW48" s="4">
        <v>16</v>
      </c>
      <c r="BY48" s="7" t="s">
        <v>40</v>
      </c>
      <c r="CE48" s="7"/>
      <c r="CK48" s="7"/>
      <c r="CQ48" s="7"/>
      <c r="CW48" s="7"/>
      <c r="DC48" s="7"/>
      <c r="DI48" s="7"/>
      <c r="DO48" s="7"/>
      <c r="DU48" s="7"/>
    </row>
    <row r="49" spans="5:125">
      <c r="E49" s="4" t="s">
        <v>114</v>
      </c>
      <c r="F49" s="13"/>
      <c r="K49" s="7"/>
      <c r="Q49" s="7"/>
      <c r="X49" s="13"/>
      <c r="AC49" s="7"/>
      <c r="AD49" s="13"/>
      <c r="AI49" s="7"/>
      <c r="AJ49" s="4">
        <v>700</v>
      </c>
      <c r="AK49" s="4">
        <v>9.8000000000000004E-2</v>
      </c>
      <c r="AM49" s="4">
        <v>3</v>
      </c>
      <c r="AN49" s="4">
        <v>2.2999999999999998</v>
      </c>
      <c r="AO49" s="7" t="s">
        <v>128</v>
      </c>
      <c r="AP49" s="4">
        <v>800</v>
      </c>
      <c r="AQ49" s="4">
        <v>8.8999999999999996E-2</v>
      </c>
      <c r="AS49" s="4">
        <v>2.5</v>
      </c>
      <c r="AT49" s="4">
        <v>5</v>
      </c>
      <c r="AU49" s="7" t="s">
        <v>157</v>
      </c>
      <c r="BA49" s="7"/>
      <c r="BG49" s="7"/>
      <c r="BN49" s="13"/>
      <c r="BS49" s="7"/>
      <c r="BT49" s="13">
        <v>5500</v>
      </c>
      <c r="BU49" s="4">
        <v>0.624</v>
      </c>
      <c r="BV49" s="4">
        <v>0.30199999999999999</v>
      </c>
      <c r="BW49" s="4">
        <v>13</v>
      </c>
      <c r="BY49" s="7" t="s">
        <v>42</v>
      </c>
      <c r="CE49" s="7"/>
      <c r="CK49" s="7"/>
      <c r="CQ49" s="7"/>
      <c r="CW49" s="7"/>
      <c r="DC49" s="7"/>
      <c r="DI49" s="7"/>
      <c r="DO49" s="7"/>
      <c r="DU49" s="7"/>
    </row>
    <row r="50" spans="5:125">
      <c r="E50" s="4" t="s">
        <v>114</v>
      </c>
      <c r="F50" s="13"/>
      <c r="K50" s="7"/>
      <c r="Q50" s="7"/>
      <c r="W50" s="7"/>
      <c r="AC50" s="7"/>
      <c r="AI50" s="7"/>
      <c r="AJ50" s="4">
        <v>730</v>
      </c>
      <c r="AK50" s="4">
        <v>0.113</v>
      </c>
      <c r="AM50" s="4">
        <v>3</v>
      </c>
      <c r="AN50" s="4">
        <v>2.5</v>
      </c>
      <c r="AO50" s="7" t="s">
        <v>139</v>
      </c>
      <c r="AP50" s="4">
        <v>980</v>
      </c>
      <c r="AQ50" s="4">
        <v>0.105</v>
      </c>
      <c r="AS50" s="4">
        <v>2.6</v>
      </c>
      <c r="AT50" s="4">
        <v>5</v>
      </c>
      <c r="AU50" s="7" t="s">
        <v>163</v>
      </c>
      <c r="BA50" s="7"/>
      <c r="BG50" s="7"/>
      <c r="BN50" s="13"/>
      <c r="BS50" s="7"/>
      <c r="BT50" s="13">
        <v>6800</v>
      </c>
      <c r="BU50" s="4">
        <v>0.79200000000000004</v>
      </c>
      <c r="BV50" s="4">
        <v>0.38500000000000001</v>
      </c>
      <c r="BW50" s="4">
        <v>12</v>
      </c>
      <c r="BY50" s="7" t="s">
        <v>43</v>
      </c>
      <c r="CE50" s="7"/>
      <c r="CK50" s="7"/>
      <c r="CQ50" s="7"/>
      <c r="CW50" s="7"/>
      <c r="DC50" s="7"/>
      <c r="DI50" s="7"/>
      <c r="DO50" s="7"/>
      <c r="DU50" s="7"/>
    </row>
    <row r="51" spans="5:125">
      <c r="E51" s="4" t="s">
        <v>114</v>
      </c>
      <c r="F51" s="13"/>
      <c r="K51" s="7"/>
      <c r="Q51" s="7"/>
      <c r="W51" s="7"/>
      <c r="AC51" s="7"/>
      <c r="AI51" s="7"/>
      <c r="AJ51" s="4">
        <v>740</v>
      </c>
      <c r="AK51" s="4">
        <v>0.112</v>
      </c>
      <c r="AM51" s="4">
        <v>3</v>
      </c>
      <c r="AN51" s="4">
        <v>2.4</v>
      </c>
      <c r="AO51" s="7" t="s">
        <v>134</v>
      </c>
      <c r="AP51" s="4">
        <v>1000</v>
      </c>
      <c r="AQ51" s="4">
        <v>0.107</v>
      </c>
      <c r="AS51" s="4">
        <v>2.6</v>
      </c>
      <c r="AT51" s="4">
        <v>5</v>
      </c>
      <c r="AU51" s="7" t="s">
        <v>167</v>
      </c>
      <c r="BA51" s="7"/>
      <c r="BG51" s="7"/>
      <c r="BM51" s="7"/>
      <c r="BS51" s="7"/>
      <c r="BT51" s="4">
        <v>8000</v>
      </c>
      <c r="BU51" s="4">
        <v>0.98</v>
      </c>
      <c r="BV51" s="4">
        <v>0.48</v>
      </c>
      <c r="BW51" s="4">
        <v>10</v>
      </c>
      <c r="BY51" s="7" t="s">
        <v>44</v>
      </c>
      <c r="CE51" s="7"/>
      <c r="CK51" s="7"/>
      <c r="CQ51" s="7"/>
      <c r="CW51" s="7"/>
      <c r="DC51" s="7"/>
      <c r="DI51" s="7"/>
      <c r="DO51" s="7"/>
      <c r="DU51" s="7"/>
    </row>
    <row r="52" spans="5:125">
      <c r="E52" s="4" t="s">
        <v>114</v>
      </c>
      <c r="F52" s="13"/>
      <c r="K52" s="7"/>
      <c r="Q52" s="7"/>
      <c r="W52" s="7"/>
      <c r="AC52" s="7"/>
      <c r="AI52" s="7"/>
      <c r="AJ52" s="4">
        <v>750</v>
      </c>
      <c r="AK52" s="4">
        <v>0.112</v>
      </c>
      <c r="AM52" s="4">
        <v>3</v>
      </c>
      <c r="AN52" s="4">
        <v>2.5</v>
      </c>
      <c r="AO52" s="7" t="s">
        <v>129</v>
      </c>
      <c r="AP52" s="4">
        <v>1010</v>
      </c>
      <c r="AQ52" s="4">
        <v>0.10199999999999999</v>
      </c>
      <c r="AS52" s="4">
        <v>2.7</v>
      </c>
      <c r="AT52" s="4">
        <v>5</v>
      </c>
      <c r="AU52" s="7" t="s">
        <v>158</v>
      </c>
      <c r="BA52" s="7"/>
      <c r="BG52" s="7"/>
      <c r="BM52" s="7"/>
      <c r="BS52" s="7"/>
      <c r="BT52" s="4">
        <v>10500</v>
      </c>
      <c r="BU52" s="4">
        <v>1.41</v>
      </c>
      <c r="BV52" s="4">
        <v>0.68400000000000005</v>
      </c>
      <c r="BW52" s="4">
        <v>9</v>
      </c>
      <c r="BY52" s="7" t="s">
        <v>45</v>
      </c>
      <c r="CE52" s="7"/>
      <c r="CK52" s="7"/>
      <c r="CQ52" s="7"/>
      <c r="CW52" s="7"/>
      <c r="DC52" s="7"/>
      <c r="DI52" s="7"/>
      <c r="DO52" s="7"/>
      <c r="DU52" s="7"/>
    </row>
    <row r="53" spans="5:125">
      <c r="E53" s="4" t="s">
        <v>114</v>
      </c>
      <c r="F53" s="13"/>
      <c r="K53" s="7"/>
      <c r="Q53" s="7"/>
      <c r="W53" s="7"/>
      <c r="AC53" s="7"/>
      <c r="AI53" s="7"/>
      <c r="AJ53" s="4">
        <v>820</v>
      </c>
      <c r="AK53" s="4">
        <v>0.13100000000000001</v>
      </c>
      <c r="AM53" s="4">
        <v>3</v>
      </c>
      <c r="AN53" s="4">
        <v>2.2000000000000002</v>
      </c>
      <c r="AO53" s="7" t="s">
        <v>135</v>
      </c>
      <c r="AP53" s="4">
        <v>1050</v>
      </c>
      <c r="AQ53" s="4">
        <v>0.123</v>
      </c>
      <c r="AS53" s="4">
        <v>2.4</v>
      </c>
      <c r="AT53" s="4">
        <v>4</v>
      </c>
      <c r="AU53" s="7" t="s">
        <v>164</v>
      </c>
      <c r="BA53" s="7"/>
      <c r="BG53" s="7"/>
      <c r="BM53" s="7"/>
      <c r="BS53" s="7"/>
      <c r="BY53" s="7"/>
      <c r="CE53" s="7"/>
      <c r="CK53" s="7"/>
      <c r="CQ53" s="7"/>
      <c r="CW53" s="7"/>
      <c r="DC53" s="7"/>
      <c r="DI53" s="7"/>
      <c r="DO53" s="7"/>
      <c r="DU53" s="7"/>
    </row>
    <row r="54" spans="5:125">
      <c r="E54" s="4" t="s">
        <v>114</v>
      </c>
      <c r="F54" s="13"/>
      <c r="K54" s="7"/>
      <c r="Q54" s="7"/>
      <c r="W54" s="7"/>
      <c r="AC54" s="7"/>
      <c r="AI54" s="7"/>
      <c r="AJ54" s="4">
        <v>860</v>
      </c>
      <c r="AK54" s="4">
        <v>0.14199999999999999</v>
      </c>
      <c r="AM54" s="4">
        <v>2</v>
      </c>
      <c r="AN54" s="4">
        <v>2.4</v>
      </c>
      <c r="AO54" s="7" t="s">
        <v>140</v>
      </c>
      <c r="AP54" s="4">
        <v>1240</v>
      </c>
      <c r="AQ54" s="4">
        <v>0.13900000000000001</v>
      </c>
      <c r="AS54" s="4">
        <v>2.5</v>
      </c>
      <c r="AT54" s="4">
        <v>5</v>
      </c>
      <c r="AU54" s="7" t="s">
        <v>168</v>
      </c>
      <c r="BA54" s="7"/>
      <c r="BG54" s="7"/>
      <c r="BM54" s="7"/>
      <c r="BS54" s="7"/>
      <c r="BY54" s="7"/>
      <c r="CE54" s="7"/>
      <c r="CK54" s="7"/>
      <c r="CQ54" s="7"/>
      <c r="CW54" s="7"/>
      <c r="DC54" s="7"/>
      <c r="DI54" s="7"/>
      <c r="DO54" s="7"/>
      <c r="DU54" s="7"/>
    </row>
    <row r="55" spans="5:125">
      <c r="E55" s="4" t="s">
        <v>114</v>
      </c>
      <c r="F55" s="13"/>
      <c r="K55" s="7"/>
      <c r="Q55" s="7"/>
      <c r="W55" s="7"/>
      <c r="AC55" s="7"/>
      <c r="AI55" s="7"/>
      <c r="AJ55" s="4">
        <v>900</v>
      </c>
      <c r="AK55" s="4">
        <v>0.15</v>
      </c>
      <c r="AM55" s="4">
        <v>2</v>
      </c>
      <c r="AN55" s="4">
        <v>2.2999999999999998</v>
      </c>
      <c r="AO55" s="7" t="s">
        <v>136</v>
      </c>
      <c r="AP55" s="4">
        <v>1250</v>
      </c>
      <c r="AQ55" s="4">
        <v>0.14099999999999999</v>
      </c>
      <c r="AS55" s="4">
        <v>2.5</v>
      </c>
      <c r="AT55" s="4">
        <v>5</v>
      </c>
      <c r="AU55" s="7" t="s">
        <v>165</v>
      </c>
      <c r="BA55" s="7"/>
      <c r="BG55" s="7"/>
      <c r="BM55" s="7"/>
      <c r="BS55" s="7"/>
      <c r="BY55" s="7"/>
      <c r="CE55" s="7"/>
      <c r="CK55" s="7"/>
      <c r="CQ55" s="7"/>
      <c r="CW55" s="7"/>
      <c r="DC55" s="7"/>
      <c r="DI55" s="7"/>
      <c r="DO55" s="7"/>
      <c r="DU55" s="7"/>
    </row>
    <row r="56" spans="5:125">
      <c r="E56" s="4" t="s">
        <v>114</v>
      </c>
      <c r="F56" s="13"/>
      <c r="K56" s="7"/>
      <c r="Q56" s="7"/>
      <c r="W56" s="7"/>
      <c r="AC56" s="7"/>
      <c r="AI56" s="7"/>
      <c r="AJ56" s="4">
        <v>1000</v>
      </c>
      <c r="AK56" s="4">
        <v>0.17100000000000001</v>
      </c>
      <c r="AM56" s="4">
        <v>2</v>
      </c>
      <c r="AN56" s="4">
        <v>2.2999999999999998</v>
      </c>
      <c r="AO56" s="7" t="s">
        <v>141</v>
      </c>
      <c r="AP56" s="4">
        <v>1400</v>
      </c>
      <c r="AQ56" s="4">
        <v>0.16300000000000001</v>
      </c>
      <c r="AS56" s="4">
        <v>2.4</v>
      </c>
      <c r="AT56" s="4">
        <v>4</v>
      </c>
      <c r="AU56" s="7" t="s">
        <v>169</v>
      </c>
      <c r="BA56" s="7"/>
      <c r="BG56" s="7"/>
      <c r="BM56" s="7"/>
      <c r="BS56" s="7"/>
      <c r="BY56" s="7"/>
      <c r="CE56" s="7"/>
      <c r="CK56" s="7"/>
      <c r="CQ56" s="7"/>
      <c r="CW56" s="7"/>
      <c r="DC56" s="7"/>
      <c r="DI56" s="7"/>
      <c r="DO56" s="7"/>
      <c r="DU56" s="7"/>
    </row>
    <row r="57" spans="5:125">
      <c r="E57" s="4" t="s">
        <v>114</v>
      </c>
      <c r="F57" s="13"/>
      <c r="K57" s="7"/>
      <c r="Q57" s="7"/>
      <c r="W57" s="7"/>
      <c r="AC57" s="7"/>
      <c r="AI57" s="7"/>
      <c r="AJ57" s="4">
        <v>1100</v>
      </c>
      <c r="AK57" s="4">
        <v>0.188</v>
      </c>
      <c r="AM57" s="4">
        <v>2</v>
      </c>
      <c r="AN57" s="4">
        <v>2.2000000000000002</v>
      </c>
      <c r="AO57" s="7" t="s">
        <v>137</v>
      </c>
      <c r="AP57" s="4">
        <v>1600</v>
      </c>
      <c r="AQ57" s="4">
        <v>0.191</v>
      </c>
      <c r="AS57" s="4">
        <v>2.2999999999999998</v>
      </c>
      <c r="AT57" s="4">
        <v>4</v>
      </c>
      <c r="AU57" s="7" t="s">
        <v>170</v>
      </c>
      <c r="BA57" s="7"/>
      <c r="BG57" s="7"/>
      <c r="BM57" s="7"/>
      <c r="BS57" s="7"/>
      <c r="BY57" s="7"/>
      <c r="CE57" s="7"/>
      <c r="CK57" s="7"/>
      <c r="CQ57" s="7"/>
      <c r="CW57" s="7"/>
      <c r="DC57" s="7"/>
      <c r="DI57" s="7"/>
      <c r="DO57" s="7"/>
      <c r="DU57" s="7"/>
    </row>
    <row r="58" spans="5:125">
      <c r="E58" s="4" t="s">
        <v>114</v>
      </c>
      <c r="F58" s="13"/>
      <c r="K58" s="7"/>
      <c r="Q58" s="7"/>
      <c r="W58" s="7"/>
      <c r="AC58" s="7"/>
      <c r="AI58" s="7"/>
      <c r="AJ58" s="4">
        <v>1200</v>
      </c>
      <c r="AK58" s="4">
        <v>0.2</v>
      </c>
      <c r="AM58" s="4">
        <v>2</v>
      </c>
      <c r="AN58" s="4">
        <v>2.2000000000000002</v>
      </c>
      <c r="AO58" s="7" t="s">
        <v>142</v>
      </c>
      <c r="AP58" s="4">
        <v>1800</v>
      </c>
      <c r="AQ58" s="4">
        <v>0.219</v>
      </c>
      <c r="AS58" s="4">
        <v>2.2999999999999998</v>
      </c>
      <c r="AT58" s="4">
        <v>4</v>
      </c>
      <c r="AU58" s="7" t="s">
        <v>171</v>
      </c>
      <c r="BA58" s="7"/>
      <c r="BG58" s="7"/>
      <c r="BM58" s="7"/>
      <c r="BS58" s="7"/>
      <c r="BY58" s="7"/>
      <c r="CE58" s="7"/>
      <c r="CK58" s="7"/>
      <c r="CQ58" s="7"/>
      <c r="CW58" s="7"/>
      <c r="DC58" s="7"/>
      <c r="DI58" s="7"/>
      <c r="DO58" s="7"/>
      <c r="DU58" s="7"/>
    </row>
    <row r="59" spans="5:125">
      <c r="E59" s="4" t="s">
        <v>114</v>
      </c>
      <c r="F59" s="13"/>
      <c r="K59" s="7"/>
      <c r="Q59" s="7"/>
      <c r="W59" s="7"/>
      <c r="AC59" s="7"/>
      <c r="AI59" s="7"/>
      <c r="AJ59" s="4">
        <v>1300</v>
      </c>
      <c r="AK59" s="4">
        <v>0.22900000000000001</v>
      </c>
      <c r="AM59" s="4">
        <v>2</v>
      </c>
      <c r="AN59" s="4">
        <v>2.2000000000000002</v>
      </c>
      <c r="AO59" s="7" t="s">
        <v>143</v>
      </c>
      <c r="AU59" s="7"/>
      <c r="BA59" s="7"/>
      <c r="BG59" s="7"/>
      <c r="BM59" s="7"/>
      <c r="BS59" s="7"/>
      <c r="BY59" s="7"/>
      <c r="CE59" s="7"/>
      <c r="CK59" s="7"/>
      <c r="CQ59" s="7"/>
      <c r="CW59" s="7"/>
      <c r="DC59" s="7"/>
      <c r="DI59" s="7"/>
      <c r="DO59" s="7"/>
      <c r="DU59" s="7"/>
    </row>
    <row r="60" spans="5:125">
      <c r="E60" s="4" t="s">
        <v>114</v>
      </c>
      <c r="F60" s="14"/>
      <c r="G60" s="15"/>
      <c r="H60" s="15"/>
      <c r="I60" s="15"/>
      <c r="J60" s="15"/>
      <c r="K60" s="16"/>
      <c r="L60" s="15"/>
      <c r="M60" s="15"/>
      <c r="N60" s="15"/>
      <c r="O60" s="15"/>
      <c r="P60" s="15"/>
      <c r="Q60" s="16"/>
      <c r="R60" s="15"/>
      <c r="S60" s="15"/>
      <c r="T60" s="15"/>
      <c r="U60" s="15"/>
      <c r="V60" s="15"/>
      <c r="W60" s="16"/>
      <c r="X60" s="15"/>
      <c r="Y60" s="15"/>
      <c r="Z60" s="15"/>
      <c r="AA60" s="15"/>
      <c r="AB60" s="15"/>
      <c r="AC60" s="16"/>
      <c r="AD60" s="15"/>
      <c r="AE60" s="15"/>
      <c r="AF60" s="15"/>
      <c r="AG60" s="15"/>
      <c r="AH60" s="15"/>
      <c r="AI60" s="16"/>
      <c r="AJ60" s="15">
        <v>1500</v>
      </c>
      <c r="AK60" s="15">
        <v>0.28699999999999998</v>
      </c>
      <c r="AL60" s="15"/>
      <c r="AM60" s="15">
        <v>2</v>
      </c>
      <c r="AN60" s="15">
        <v>1.9</v>
      </c>
      <c r="AO60" s="16" t="s">
        <v>144</v>
      </c>
      <c r="AP60" s="15"/>
      <c r="AQ60" s="15"/>
      <c r="AR60" s="15"/>
      <c r="AS60" s="15"/>
      <c r="AT60" s="15"/>
      <c r="AU60" s="16"/>
      <c r="AV60" s="15"/>
      <c r="AW60" s="15"/>
      <c r="AX60" s="15"/>
      <c r="AY60" s="15"/>
      <c r="AZ60" s="15"/>
      <c r="BA60" s="16"/>
      <c r="BB60" s="15"/>
      <c r="BC60" s="15"/>
      <c r="BD60" s="15"/>
      <c r="BE60" s="15"/>
      <c r="BF60" s="15"/>
      <c r="BG60" s="16"/>
      <c r="BH60" s="15"/>
      <c r="BI60" s="15"/>
      <c r="BJ60" s="15"/>
      <c r="BK60" s="15"/>
      <c r="BL60" s="15"/>
      <c r="BM60" s="16"/>
      <c r="BN60" s="15"/>
      <c r="BO60" s="15"/>
      <c r="BP60" s="15"/>
      <c r="BQ60" s="15"/>
      <c r="BR60" s="15"/>
      <c r="BS60" s="16"/>
      <c r="BT60" s="15"/>
      <c r="BU60" s="15"/>
      <c r="BV60" s="15"/>
      <c r="BW60" s="15"/>
      <c r="BX60" s="15"/>
      <c r="BY60" s="16"/>
      <c r="BZ60" s="15"/>
      <c r="CA60" s="15"/>
      <c r="CB60" s="15"/>
      <c r="CC60" s="15"/>
      <c r="CD60" s="15"/>
      <c r="CE60" s="16"/>
      <c r="CF60" s="15"/>
      <c r="CG60" s="15"/>
      <c r="CH60" s="15"/>
      <c r="CI60" s="15"/>
      <c r="CJ60" s="15"/>
      <c r="CK60" s="16"/>
      <c r="CL60" s="15"/>
      <c r="CM60" s="15"/>
      <c r="CN60" s="15"/>
      <c r="CO60" s="15"/>
      <c r="CP60" s="15"/>
      <c r="CQ60" s="16"/>
      <c r="CR60" s="15"/>
      <c r="CS60" s="15"/>
      <c r="CT60" s="15"/>
      <c r="CU60" s="15"/>
      <c r="CV60" s="15"/>
      <c r="CW60" s="16"/>
      <c r="CX60" s="15"/>
      <c r="CY60" s="15"/>
      <c r="CZ60" s="15"/>
      <c r="DA60" s="15"/>
      <c r="DB60" s="15"/>
      <c r="DC60" s="16"/>
      <c r="DD60" s="15"/>
      <c r="DE60" s="15"/>
      <c r="DF60" s="15"/>
      <c r="DG60" s="15"/>
      <c r="DH60" s="15"/>
      <c r="DI60" s="16"/>
      <c r="DJ60" s="15"/>
      <c r="DK60" s="15"/>
      <c r="DL60" s="15"/>
      <c r="DM60" s="15"/>
      <c r="DN60" s="15"/>
      <c r="DO60" s="16"/>
      <c r="DP60" s="15"/>
      <c r="DQ60" s="15"/>
      <c r="DR60" s="15"/>
      <c r="DS60" s="15"/>
      <c r="DT60" s="15"/>
      <c r="DU60" s="16"/>
    </row>
    <row r="61" spans="5:125">
      <c r="E61" s="24" t="s">
        <v>114</v>
      </c>
    </row>
    <row r="62" spans="5:125">
      <c r="E62" s="24" t="s">
        <v>114</v>
      </c>
    </row>
    <row r="63" spans="5:125">
      <c r="E63" s="24" t="s">
        <v>114</v>
      </c>
    </row>
    <row r="172" spans="7:12">
      <c r="L172" s="4" t="s">
        <v>3</v>
      </c>
    </row>
    <row r="173" spans="7:12">
      <c r="G173" s="4" t="s">
        <v>47</v>
      </c>
      <c r="K173" s="4" t="s">
        <v>24</v>
      </c>
      <c r="L173" s="4" t="s">
        <v>1</v>
      </c>
    </row>
    <row r="174" spans="7:12">
      <c r="G174" s="4">
        <v>130</v>
      </c>
      <c r="K174" s="4">
        <v>1.4999999999999999E-2</v>
      </c>
      <c r="L174" s="4" t="s">
        <v>60</v>
      </c>
    </row>
    <row r="175" spans="7:12">
      <c r="G175" s="4">
        <v>400</v>
      </c>
      <c r="K175" s="4">
        <v>4.1000000000000002E-2</v>
      </c>
      <c r="L175" s="4" t="s">
        <v>62</v>
      </c>
    </row>
    <row r="176" spans="7:12">
      <c r="G176" s="4">
        <v>800</v>
      </c>
      <c r="K176" s="4">
        <v>8.5999999999999993E-2</v>
      </c>
      <c r="L176" s="4" t="s">
        <v>63</v>
      </c>
    </row>
    <row r="179" spans="7:12">
      <c r="L179" s="4" t="s">
        <v>3</v>
      </c>
    </row>
    <row r="180" spans="7:12">
      <c r="G180" s="4" t="s">
        <v>47</v>
      </c>
      <c r="K180" s="4" t="s">
        <v>24</v>
      </c>
      <c r="L180" s="4" t="s">
        <v>1</v>
      </c>
    </row>
    <row r="181" spans="7:12">
      <c r="G181" s="4">
        <v>270</v>
      </c>
      <c r="K181" s="4">
        <v>1.4999999999999999E-2</v>
      </c>
      <c r="L181" s="4" t="s">
        <v>64</v>
      </c>
    </row>
    <row r="182" spans="7:12">
      <c r="G182" s="4">
        <v>950</v>
      </c>
      <c r="K182" s="4">
        <v>4.1000000000000002E-2</v>
      </c>
      <c r="L182" s="4" t="s">
        <v>65</v>
      </c>
    </row>
    <row r="183" spans="7:12">
      <c r="G183" s="4">
        <v>2000</v>
      </c>
      <c r="K183" s="4">
        <v>8.5999999999999993E-2</v>
      </c>
      <c r="L183" s="4" t="s">
        <v>66</v>
      </c>
    </row>
    <row r="187" spans="7:12">
      <c r="G187" s="4" t="s">
        <v>93</v>
      </c>
    </row>
    <row r="188" spans="7:12">
      <c r="G188" s="4" t="s">
        <v>94</v>
      </c>
    </row>
  </sheetData>
  <sortState ref="AP34:AT58">
    <sortCondition ref="AP90"/>
  </sortState>
  <dataValidations count="1">
    <dataValidation type="list" allowBlank="1" showInputMessage="1" showErrorMessage="1" sqref="B3:C3">
      <formula1>Решетки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A174"/>
  <sheetViews>
    <sheetView workbookViewId="0"/>
  </sheetViews>
  <sheetFormatPr defaultColWidth="9.140625" defaultRowHeight="15"/>
  <cols>
    <col min="1" max="2" width="14.5703125" style="1" customWidth="1"/>
    <col min="3" max="3" width="5.42578125" style="1" customWidth="1"/>
    <col min="4" max="4" width="13.42578125" style="1" customWidth="1"/>
    <col min="5" max="5" width="13.5703125" style="1" customWidth="1"/>
    <col min="6" max="6" width="25.5703125" style="1" customWidth="1"/>
    <col min="7" max="7" width="21" style="1" customWidth="1"/>
    <col min="8" max="8" width="19" style="1" customWidth="1"/>
    <col min="9" max="9" width="20" style="1" customWidth="1"/>
    <col min="10" max="12" width="25.5703125" style="1" customWidth="1"/>
    <col min="13" max="14" width="27" style="1" customWidth="1"/>
    <col min="15" max="17" width="9.140625" style="1"/>
    <col min="18" max="19" width="13.5703125" style="1" customWidth="1"/>
    <col min="20" max="26" width="25.5703125" style="1" customWidth="1"/>
    <col min="27" max="27" width="27" style="1" customWidth="1"/>
    <col min="28" max="16384" width="9.140625" style="1"/>
  </cols>
  <sheetData>
    <row r="1" spans="1:27">
      <c r="A1" s="1" t="s">
        <v>88</v>
      </c>
      <c r="B1" s="1" t="s">
        <v>88</v>
      </c>
      <c r="D1" s="3" t="s">
        <v>61</v>
      </c>
      <c r="E1" s="3"/>
    </row>
    <row r="2" spans="1:27">
      <c r="A2" s="1" t="s">
        <v>89</v>
      </c>
      <c r="B2" s="1" t="s">
        <v>90</v>
      </c>
      <c r="D2" s="3" t="s">
        <v>81</v>
      </c>
      <c r="E2" s="3"/>
      <c r="F2" s="1" t="s">
        <v>1</v>
      </c>
      <c r="G2" s="1" t="s">
        <v>82</v>
      </c>
      <c r="H2" s="1" t="s">
        <v>83</v>
      </c>
      <c r="I2" s="1" t="s">
        <v>1</v>
      </c>
      <c r="J2" s="1" t="s">
        <v>84</v>
      </c>
    </row>
    <row r="3" spans="1:27">
      <c r="A3" s="1" t="s">
        <v>85</v>
      </c>
      <c r="B3" s="1" t="s">
        <v>85</v>
      </c>
      <c r="D3" s="3" t="s">
        <v>2</v>
      </c>
      <c r="E3" s="1">
        <v>1200</v>
      </c>
      <c r="G3" s="1">
        <v>6</v>
      </c>
      <c r="H3" s="1">
        <f>CEILING(E3/G3,10)</f>
        <v>200</v>
      </c>
      <c r="I3" s="1" t="str">
        <f>VLOOKUP(H3,$D$7:$L$116,3,TRUE)</f>
        <v>ДПУ-М Ø160</v>
      </c>
    </row>
    <row r="4" spans="1:27">
      <c r="A4" s="1" t="s">
        <v>86</v>
      </c>
      <c r="B4" s="1" t="s">
        <v>92</v>
      </c>
      <c r="D4" s="1" t="s">
        <v>10</v>
      </c>
      <c r="R4" s="1" t="s">
        <v>11</v>
      </c>
    </row>
    <row r="5" spans="1:27">
      <c r="A5" s="1" t="s">
        <v>87</v>
      </c>
      <c r="B5" s="1" t="s">
        <v>91</v>
      </c>
      <c r="D5" s="2" t="s">
        <v>0</v>
      </c>
      <c r="E5" s="2"/>
      <c r="F5" s="2" t="s">
        <v>3</v>
      </c>
      <c r="G5" s="2"/>
      <c r="H5" s="2"/>
      <c r="I5" s="2" t="s">
        <v>3</v>
      </c>
      <c r="J5" s="2"/>
      <c r="K5" s="2"/>
      <c r="L5" s="2" t="s">
        <v>3</v>
      </c>
      <c r="M5" s="1" t="s">
        <v>23</v>
      </c>
      <c r="R5" s="2" t="s">
        <v>0</v>
      </c>
      <c r="S5" s="2"/>
      <c r="T5" s="2" t="s">
        <v>3</v>
      </c>
      <c r="U5" s="2"/>
      <c r="V5" s="2"/>
      <c r="W5" s="2" t="s">
        <v>3</v>
      </c>
      <c r="X5" s="2"/>
      <c r="Y5" s="2"/>
      <c r="Z5" s="2" t="s">
        <v>3</v>
      </c>
      <c r="AA5" s="1" t="s">
        <v>23</v>
      </c>
    </row>
    <row r="6" spans="1:27">
      <c r="D6" s="2" t="s">
        <v>2</v>
      </c>
      <c r="E6" s="2" t="s">
        <v>26</v>
      </c>
      <c r="F6" s="2" t="s">
        <v>85</v>
      </c>
      <c r="G6" s="2" t="s">
        <v>26</v>
      </c>
      <c r="H6" s="2" t="s">
        <v>27</v>
      </c>
      <c r="I6" s="2" t="s">
        <v>86</v>
      </c>
      <c r="J6" s="2" t="s">
        <v>26</v>
      </c>
      <c r="K6" s="2" t="s">
        <v>79</v>
      </c>
      <c r="L6" s="2" t="s">
        <v>9</v>
      </c>
      <c r="M6" s="1" t="s">
        <v>87</v>
      </c>
      <c r="N6" s="2"/>
      <c r="R6" s="2" t="s">
        <v>2</v>
      </c>
      <c r="S6" s="2" t="s">
        <v>24</v>
      </c>
      <c r="T6" s="2" t="s">
        <v>1</v>
      </c>
      <c r="U6" s="2" t="s">
        <v>26</v>
      </c>
      <c r="V6" s="2" t="s">
        <v>27</v>
      </c>
      <c r="W6" s="2" t="s">
        <v>1</v>
      </c>
      <c r="X6" s="2" t="s">
        <v>26</v>
      </c>
      <c r="Y6" s="2" t="s">
        <v>79</v>
      </c>
      <c r="Z6" s="2" t="s">
        <v>1</v>
      </c>
      <c r="AA6" s="2" t="s">
        <v>1</v>
      </c>
    </row>
    <row r="7" spans="1:27">
      <c r="D7" s="1">
        <v>10</v>
      </c>
      <c r="E7" s="1">
        <v>7.0000000000000001E-3</v>
      </c>
      <c r="F7" s="2" t="s">
        <v>4</v>
      </c>
      <c r="G7" s="2">
        <v>3.3000000000000002E-2</v>
      </c>
      <c r="H7" s="2">
        <f>G7/0.6</f>
        <v>5.5000000000000007E-2</v>
      </c>
      <c r="I7" s="2" t="s">
        <v>67</v>
      </c>
      <c r="J7" s="2"/>
      <c r="K7" s="2"/>
      <c r="L7" s="2" t="s">
        <v>9</v>
      </c>
      <c r="M7" s="2" t="s">
        <v>12</v>
      </c>
      <c r="N7" s="2"/>
      <c r="R7" s="1">
        <v>10</v>
      </c>
      <c r="S7" s="1">
        <v>7.0000000000000001E-3</v>
      </c>
      <c r="T7" s="2" t="s">
        <v>4</v>
      </c>
      <c r="U7" s="2">
        <v>3.3000000000000002E-2</v>
      </c>
      <c r="V7" s="2">
        <f>U7/0.6</f>
        <v>5.5000000000000007E-2</v>
      </c>
      <c r="W7" s="2" t="s">
        <v>73</v>
      </c>
      <c r="X7" s="2"/>
      <c r="Y7" s="2"/>
      <c r="Z7" s="2"/>
      <c r="AA7" s="2" t="s">
        <v>12</v>
      </c>
    </row>
    <row r="8" spans="1:27">
      <c r="D8" s="1">
        <v>20</v>
      </c>
      <c r="E8" s="1">
        <v>7.0000000000000001E-3</v>
      </c>
      <c r="F8" s="2" t="s">
        <v>4</v>
      </c>
      <c r="G8" s="2">
        <v>3.3000000000000002E-2</v>
      </c>
      <c r="H8" s="2">
        <f t="shared" ref="H8:H58" si="0">G8/0.6</f>
        <v>5.5000000000000007E-2</v>
      </c>
      <c r="I8" s="2" t="s">
        <v>67</v>
      </c>
      <c r="J8" s="2"/>
      <c r="K8" s="2"/>
      <c r="L8" s="2"/>
      <c r="M8" s="2" t="s">
        <v>12</v>
      </c>
      <c r="N8" s="2"/>
      <c r="R8" s="1">
        <v>20</v>
      </c>
      <c r="S8" s="1">
        <v>7.0000000000000001E-3</v>
      </c>
      <c r="T8" s="2" t="s">
        <v>4</v>
      </c>
      <c r="U8" s="2">
        <v>3.3000000000000002E-2</v>
      </c>
      <c r="V8" s="2">
        <f t="shared" ref="V8:V21" si="1">U8/0.6</f>
        <v>5.5000000000000007E-2</v>
      </c>
      <c r="W8" s="2" t="s">
        <v>73</v>
      </c>
      <c r="X8" s="2"/>
      <c r="Y8" s="2"/>
      <c r="Z8" s="2"/>
      <c r="AA8" s="2" t="s">
        <v>12</v>
      </c>
    </row>
    <row r="9" spans="1:27">
      <c r="D9" s="1">
        <v>30</v>
      </c>
      <c r="E9" s="1">
        <v>7.0000000000000001E-3</v>
      </c>
      <c r="F9" s="2" t="s">
        <v>4</v>
      </c>
      <c r="G9" s="2">
        <v>3.3000000000000002E-2</v>
      </c>
      <c r="H9" s="2">
        <f t="shared" si="0"/>
        <v>5.5000000000000007E-2</v>
      </c>
      <c r="I9" s="2" t="s">
        <v>67</v>
      </c>
      <c r="J9" s="2"/>
      <c r="K9" s="2"/>
      <c r="L9" s="2"/>
      <c r="M9" s="2" t="s">
        <v>12</v>
      </c>
      <c r="N9" s="2"/>
      <c r="R9" s="1">
        <v>30</v>
      </c>
      <c r="S9" s="1">
        <v>7.0000000000000001E-3</v>
      </c>
      <c r="T9" s="2" t="s">
        <v>4</v>
      </c>
      <c r="U9" s="2">
        <v>3.3000000000000002E-2</v>
      </c>
      <c r="V9" s="2">
        <f t="shared" si="1"/>
        <v>5.5000000000000007E-2</v>
      </c>
      <c r="W9" s="2" t="s">
        <v>73</v>
      </c>
      <c r="X9" s="2"/>
      <c r="Y9" s="2"/>
      <c r="Z9" s="2"/>
      <c r="AA9" s="2" t="s">
        <v>12</v>
      </c>
    </row>
    <row r="10" spans="1:27">
      <c r="D10" s="1">
        <v>40</v>
      </c>
      <c r="E10" s="1">
        <v>7.0000000000000001E-3</v>
      </c>
      <c r="F10" s="2" t="s">
        <v>4</v>
      </c>
      <c r="G10" s="2">
        <v>3.3000000000000002E-2</v>
      </c>
      <c r="H10" s="2">
        <f t="shared" si="0"/>
        <v>5.5000000000000007E-2</v>
      </c>
      <c r="I10" s="2" t="s">
        <v>67</v>
      </c>
      <c r="J10" s="2"/>
      <c r="K10" s="2"/>
      <c r="L10" s="2"/>
      <c r="M10" s="2" t="s">
        <v>12</v>
      </c>
      <c r="N10" s="2"/>
      <c r="R10" s="1">
        <v>40</v>
      </c>
      <c r="S10" s="1">
        <v>7.0000000000000001E-3</v>
      </c>
      <c r="T10" s="2" t="s">
        <v>4</v>
      </c>
      <c r="U10" s="2">
        <v>3.3000000000000002E-2</v>
      </c>
      <c r="V10" s="2">
        <f t="shared" si="1"/>
        <v>5.5000000000000007E-2</v>
      </c>
      <c r="W10" s="2" t="s">
        <v>73</v>
      </c>
      <c r="X10" s="2"/>
      <c r="Y10" s="2"/>
      <c r="Z10" s="2"/>
      <c r="AA10" s="2" t="s">
        <v>12</v>
      </c>
    </row>
    <row r="11" spans="1:27">
      <c r="D11" s="1">
        <v>50</v>
      </c>
      <c r="E11" s="1">
        <v>7.0000000000000001E-3</v>
      </c>
      <c r="F11" s="2" t="s">
        <v>4</v>
      </c>
      <c r="G11" s="2">
        <v>3.3000000000000002E-2</v>
      </c>
      <c r="H11" s="2">
        <f t="shared" si="0"/>
        <v>5.5000000000000007E-2</v>
      </c>
      <c r="I11" s="2" t="s">
        <v>67</v>
      </c>
      <c r="J11" s="2"/>
      <c r="K11" s="2"/>
      <c r="L11" s="2"/>
      <c r="M11" s="2" t="s">
        <v>12</v>
      </c>
      <c r="N11" s="2"/>
      <c r="R11" s="1">
        <v>50</v>
      </c>
      <c r="S11" s="1">
        <v>7.0000000000000001E-3</v>
      </c>
      <c r="T11" s="2" t="s">
        <v>4</v>
      </c>
      <c r="U11" s="2">
        <v>3.3000000000000002E-2</v>
      </c>
      <c r="V11" s="2">
        <f t="shared" si="1"/>
        <v>5.5000000000000007E-2</v>
      </c>
      <c r="W11" s="2" t="s">
        <v>73</v>
      </c>
      <c r="X11" s="2"/>
      <c r="Y11" s="2"/>
      <c r="Z11" s="2"/>
      <c r="AA11" s="2" t="s">
        <v>12</v>
      </c>
    </row>
    <row r="12" spans="1:27">
      <c r="D12" s="1">
        <v>60</v>
      </c>
      <c r="E12" s="1">
        <v>7.0000000000000001E-3</v>
      </c>
      <c r="F12" s="2" t="s">
        <v>4</v>
      </c>
      <c r="G12" s="2">
        <v>3.3000000000000002E-2</v>
      </c>
      <c r="H12" s="2">
        <f t="shared" si="0"/>
        <v>5.5000000000000007E-2</v>
      </c>
      <c r="I12" s="2" t="s">
        <v>67</v>
      </c>
      <c r="J12" s="2"/>
      <c r="K12" s="2"/>
      <c r="L12" s="2"/>
      <c r="M12" s="2" t="s">
        <v>12</v>
      </c>
      <c r="N12" s="2"/>
      <c r="R12" s="1">
        <v>60</v>
      </c>
      <c r="S12" s="1">
        <v>7.0000000000000001E-3</v>
      </c>
      <c r="T12" s="2" t="s">
        <v>4</v>
      </c>
      <c r="U12" s="2">
        <v>3.3000000000000002E-2</v>
      </c>
      <c r="V12" s="2">
        <f t="shared" si="1"/>
        <v>5.5000000000000007E-2</v>
      </c>
      <c r="W12" s="2" t="s">
        <v>73</v>
      </c>
      <c r="X12" s="2"/>
      <c r="Y12" s="2"/>
      <c r="Z12" s="2"/>
      <c r="AA12" s="2" t="s">
        <v>12</v>
      </c>
    </row>
    <row r="13" spans="1:27">
      <c r="D13" s="1">
        <v>70</v>
      </c>
      <c r="E13" s="1">
        <v>7.0000000000000001E-3</v>
      </c>
      <c r="F13" s="2" t="s">
        <v>4</v>
      </c>
      <c r="G13" s="2">
        <v>3.3000000000000002E-2</v>
      </c>
      <c r="H13" s="2">
        <f t="shared" si="0"/>
        <v>5.5000000000000007E-2</v>
      </c>
      <c r="I13" s="2" t="s">
        <v>67</v>
      </c>
      <c r="J13" s="2"/>
      <c r="K13" s="2"/>
      <c r="L13" s="2"/>
      <c r="M13" s="2" t="s">
        <v>12</v>
      </c>
      <c r="N13" s="2"/>
      <c r="R13" s="1">
        <v>70</v>
      </c>
      <c r="S13" s="1">
        <v>7.0000000000000001E-3</v>
      </c>
      <c r="T13" s="2" t="s">
        <v>4</v>
      </c>
      <c r="U13" s="2">
        <v>3.3000000000000002E-2</v>
      </c>
      <c r="V13" s="2">
        <f t="shared" si="1"/>
        <v>5.5000000000000007E-2</v>
      </c>
      <c r="W13" s="2" t="s">
        <v>73</v>
      </c>
      <c r="X13" s="2"/>
      <c r="Y13" s="2"/>
      <c r="Z13" s="2"/>
      <c r="AA13" s="2" t="s">
        <v>12</v>
      </c>
    </row>
    <row r="14" spans="1:27">
      <c r="D14" s="1">
        <v>80</v>
      </c>
      <c r="E14" s="1">
        <v>1.0999999999999999E-2</v>
      </c>
      <c r="F14" s="2" t="s">
        <v>5</v>
      </c>
      <c r="G14" s="2">
        <v>3.3000000000000002E-2</v>
      </c>
      <c r="H14" s="2">
        <f t="shared" si="0"/>
        <v>5.5000000000000007E-2</v>
      </c>
      <c r="I14" s="2" t="s">
        <v>67</v>
      </c>
      <c r="J14" s="2"/>
      <c r="K14" s="2"/>
      <c r="L14" s="2"/>
      <c r="M14" s="2" t="s">
        <v>12</v>
      </c>
      <c r="N14" s="2"/>
      <c r="R14" s="1">
        <v>80</v>
      </c>
      <c r="S14" s="1">
        <v>7.0000000000000001E-3</v>
      </c>
      <c r="T14" s="2" t="s">
        <v>4</v>
      </c>
      <c r="U14" s="2">
        <v>3.3000000000000002E-2</v>
      </c>
      <c r="V14" s="2">
        <f t="shared" si="1"/>
        <v>5.5000000000000007E-2</v>
      </c>
      <c r="W14" s="2" t="s">
        <v>73</v>
      </c>
      <c r="X14" s="2"/>
      <c r="Y14" s="2"/>
      <c r="Z14" s="2"/>
      <c r="AA14" s="2" t="s">
        <v>12</v>
      </c>
    </row>
    <row r="15" spans="1:27">
      <c r="D15" s="1">
        <v>90</v>
      </c>
      <c r="E15" s="1">
        <v>1.0999999999999999E-2</v>
      </c>
      <c r="F15" s="2" t="s">
        <v>5</v>
      </c>
      <c r="G15" s="2">
        <v>3.3000000000000002E-2</v>
      </c>
      <c r="H15" s="2">
        <f t="shared" si="0"/>
        <v>5.5000000000000007E-2</v>
      </c>
      <c r="I15" s="2" t="s">
        <v>67</v>
      </c>
      <c r="J15" s="2"/>
      <c r="K15" s="2"/>
      <c r="L15" s="2"/>
      <c r="M15" s="2" t="s">
        <v>12</v>
      </c>
      <c r="N15" s="2"/>
      <c r="R15" s="1">
        <v>90</v>
      </c>
      <c r="S15" s="1">
        <v>1.0999999999999999E-2</v>
      </c>
      <c r="T15" s="2" t="s">
        <v>5</v>
      </c>
      <c r="U15" s="2">
        <v>3.3000000000000002E-2</v>
      </c>
      <c r="V15" s="2">
        <f t="shared" si="1"/>
        <v>5.5000000000000007E-2</v>
      </c>
      <c r="W15" s="2" t="s">
        <v>73</v>
      </c>
      <c r="X15" s="2"/>
      <c r="Y15" s="2"/>
      <c r="Z15" s="2"/>
      <c r="AA15" s="2" t="s">
        <v>12</v>
      </c>
    </row>
    <row r="16" spans="1:27">
      <c r="D16" s="1">
        <v>100</v>
      </c>
      <c r="E16" s="1">
        <v>1.0999999999999999E-2</v>
      </c>
      <c r="F16" s="2" t="s">
        <v>5</v>
      </c>
      <c r="G16" s="2">
        <v>3.3000000000000002E-2</v>
      </c>
      <c r="H16" s="2">
        <f t="shared" si="0"/>
        <v>5.5000000000000007E-2</v>
      </c>
      <c r="I16" s="2" t="s">
        <v>67</v>
      </c>
      <c r="J16" s="2"/>
      <c r="K16" s="2"/>
      <c r="L16" s="2"/>
      <c r="M16" s="2" t="s">
        <v>15</v>
      </c>
      <c r="N16" s="2"/>
      <c r="R16" s="1">
        <v>100</v>
      </c>
      <c r="S16" s="1">
        <v>1.0999999999999999E-2</v>
      </c>
      <c r="T16" s="2" t="s">
        <v>5</v>
      </c>
      <c r="U16" s="2">
        <v>3.3000000000000002E-2</v>
      </c>
      <c r="V16" s="2">
        <f t="shared" si="1"/>
        <v>5.5000000000000007E-2</v>
      </c>
      <c r="W16" s="2" t="s">
        <v>73</v>
      </c>
      <c r="X16" s="2"/>
      <c r="Y16" s="2"/>
      <c r="Z16" s="2"/>
      <c r="AA16" s="2" t="s">
        <v>15</v>
      </c>
    </row>
    <row r="17" spans="4:27">
      <c r="D17" s="1">
        <v>110</v>
      </c>
      <c r="E17" s="1">
        <v>1.0999999999999999E-2</v>
      </c>
      <c r="F17" s="2" t="s">
        <v>5</v>
      </c>
      <c r="G17" s="2">
        <v>3.3000000000000002E-2</v>
      </c>
      <c r="H17" s="2">
        <f t="shared" si="0"/>
        <v>5.5000000000000007E-2</v>
      </c>
      <c r="I17" s="2" t="s">
        <v>67</v>
      </c>
      <c r="J17" s="2"/>
      <c r="K17" s="2"/>
      <c r="L17" s="2"/>
      <c r="M17" s="2" t="s">
        <v>15</v>
      </c>
      <c r="N17" s="2"/>
      <c r="R17" s="1">
        <v>110</v>
      </c>
      <c r="S17" s="1">
        <v>1.7999999999999999E-2</v>
      </c>
      <c r="T17" s="2" t="s">
        <v>6</v>
      </c>
      <c r="U17" s="2">
        <v>3.3000000000000002E-2</v>
      </c>
      <c r="V17" s="2">
        <f t="shared" si="1"/>
        <v>5.5000000000000007E-2</v>
      </c>
      <c r="W17" s="2" t="s">
        <v>73</v>
      </c>
      <c r="X17" s="2"/>
      <c r="Y17" s="2"/>
      <c r="Z17" s="2"/>
      <c r="AA17" s="2" t="s">
        <v>15</v>
      </c>
    </row>
    <row r="18" spans="4:27">
      <c r="D18" s="1">
        <v>120</v>
      </c>
      <c r="E18" s="1">
        <v>1.0999999999999999E-2</v>
      </c>
      <c r="F18" s="2" t="s">
        <v>5</v>
      </c>
      <c r="G18" s="2">
        <v>3.3000000000000002E-2</v>
      </c>
      <c r="H18" s="2">
        <f t="shared" si="0"/>
        <v>5.5000000000000007E-2</v>
      </c>
      <c r="I18" s="2" t="s">
        <v>67</v>
      </c>
      <c r="J18" s="2"/>
      <c r="K18" s="2"/>
      <c r="L18" s="2"/>
      <c r="M18" s="2" t="s">
        <v>15</v>
      </c>
      <c r="N18" s="2"/>
      <c r="R18" s="1">
        <v>120</v>
      </c>
      <c r="S18" s="1">
        <v>1.7999999999999999E-2</v>
      </c>
      <c r="T18" s="2" t="s">
        <v>6</v>
      </c>
      <c r="U18" s="2">
        <v>3.3000000000000002E-2</v>
      </c>
      <c r="V18" s="2">
        <f t="shared" si="1"/>
        <v>5.5000000000000007E-2</v>
      </c>
      <c r="W18" s="2" t="s">
        <v>73</v>
      </c>
      <c r="X18" s="2"/>
      <c r="Y18" s="2"/>
      <c r="Z18" s="2"/>
      <c r="AA18" s="2" t="s">
        <v>13</v>
      </c>
    </row>
    <row r="19" spans="4:27">
      <c r="D19" s="1">
        <v>130</v>
      </c>
      <c r="E19" s="1">
        <v>1.7999999999999999E-2</v>
      </c>
      <c r="F19" s="2" t="s">
        <v>6</v>
      </c>
      <c r="G19" s="2">
        <v>7.1999999999999995E-2</v>
      </c>
      <c r="H19" s="2">
        <f t="shared" ref="H19:H20" si="2">G19/0.6</f>
        <v>0.12</v>
      </c>
      <c r="I19" s="2" t="s">
        <v>68</v>
      </c>
      <c r="J19" s="2"/>
      <c r="K19" s="2"/>
      <c r="L19" s="2"/>
      <c r="M19" s="2" t="s">
        <v>15</v>
      </c>
      <c r="N19" s="2"/>
      <c r="R19" s="1">
        <v>130</v>
      </c>
      <c r="S19" s="1">
        <v>1.7999999999999999E-2</v>
      </c>
      <c r="T19" s="2" t="s">
        <v>6</v>
      </c>
      <c r="U19" s="2">
        <v>3.3000000000000002E-2</v>
      </c>
      <c r="V19" s="2">
        <f t="shared" si="1"/>
        <v>5.5000000000000007E-2</v>
      </c>
      <c r="W19" s="2" t="s">
        <v>73</v>
      </c>
      <c r="X19" s="2"/>
      <c r="Y19" s="2"/>
      <c r="Z19" s="2"/>
      <c r="AA19" s="2" t="s">
        <v>13</v>
      </c>
    </row>
    <row r="20" spans="4:27">
      <c r="D20" s="1">
        <v>140</v>
      </c>
      <c r="E20" s="1">
        <v>1.7999999999999999E-2</v>
      </c>
      <c r="F20" s="2" t="s">
        <v>6</v>
      </c>
      <c r="G20" s="2">
        <v>7.1999999999999995E-2</v>
      </c>
      <c r="H20" s="2">
        <f t="shared" si="2"/>
        <v>0.12</v>
      </c>
      <c r="I20" s="2" t="s">
        <v>68</v>
      </c>
      <c r="J20" s="2"/>
      <c r="K20" s="2"/>
      <c r="L20" s="2"/>
      <c r="M20" s="2" t="s">
        <v>16</v>
      </c>
      <c r="N20" s="2"/>
      <c r="R20" s="1">
        <v>140</v>
      </c>
      <c r="S20" s="1">
        <v>1.7999999999999999E-2</v>
      </c>
      <c r="T20" s="2" t="s">
        <v>6</v>
      </c>
      <c r="U20" s="2">
        <v>3.3000000000000002E-2</v>
      </c>
      <c r="V20" s="2">
        <f t="shared" si="1"/>
        <v>5.5000000000000007E-2</v>
      </c>
      <c r="W20" s="2" t="s">
        <v>73</v>
      </c>
      <c r="X20" s="2"/>
      <c r="Y20" s="2"/>
      <c r="Z20" s="2"/>
      <c r="AA20" s="2" t="s">
        <v>16</v>
      </c>
    </row>
    <row r="21" spans="4:27">
      <c r="D21" s="1">
        <v>150</v>
      </c>
      <c r="E21" s="1">
        <v>1.7999999999999999E-2</v>
      </c>
      <c r="F21" s="2" t="s">
        <v>6</v>
      </c>
      <c r="G21" s="2">
        <v>3.3000000000000002E-2</v>
      </c>
      <c r="H21" s="2">
        <f t="shared" ref="H21:H28" si="3">G21/0.6</f>
        <v>5.5000000000000007E-2</v>
      </c>
      <c r="I21" s="2" t="s">
        <v>68</v>
      </c>
      <c r="J21" s="2"/>
      <c r="K21" s="2"/>
      <c r="L21" s="2"/>
      <c r="M21" s="2" t="s">
        <v>16</v>
      </c>
      <c r="N21" s="2"/>
      <c r="R21" s="1">
        <v>150</v>
      </c>
      <c r="S21" s="1">
        <v>1.7999999999999999E-2</v>
      </c>
      <c r="T21" s="2" t="s">
        <v>6</v>
      </c>
      <c r="U21" s="2">
        <v>3.3000000000000002E-2</v>
      </c>
      <c r="V21" s="2">
        <f t="shared" si="1"/>
        <v>5.5000000000000007E-2</v>
      </c>
      <c r="W21" s="2" t="s">
        <v>73</v>
      </c>
      <c r="X21" s="2"/>
      <c r="Y21" s="2"/>
      <c r="Z21" s="2"/>
      <c r="AA21" s="2" t="s">
        <v>16</v>
      </c>
    </row>
    <row r="22" spans="4:27">
      <c r="D22" s="1">
        <v>160</v>
      </c>
      <c r="E22" s="1">
        <v>1.7999999999999999E-2</v>
      </c>
      <c r="F22" s="2" t="s">
        <v>6</v>
      </c>
      <c r="G22" s="2">
        <v>3.3000000000000002E-2</v>
      </c>
      <c r="H22" s="2">
        <f t="shared" si="3"/>
        <v>5.5000000000000007E-2</v>
      </c>
      <c r="I22" s="2" t="s">
        <v>68</v>
      </c>
      <c r="J22" s="2"/>
      <c r="K22" s="2"/>
      <c r="L22" s="2"/>
      <c r="M22" s="2" t="s">
        <v>16</v>
      </c>
      <c r="N22" s="2"/>
      <c r="R22" s="1">
        <v>160</v>
      </c>
      <c r="S22" s="1">
        <v>1.7999999999999999E-2</v>
      </c>
      <c r="T22" s="2" t="s">
        <v>6</v>
      </c>
      <c r="U22" s="2">
        <v>7.1999999999999995E-2</v>
      </c>
      <c r="V22" s="2">
        <f t="shared" ref="V22:V23" si="4">U22/0.6</f>
        <v>0.12</v>
      </c>
      <c r="W22" s="2" t="s">
        <v>74</v>
      </c>
      <c r="X22" s="2"/>
      <c r="Y22" s="2"/>
      <c r="Z22" s="2"/>
      <c r="AA22" s="2" t="s">
        <v>16</v>
      </c>
    </row>
    <row r="23" spans="4:27">
      <c r="D23" s="1">
        <v>170</v>
      </c>
      <c r="E23" s="1">
        <v>1.7999999999999999E-2</v>
      </c>
      <c r="F23" s="2" t="s">
        <v>6</v>
      </c>
      <c r="G23" s="2">
        <v>3.3000000000000002E-2</v>
      </c>
      <c r="H23" s="2">
        <f t="shared" si="3"/>
        <v>5.5000000000000007E-2</v>
      </c>
      <c r="I23" s="2" t="s">
        <v>68</v>
      </c>
      <c r="J23" s="2"/>
      <c r="K23" s="2"/>
      <c r="L23" s="2"/>
      <c r="M23" s="2" t="s">
        <v>16</v>
      </c>
      <c r="N23" s="2"/>
      <c r="R23" s="1">
        <v>170</v>
      </c>
      <c r="S23" s="1">
        <v>1.7999999999999999E-2</v>
      </c>
      <c r="T23" s="2" t="s">
        <v>6</v>
      </c>
      <c r="U23" s="2">
        <v>7.1999999999999995E-2</v>
      </c>
      <c r="V23" s="2">
        <f t="shared" si="4"/>
        <v>0.12</v>
      </c>
      <c r="W23" s="2" t="s">
        <v>74</v>
      </c>
      <c r="X23" s="2"/>
      <c r="Y23" s="2"/>
      <c r="Z23" s="2"/>
      <c r="AA23" s="2" t="s">
        <v>16</v>
      </c>
    </row>
    <row r="24" spans="4:27">
      <c r="D24" s="1">
        <v>180</v>
      </c>
      <c r="E24" s="1">
        <v>1.7999999999999999E-2</v>
      </c>
      <c r="F24" s="2" t="s">
        <v>6</v>
      </c>
      <c r="G24" s="2">
        <v>3.3000000000000002E-2</v>
      </c>
      <c r="H24" s="2">
        <f t="shared" si="3"/>
        <v>5.5000000000000007E-2</v>
      </c>
      <c r="I24" s="2" t="s">
        <v>68</v>
      </c>
      <c r="J24" s="2"/>
      <c r="K24" s="2"/>
      <c r="L24" s="2"/>
      <c r="M24" s="2" t="s">
        <v>14</v>
      </c>
      <c r="N24" s="2"/>
      <c r="R24" s="1">
        <v>180</v>
      </c>
      <c r="S24" s="1">
        <v>2.9000000000000001E-2</v>
      </c>
      <c r="T24" s="2" t="s">
        <v>7</v>
      </c>
      <c r="U24" s="2">
        <v>7.1999999999999995E-2</v>
      </c>
      <c r="V24" s="2">
        <f t="shared" ref="V24:V31" si="5">U24/0.6</f>
        <v>0.12</v>
      </c>
      <c r="W24" s="2" t="s">
        <v>74</v>
      </c>
      <c r="X24" s="2"/>
      <c r="Y24" s="2"/>
      <c r="Z24" s="2"/>
      <c r="AA24" s="2" t="s">
        <v>14</v>
      </c>
    </row>
    <row r="25" spans="4:27">
      <c r="D25" s="1">
        <v>190</v>
      </c>
      <c r="E25" s="1">
        <v>1.7999999999999999E-2</v>
      </c>
      <c r="F25" s="2" t="s">
        <v>6</v>
      </c>
      <c r="G25" s="2">
        <v>3.3000000000000002E-2</v>
      </c>
      <c r="H25" s="2">
        <f t="shared" si="3"/>
        <v>5.5000000000000007E-2</v>
      </c>
      <c r="I25" s="2" t="s">
        <v>68</v>
      </c>
      <c r="J25" s="2"/>
      <c r="K25" s="2"/>
      <c r="L25" s="2"/>
      <c r="M25" s="2" t="s">
        <v>14</v>
      </c>
      <c r="N25" s="2"/>
      <c r="R25" s="1">
        <v>190</v>
      </c>
      <c r="S25" s="1">
        <v>2.9000000000000001E-2</v>
      </c>
      <c r="T25" s="2" t="s">
        <v>7</v>
      </c>
      <c r="U25" s="2">
        <v>7.1999999999999995E-2</v>
      </c>
      <c r="V25" s="2">
        <f t="shared" si="5"/>
        <v>0.12</v>
      </c>
      <c r="W25" s="2" t="s">
        <v>74</v>
      </c>
      <c r="X25" s="2"/>
      <c r="Y25" s="2"/>
      <c r="Z25" s="2"/>
      <c r="AA25" s="2" t="s">
        <v>14</v>
      </c>
    </row>
    <row r="26" spans="4:27">
      <c r="D26" s="1">
        <v>200</v>
      </c>
      <c r="E26" s="1">
        <v>1.7999999999999999E-2</v>
      </c>
      <c r="F26" s="2" t="s">
        <v>6</v>
      </c>
      <c r="G26" s="2">
        <v>3.3000000000000002E-2</v>
      </c>
      <c r="H26" s="2">
        <f t="shared" si="3"/>
        <v>5.5000000000000007E-2</v>
      </c>
      <c r="I26" s="2" t="s">
        <v>68</v>
      </c>
      <c r="J26" s="2"/>
      <c r="K26" s="2"/>
      <c r="L26" s="2"/>
      <c r="M26" s="2" t="s">
        <v>18</v>
      </c>
      <c r="N26" s="2"/>
      <c r="R26" s="1">
        <v>200</v>
      </c>
      <c r="S26" s="1">
        <v>2.9000000000000001E-2</v>
      </c>
      <c r="T26" s="2" t="s">
        <v>7</v>
      </c>
      <c r="U26" s="2">
        <v>7.1999999999999995E-2</v>
      </c>
      <c r="V26" s="2">
        <f t="shared" si="5"/>
        <v>0.12</v>
      </c>
      <c r="W26" s="2" t="s">
        <v>74</v>
      </c>
      <c r="X26" s="2"/>
      <c r="Y26" s="2"/>
      <c r="Z26" s="2"/>
      <c r="AA26" s="2" t="s">
        <v>18</v>
      </c>
    </row>
    <row r="27" spans="4:27">
      <c r="D27" s="1">
        <v>210</v>
      </c>
      <c r="E27" s="1">
        <v>2.9000000000000001E-2</v>
      </c>
      <c r="F27" s="2" t="s">
        <v>7</v>
      </c>
      <c r="G27" s="2">
        <v>0.11</v>
      </c>
      <c r="H27" s="2">
        <f t="shared" si="3"/>
        <v>0.18333333333333335</v>
      </c>
      <c r="I27" s="2" t="s">
        <v>69</v>
      </c>
      <c r="J27" s="2"/>
      <c r="K27" s="2"/>
      <c r="L27" s="2"/>
      <c r="M27" s="2" t="s">
        <v>18</v>
      </c>
      <c r="N27" s="2"/>
      <c r="R27" s="1">
        <v>210</v>
      </c>
      <c r="S27" s="1">
        <v>2.9000000000000001E-2</v>
      </c>
      <c r="T27" s="2" t="s">
        <v>7</v>
      </c>
      <c r="U27" s="2">
        <v>7.1999999999999995E-2</v>
      </c>
      <c r="V27" s="2">
        <f t="shared" si="5"/>
        <v>0.12</v>
      </c>
      <c r="W27" s="2" t="s">
        <v>74</v>
      </c>
      <c r="X27" s="2"/>
      <c r="Y27" s="2"/>
      <c r="Z27" s="2"/>
      <c r="AA27" s="2" t="s">
        <v>18</v>
      </c>
    </row>
    <row r="28" spans="4:27">
      <c r="D28" s="1">
        <v>220</v>
      </c>
      <c r="E28" s="1">
        <v>2.9000000000000001E-2</v>
      </c>
      <c r="F28" s="2" t="s">
        <v>7</v>
      </c>
      <c r="G28" s="2">
        <v>0.11</v>
      </c>
      <c r="H28" s="2">
        <f t="shared" si="3"/>
        <v>0.18333333333333335</v>
      </c>
      <c r="I28" s="2" t="s">
        <v>69</v>
      </c>
      <c r="J28" s="2"/>
      <c r="K28" s="2"/>
      <c r="L28" s="2"/>
      <c r="M28" s="2" t="s">
        <v>18</v>
      </c>
      <c r="N28" s="2"/>
      <c r="R28" s="1">
        <v>220</v>
      </c>
      <c r="S28" s="1">
        <v>2.9000000000000001E-2</v>
      </c>
      <c r="T28" s="2" t="s">
        <v>7</v>
      </c>
      <c r="U28" s="2">
        <v>7.1999999999999995E-2</v>
      </c>
      <c r="V28" s="2">
        <f t="shared" si="5"/>
        <v>0.12</v>
      </c>
      <c r="W28" s="2" t="s">
        <v>74</v>
      </c>
      <c r="X28" s="2"/>
      <c r="Y28" s="2"/>
      <c r="Z28" s="2"/>
      <c r="AA28" s="2" t="s">
        <v>18</v>
      </c>
    </row>
    <row r="29" spans="4:27">
      <c r="D29" s="1">
        <v>230</v>
      </c>
      <c r="E29" s="1">
        <v>2.9000000000000001E-2</v>
      </c>
      <c r="F29" s="2" t="s">
        <v>7</v>
      </c>
      <c r="G29" s="2">
        <v>0.11</v>
      </c>
      <c r="H29" s="2">
        <f t="shared" ref="H29:H33" si="6">G29/0.6</f>
        <v>0.18333333333333335</v>
      </c>
      <c r="I29" s="2" t="s">
        <v>69</v>
      </c>
      <c r="J29" s="2"/>
      <c r="K29" s="2"/>
      <c r="L29" s="2"/>
      <c r="M29" s="2" t="s">
        <v>18</v>
      </c>
      <c r="N29" s="2"/>
      <c r="R29" s="1">
        <v>230</v>
      </c>
      <c r="S29" s="1">
        <v>2.9000000000000001E-2</v>
      </c>
      <c r="T29" s="2" t="s">
        <v>7</v>
      </c>
      <c r="U29" s="2">
        <v>7.1999999999999995E-2</v>
      </c>
      <c r="V29" s="2">
        <f t="shared" si="5"/>
        <v>0.12</v>
      </c>
      <c r="W29" s="2" t="s">
        <v>74</v>
      </c>
      <c r="X29" s="2"/>
      <c r="Y29" s="2"/>
      <c r="Z29" s="2"/>
      <c r="AA29" s="2" t="s">
        <v>18</v>
      </c>
    </row>
    <row r="30" spans="4:27">
      <c r="D30" s="1">
        <v>240</v>
      </c>
      <c r="E30" s="1">
        <v>2.9000000000000001E-2</v>
      </c>
      <c r="F30" s="2" t="s">
        <v>7</v>
      </c>
      <c r="G30" s="2">
        <v>0.11</v>
      </c>
      <c r="H30" s="2">
        <f t="shared" si="6"/>
        <v>0.18333333333333335</v>
      </c>
      <c r="I30" s="2" t="s">
        <v>69</v>
      </c>
      <c r="J30" s="2"/>
      <c r="K30" s="2"/>
      <c r="L30" s="2"/>
      <c r="M30" s="2" t="s">
        <v>18</v>
      </c>
      <c r="N30" s="2"/>
      <c r="R30" s="1">
        <v>240</v>
      </c>
      <c r="S30" s="1">
        <v>2.9000000000000001E-2</v>
      </c>
      <c r="T30" s="2" t="s">
        <v>7</v>
      </c>
      <c r="U30" s="2">
        <v>7.1999999999999995E-2</v>
      </c>
      <c r="V30" s="2">
        <f t="shared" si="5"/>
        <v>0.12</v>
      </c>
      <c r="W30" s="2" t="s">
        <v>74</v>
      </c>
      <c r="X30" s="2"/>
      <c r="Y30" s="2"/>
      <c r="Z30" s="2"/>
      <c r="AA30" s="2" t="s">
        <v>18</v>
      </c>
    </row>
    <row r="31" spans="4:27">
      <c r="D31" s="1">
        <v>250</v>
      </c>
      <c r="E31" s="1">
        <v>2.9000000000000001E-2</v>
      </c>
      <c r="F31" s="2" t="s">
        <v>7</v>
      </c>
      <c r="G31" s="2">
        <v>0.11</v>
      </c>
      <c r="H31" s="2">
        <f t="shared" si="6"/>
        <v>0.18333333333333335</v>
      </c>
      <c r="I31" s="2" t="s">
        <v>69</v>
      </c>
      <c r="J31" s="2"/>
      <c r="K31" s="2"/>
      <c r="L31" s="2"/>
      <c r="M31" s="2" t="s">
        <v>17</v>
      </c>
      <c r="N31" s="2"/>
      <c r="R31" s="1">
        <v>250</v>
      </c>
      <c r="S31" s="1">
        <v>2.9000000000000001E-2</v>
      </c>
      <c r="T31" s="2" t="s">
        <v>7</v>
      </c>
      <c r="U31" s="2">
        <v>7.1999999999999995E-2</v>
      </c>
      <c r="V31" s="2">
        <f t="shared" si="5"/>
        <v>0.12</v>
      </c>
      <c r="W31" s="2" t="s">
        <v>74</v>
      </c>
      <c r="X31" s="2"/>
      <c r="Y31" s="2"/>
      <c r="Z31" s="2"/>
      <c r="AA31" s="2" t="s">
        <v>17</v>
      </c>
    </row>
    <row r="32" spans="4:27">
      <c r="D32" s="1">
        <v>260</v>
      </c>
      <c r="E32" s="1">
        <v>4.5999999999999999E-2</v>
      </c>
      <c r="F32" s="2" t="s">
        <v>8</v>
      </c>
      <c r="G32" s="2">
        <v>0.11</v>
      </c>
      <c r="H32" s="2">
        <f t="shared" si="6"/>
        <v>0.18333333333333335</v>
      </c>
      <c r="I32" s="2" t="s">
        <v>69</v>
      </c>
      <c r="J32" s="2"/>
      <c r="K32" s="2"/>
      <c r="L32" s="2"/>
      <c r="M32" s="2" t="s">
        <v>17</v>
      </c>
      <c r="N32" s="2"/>
      <c r="R32" s="1">
        <v>260</v>
      </c>
      <c r="S32" s="1">
        <v>4.5999999999999999E-2</v>
      </c>
      <c r="T32" s="2" t="s">
        <v>8</v>
      </c>
      <c r="U32" s="2">
        <v>0.11</v>
      </c>
      <c r="V32" s="2">
        <f t="shared" ref="V32:V33" si="7">U32/0.6</f>
        <v>0.18333333333333335</v>
      </c>
      <c r="W32" s="2" t="s">
        <v>75</v>
      </c>
      <c r="X32" s="2"/>
      <c r="Y32" s="2"/>
      <c r="Z32" s="2"/>
      <c r="AA32" s="2" t="s">
        <v>17</v>
      </c>
    </row>
    <row r="33" spans="4:27">
      <c r="D33" s="1">
        <v>270</v>
      </c>
      <c r="E33" s="1">
        <v>4.5999999999999999E-2</v>
      </c>
      <c r="F33" s="2" t="s">
        <v>8</v>
      </c>
      <c r="G33" s="2">
        <v>0.11</v>
      </c>
      <c r="H33" s="2">
        <f t="shared" si="6"/>
        <v>0.18333333333333335</v>
      </c>
      <c r="I33" s="2" t="s">
        <v>69</v>
      </c>
      <c r="J33" s="2"/>
      <c r="K33" s="2"/>
      <c r="L33" s="2"/>
      <c r="M33" s="2" t="s">
        <v>17</v>
      </c>
      <c r="N33" s="2"/>
      <c r="R33" s="1">
        <v>270</v>
      </c>
      <c r="S33" s="1">
        <v>4.5999999999999999E-2</v>
      </c>
      <c r="T33" s="2" t="s">
        <v>8</v>
      </c>
      <c r="U33" s="2">
        <v>0.11</v>
      </c>
      <c r="V33" s="2">
        <f t="shared" si="7"/>
        <v>0.18333333333333335</v>
      </c>
      <c r="W33" s="2" t="s">
        <v>75</v>
      </c>
      <c r="X33" s="2"/>
      <c r="Y33" s="2"/>
      <c r="Z33" s="2"/>
      <c r="AA33" s="2" t="s">
        <v>17</v>
      </c>
    </row>
    <row r="34" spans="4:27">
      <c r="D34" s="1">
        <v>280</v>
      </c>
      <c r="E34" s="1">
        <v>4.5999999999999999E-2</v>
      </c>
      <c r="F34" s="2" t="s">
        <v>8</v>
      </c>
      <c r="G34" s="2">
        <v>0.11</v>
      </c>
      <c r="H34" s="2">
        <f t="shared" ref="H34:H36" si="8">G34/0.6</f>
        <v>0.18333333333333335</v>
      </c>
      <c r="I34" s="2" t="s">
        <v>69</v>
      </c>
      <c r="J34" s="2"/>
      <c r="K34" s="2"/>
      <c r="L34" s="2"/>
      <c r="M34" s="2" t="s">
        <v>19</v>
      </c>
      <c r="N34" s="2"/>
      <c r="R34" s="1">
        <v>280</v>
      </c>
      <c r="S34" s="1">
        <v>4.5999999999999999E-2</v>
      </c>
      <c r="T34" s="2" t="s">
        <v>8</v>
      </c>
      <c r="U34" s="2">
        <v>0.11</v>
      </c>
      <c r="V34" s="2">
        <f t="shared" ref="V34:V41" si="9">U34/0.6</f>
        <v>0.18333333333333335</v>
      </c>
      <c r="W34" s="2" t="s">
        <v>75</v>
      </c>
      <c r="X34" s="2"/>
      <c r="Y34" s="2"/>
      <c r="Z34" s="2"/>
      <c r="AA34" s="2" t="s">
        <v>19</v>
      </c>
    </row>
    <row r="35" spans="4:27">
      <c r="D35" s="1">
        <v>290</v>
      </c>
      <c r="E35" s="1">
        <v>4.5999999999999999E-2</v>
      </c>
      <c r="F35" s="2" t="s">
        <v>8</v>
      </c>
      <c r="G35" s="2">
        <v>0.15</v>
      </c>
      <c r="H35" s="2">
        <f t="shared" si="8"/>
        <v>0.25</v>
      </c>
      <c r="I35" s="2" t="s">
        <v>70</v>
      </c>
      <c r="J35" s="2"/>
      <c r="K35" s="2"/>
      <c r="L35" s="2"/>
      <c r="M35" s="2" t="s">
        <v>19</v>
      </c>
      <c r="N35" s="2"/>
      <c r="R35" s="1">
        <v>290</v>
      </c>
      <c r="S35" s="1">
        <v>4.5999999999999999E-2</v>
      </c>
      <c r="T35" s="2" t="s">
        <v>8</v>
      </c>
      <c r="U35" s="2">
        <v>0.11</v>
      </c>
      <c r="V35" s="2">
        <f t="shared" si="9"/>
        <v>0.18333333333333335</v>
      </c>
      <c r="W35" s="2" t="s">
        <v>75</v>
      </c>
      <c r="X35" s="2"/>
      <c r="Y35" s="2"/>
      <c r="Z35" s="2"/>
      <c r="AA35" s="2" t="s">
        <v>19</v>
      </c>
    </row>
    <row r="36" spans="4:27">
      <c r="D36" s="1">
        <v>300</v>
      </c>
      <c r="E36" s="1">
        <v>4.5999999999999999E-2</v>
      </c>
      <c r="F36" s="2" t="s">
        <v>8</v>
      </c>
      <c r="G36" s="2">
        <v>0.15</v>
      </c>
      <c r="H36" s="2">
        <f t="shared" si="8"/>
        <v>0.25</v>
      </c>
      <c r="I36" s="2" t="s">
        <v>70</v>
      </c>
      <c r="J36" s="2"/>
      <c r="K36" s="2"/>
      <c r="L36" s="2"/>
      <c r="M36" s="2" t="s">
        <v>19</v>
      </c>
      <c r="N36" s="2"/>
      <c r="R36" s="1">
        <v>300</v>
      </c>
      <c r="S36" s="1">
        <v>4.5999999999999999E-2</v>
      </c>
      <c r="T36" s="2" t="s">
        <v>8</v>
      </c>
      <c r="U36" s="2">
        <v>0.11</v>
      </c>
      <c r="V36" s="2">
        <f t="shared" si="9"/>
        <v>0.18333333333333335</v>
      </c>
      <c r="W36" s="2" t="s">
        <v>75</v>
      </c>
      <c r="X36" s="2"/>
      <c r="Y36" s="2"/>
      <c r="Z36" s="2"/>
      <c r="AA36" s="2" t="s">
        <v>19</v>
      </c>
    </row>
    <row r="37" spans="4:27">
      <c r="D37" s="1">
        <v>310</v>
      </c>
      <c r="E37" s="1">
        <v>4.5999999999999999E-2</v>
      </c>
      <c r="F37" s="2" t="s">
        <v>8</v>
      </c>
      <c r="G37" s="2">
        <v>0.15</v>
      </c>
      <c r="H37" s="2">
        <f t="shared" ref="H37:H43" si="10">G37/0.6</f>
        <v>0.25</v>
      </c>
      <c r="I37" s="2" t="s">
        <v>70</v>
      </c>
      <c r="J37" s="2"/>
      <c r="K37" s="2"/>
      <c r="L37" s="2"/>
      <c r="M37" s="2" t="s">
        <v>19</v>
      </c>
      <c r="N37" s="2"/>
      <c r="R37" s="1">
        <v>310</v>
      </c>
      <c r="S37" s="1">
        <v>4.5999999999999999E-2</v>
      </c>
      <c r="T37" s="2" t="s">
        <v>8</v>
      </c>
      <c r="U37" s="2">
        <v>0.11</v>
      </c>
      <c r="V37" s="2">
        <f t="shared" si="9"/>
        <v>0.18333333333333335</v>
      </c>
      <c r="W37" s="2" t="s">
        <v>75</v>
      </c>
      <c r="X37" s="2"/>
      <c r="Y37" s="2"/>
      <c r="Z37" s="2"/>
      <c r="AA37" s="2" t="s">
        <v>19</v>
      </c>
    </row>
    <row r="38" spans="4:27">
      <c r="D38" s="1">
        <v>320</v>
      </c>
      <c r="E38" s="1">
        <v>4.5999999999999999E-2</v>
      </c>
      <c r="F38" s="2" t="s">
        <v>8</v>
      </c>
      <c r="G38" s="2">
        <v>0.15</v>
      </c>
      <c r="H38" s="2">
        <f t="shared" si="10"/>
        <v>0.25</v>
      </c>
      <c r="I38" s="2" t="s">
        <v>70</v>
      </c>
      <c r="J38" s="2"/>
      <c r="K38" s="2"/>
      <c r="L38" s="2"/>
      <c r="M38" s="2" t="s">
        <v>20</v>
      </c>
      <c r="N38" s="2"/>
      <c r="R38" s="1">
        <v>320</v>
      </c>
      <c r="S38" s="1">
        <v>4.5999999999999999E-2</v>
      </c>
      <c r="T38" s="2" t="s">
        <v>8</v>
      </c>
      <c r="U38" s="2">
        <v>0.11</v>
      </c>
      <c r="V38" s="2">
        <f t="shared" si="9"/>
        <v>0.18333333333333335</v>
      </c>
      <c r="W38" s="2" t="s">
        <v>75</v>
      </c>
      <c r="X38" s="2"/>
      <c r="Y38" s="2"/>
      <c r="Z38" s="2"/>
      <c r="AA38" s="2" t="s">
        <v>20</v>
      </c>
    </row>
    <row r="39" spans="4:27">
      <c r="D39" s="1">
        <v>330</v>
      </c>
      <c r="E39" s="1">
        <v>4.5999999999999999E-2</v>
      </c>
      <c r="F39" s="2" t="s">
        <v>8</v>
      </c>
      <c r="G39" s="2">
        <v>0.15</v>
      </c>
      <c r="H39" s="2">
        <f t="shared" si="10"/>
        <v>0.25</v>
      </c>
      <c r="I39" s="2" t="s">
        <v>70</v>
      </c>
      <c r="J39" s="2"/>
      <c r="K39" s="2"/>
      <c r="L39" s="2"/>
      <c r="M39" s="2" t="s">
        <v>20</v>
      </c>
      <c r="N39" s="2"/>
      <c r="R39" s="1">
        <v>330</v>
      </c>
      <c r="S39" s="1">
        <v>4.5999999999999999E-2</v>
      </c>
      <c r="T39" s="2" t="s">
        <v>8</v>
      </c>
      <c r="U39" s="2">
        <v>0.11</v>
      </c>
      <c r="V39" s="2">
        <f t="shared" si="9"/>
        <v>0.18333333333333335</v>
      </c>
      <c r="W39" s="2" t="s">
        <v>75</v>
      </c>
      <c r="X39" s="2"/>
      <c r="Y39" s="2"/>
      <c r="Z39" s="2"/>
      <c r="AA39" s="2" t="s">
        <v>20</v>
      </c>
    </row>
    <row r="40" spans="4:27">
      <c r="D40" s="1">
        <v>340</v>
      </c>
      <c r="E40" s="1">
        <v>4.5999999999999999E-2</v>
      </c>
      <c r="F40" s="2" t="s">
        <v>8</v>
      </c>
      <c r="G40" s="2">
        <v>0.15</v>
      </c>
      <c r="H40" s="2">
        <f t="shared" si="10"/>
        <v>0.25</v>
      </c>
      <c r="I40" s="2" t="s">
        <v>70</v>
      </c>
      <c r="J40" s="2"/>
      <c r="K40" s="2"/>
      <c r="L40" s="2"/>
      <c r="M40" s="2" t="s">
        <v>20</v>
      </c>
      <c r="N40" s="2"/>
      <c r="R40" s="1">
        <v>340</v>
      </c>
      <c r="S40" s="1">
        <v>4.5999999999999999E-2</v>
      </c>
      <c r="T40" s="2" t="s">
        <v>8</v>
      </c>
      <c r="U40" s="2">
        <v>0.11</v>
      </c>
      <c r="V40" s="2">
        <f t="shared" si="9"/>
        <v>0.18333333333333335</v>
      </c>
      <c r="W40" s="2" t="s">
        <v>75</v>
      </c>
      <c r="X40" s="2"/>
      <c r="Y40" s="2"/>
      <c r="Z40" s="2"/>
      <c r="AA40" s="2" t="s">
        <v>20</v>
      </c>
    </row>
    <row r="41" spans="4:27">
      <c r="D41" s="1">
        <v>350</v>
      </c>
      <c r="E41" s="1">
        <v>4.5999999999999999E-2</v>
      </c>
      <c r="F41" s="2" t="s">
        <v>8</v>
      </c>
      <c r="G41" s="2">
        <v>0.15</v>
      </c>
      <c r="H41" s="2">
        <f t="shared" si="10"/>
        <v>0.25</v>
      </c>
      <c r="I41" s="2" t="s">
        <v>70</v>
      </c>
      <c r="J41" s="2"/>
      <c r="K41" s="2"/>
      <c r="L41" s="2"/>
      <c r="M41" s="2" t="s">
        <v>20</v>
      </c>
      <c r="N41" s="2"/>
      <c r="R41" s="1">
        <v>350</v>
      </c>
      <c r="S41" s="1">
        <v>4.5999999999999999E-2</v>
      </c>
      <c r="T41" s="2" t="s">
        <v>8</v>
      </c>
      <c r="U41" s="2">
        <v>0.11</v>
      </c>
      <c r="V41" s="2">
        <f t="shared" si="9"/>
        <v>0.18333333333333335</v>
      </c>
      <c r="W41" s="2" t="s">
        <v>75</v>
      </c>
      <c r="X41" s="2"/>
      <c r="Y41" s="2"/>
      <c r="Z41" s="2"/>
      <c r="AA41" s="2" t="s">
        <v>20</v>
      </c>
    </row>
    <row r="42" spans="4:27">
      <c r="D42" s="1">
        <v>360</v>
      </c>
      <c r="E42" s="1">
        <v>4.5999999999999999E-2</v>
      </c>
      <c r="F42" s="2" t="s">
        <v>8</v>
      </c>
      <c r="G42" s="2">
        <v>0.15</v>
      </c>
      <c r="H42" s="2">
        <f t="shared" si="10"/>
        <v>0.25</v>
      </c>
      <c r="I42" s="2" t="s">
        <v>70</v>
      </c>
      <c r="J42" s="2"/>
      <c r="K42" s="2"/>
      <c r="L42" s="2"/>
      <c r="M42" s="2" t="s">
        <v>20</v>
      </c>
      <c r="N42" s="2"/>
      <c r="R42" s="1">
        <v>360</v>
      </c>
      <c r="S42" s="1" t="s">
        <v>25</v>
      </c>
      <c r="T42" s="2" t="s">
        <v>25</v>
      </c>
      <c r="U42" s="2">
        <v>0.15</v>
      </c>
      <c r="V42" s="2">
        <f t="shared" ref="V42:V43" si="11">U42/0.6</f>
        <v>0.25</v>
      </c>
      <c r="W42" s="2" t="s">
        <v>76</v>
      </c>
      <c r="X42" s="2"/>
      <c r="Y42" s="2"/>
      <c r="Z42" s="2"/>
      <c r="AA42" s="2" t="s">
        <v>20</v>
      </c>
    </row>
    <row r="43" spans="4:27">
      <c r="D43" s="1">
        <v>370</v>
      </c>
      <c r="E43" s="1">
        <v>4.5999999999999999E-2</v>
      </c>
      <c r="F43" s="2" t="s">
        <v>8</v>
      </c>
      <c r="G43" s="2">
        <v>0.15</v>
      </c>
      <c r="H43" s="2">
        <f t="shared" si="10"/>
        <v>0.25</v>
      </c>
      <c r="I43" s="2" t="s">
        <v>70</v>
      </c>
      <c r="J43" s="2"/>
      <c r="K43" s="2"/>
      <c r="L43" s="2"/>
      <c r="M43" s="2" t="s">
        <v>20</v>
      </c>
      <c r="N43" s="2"/>
      <c r="R43" s="1">
        <v>370</v>
      </c>
      <c r="S43" s="1" t="s">
        <v>25</v>
      </c>
      <c r="T43" s="2" t="s">
        <v>25</v>
      </c>
      <c r="U43" s="2">
        <v>0.15</v>
      </c>
      <c r="V43" s="2">
        <f t="shared" si="11"/>
        <v>0.25</v>
      </c>
      <c r="W43" s="2" t="s">
        <v>76</v>
      </c>
      <c r="X43" s="2"/>
      <c r="Y43" s="2"/>
      <c r="Z43" s="2"/>
      <c r="AA43" s="2" t="s">
        <v>20</v>
      </c>
    </row>
    <row r="44" spans="4:27">
      <c r="D44" s="1">
        <v>380</v>
      </c>
      <c r="E44" s="1" t="s">
        <v>25</v>
      </c>
      <c r="F44" s="2" t="s">
        <v>25</v>
      </c>
      <c r="G44" s="2">
        <v>0.189</v>
      </c>
      <c r="H44" s="2">
        <f t="shared" si="0"/>
        <v>0.315</v>
      </c>
      <c r="I44" s="2" t="s">
        <v>71</v>
      </c>
      <c r="J44" s="2"/>
      <c r="K44" s="2"/>
      <c r="L44" s="2"/>
      <c r="M44" s="2" t="s">
        <v>21</v>
      </c>
      <c r="N44" s="2"/>
      <c r="R44" s="1">
        <v>380</v>
      </c>
      <c r="S44" s="1" t="s">
        <v>25</v>
      </c>
      <c r="T44" s="2" t="s">
        <v>25</v>
      </c>
      <c r="U44" s="2">
        <v>0.15</v>
      </c>
      <c r="V44" s="2">
        <f t="shared" ref="V44:V56" si="12">U44/0.6</f>
        <v>0.25</v>
      </c>
      <c r="W44" s="2" t="s">
        <v>76</v>
      </c>
      <c r="X44" s="2"/>
      <c r="Y44" s="2"/>
      <c r="Z44" s="2"/>
      <c r="AA44" s="2" t="s">
        <v>21</v>
      </c>
    </row>
    <row r="45" spans="4:27">
      <c r="D45" s="1">
        <v>390</v>
      </c>
      <c r="E45" s="1" t="s">
        <v>25</v>
      </c>
      <c r="F45" s="2" t="s">
        <v>25</v>
      </c>
      <c r="G45" s="2">
        <v>0.189</v>
      </c>
      <c r="H45" s="2">
        <f t="shared" si="0"/>
        <v>0.315</v>
      </c>
      <c r="I45" s="2" t="s">
        <v>71</v>
      </c>
      <c r="J45" s="2"/>
      <c r="K45" s="2"/>
      <c r="L45" s="2"/>
      <c r="M45" s="2" t="s">
        <v>21</v>
      </c>
      <c r="N45" s="2"/>
      <c r="R45" s="1">
        <v>390</v>
      </c>
      <c r="S45" s="1" t="s">
        <v>25</v>
      </c>
      <c r="T45" s="2" t="s">
        <v>25</v>
      </c>
      <c r="U45" s="2">
        <v>0.15</v>
      </c>
      <c r="V45" s="2">
        <f t="shared" si="12"/>
        <v>0.25</v>
      </c>
      <c r="W45" s="2" t="s">
        <v>76</v>
      </c>
      <c r="X45" s="2"/>
      <c r="Y45" s="2"/>
      <c r="Z45" s="2"/>
      <c r="AA45" s="2" t="s">
        <v>21</v>
      </c>
    </row>
    <row r="46" spans="4:27">
      <c r="D46" s="1">
        <v>400</v>
      </c>
      <c r="E46" s="1" t="s">
        <v>25</v>
      </c>
      <c r="F46" s="2" t="s">
        <v>25</v>
      </c>
      <c r="G46" s="2">
        <v>0.189</v>
      </c>
      <c r="H46" s="2">
        <f t="shared" ref="H46:H56" si="13">G46/0.6</f>
        <v>0.315</v>
      </c>
      <c r="I46" s="2" t="s">
        <v>71</v>
      </c>
      <c r="J46" s="2"/>
      <c r="K46" s="2"/>
      <c r="L46" s="2"/>
      <c r="M46" s="2" t="s">
        <v>21</v>
      </c>
      <c r="N46" s="2"/>
      <c r="R46" s="1">
        <v>400</v>
      </c>
      <c r="S46" s="1" t="s">
        <v>25</v>
      </c>
      <c r="T46" s="2" t="s">
        <v>25</v>
      </c>
      <c r="U46" s="2">
        <v>0.15</v>
      </c>
      <c r="V46" s="2">
        <f t="shared" si="12"/>
        <v>0.25</v>
      </c>
      <c r="W46" s="2" t="s">
        <v>76</v>
      </c>
      <c r="X46" s="2"/>
      <c r="Y46" s="2"/>
      <c r="Z46" s="2"/>
      <c r="AA46" s="2" t="s">
        <v>21</v>
      </c>
    </row>
    <row r="47" spans="4:27">
      <c r="D47" s="1">
        <v>410</v>
      </c>
      <c r="E47" s="1" t="s">
        <v>25</v>
      </c>
      <c r="F47" s="2" t="s">
        <v>25</v>
      </c>
      <c r="G47" s="2">
        <v>0.189</v>
      </c>
      <c r="H47" s="2">
        <f t="shared" si="13"/>
        <v>0.315</v>
      </c>
      <c r="I47" s="2" t="s">
        <v>71</v>
      </c>
      <c r="J47" s="2"/>
      <c r="K47" s="2"/>
      <c r="L47" s="2"/>
      <c r="M47" s="2" t="s">
        <v>21</v>
      </c>
      <c r="N47" s="2"/>
      <c r="R47" s="1">
        <v>410</v>
      </c>
      <c r="S47" s="1" t="s">
        <v>25</v>
      </c>
      <c r="T47" s="2" t="s">
        <v>25</v>
      </c>
      <c r="U47" s="2">
        <v>0.15</v>
      </c>
      <c r="V47" s="2">
        <f t="shared" si="12"/>
        <v>0.25</v>
      </c>
      <c r="W47" s="2" t="s">
        <v>76</v>
      </c>
      <c r="X47" s="2"/>
      <c r="Y47" s="2"/>
      <c r="Z47" s="2"/>
      <c r="AA47" s="2" t="s">
        <v>21</v>
      </c>
    </row>
    <row r="48" spans="4:27">
      <c r="D48" s="1">
        <v>420</v>
      </c>
      <c r="E48" s="1" t="s">
        <v>25</v>
      </c>
      <c r="F48" s="2" t="s">
        <v>25</v>
      </c>
      <c r="G48" s="2">
        <v>0.189</v>
      </c>
      <c r="H48" s="2">
        <f t="shared" si="13"/>
        <v>0.315</v>
      </c>
      <c r="I48" s="2" t="s">
        <v>71</v>
      </c>
      <c r="J48" s="2"/>
      <c r="K48" s="2"/>
      <c r="L48" s="2"/>
      <c r="M48" s="2" t="s">
        <v>21</v>
      </c>
      <c r="N48" s="2"/>
      <c r="R48" s="1">
        <v>420</v>
      </c>
      <c r="S48" s="1" t="s">
        <v>25</v>
      </c>
      <c r="T48" s="2" t="s">
        <v>25</v>
      </c>
      <c r="U48" s="2">
        <v>0.15</v>
      </c>
      <c r="V48" s="2">
        <f t="shared" si="12"/>
        <v>0.25</v>
      </c>
      <c r="W48" s="2" t="s">
        <v>76</v>
      </c>
      <c r="X48" s="2"/>
      <c r="Y48" s="2"/>
      <c r="Z48" s="2"/>
      <c r="AA48" s="2" t="s">
        <v>21</v>
      </c>
    </row>
    <row r="49" spans="4:27">
      <c r="D49" s="1">
        <v>430</v>
      </c>
      <c r="E49" s="1" t="s">
        <v>25</v>
      </c>
      <c r="F49" s="2" t="s">
        <v>25</v>
      </c>
      <c r="G49" s="2">
        <v>0.189</v>
      </c>
      <c r="H49" s="2">
        <f t="shared" si="13"/>
        <v>0.315</v>
      </c>
      <c r="I49" s="2" t="s">
        <v>71</v>
      </c>
      <c r="J49" s="2"/>
      <c r="K49" s="2"/>
      <c r="L49" s="2"/>
      <c r="M49" s="2" t="s">
        <v>21</v>
      </c>
      <c r="N49" s="2"/>
      <c r="R49" s="1">
        <v>430</v>
      </c>
      <c r="S49" s="1" t="s">
        <v>25</v>
      </c>
      <c r="T49" s="2" t="s">
        <v>25</v>
      </c>
      <c r="U49" s="2">
        <v>0.15</v>
      </c>
      <c r="V49" s="2">
        <f t="shared" si="12"/>
        <v>0.25</v>
      </c>
      <c r="W49" s="2" t="s">
        <v>76</v>
      </c>
      <c r="X49" s="2"/>
      <c r="Y49" s="2"/>
      <c r="Z49" s="2"/>
      <c r="AA49" s="2" t="s">
        <v>21</v>
      </c>
    </row>
    <row r="50" spans="4:27">
      <c r="D50" s="1">
        <v>440</v>
      </c>
      <c r="E50" s="1" t="s">
        <v>25</v>
      </c>
      <c r="F50" s="2" t="s">
        <v>25</v>
      </c>
      <c r="G50" s="2">
        <v>0.189</v>
      </c>
      <c r="H50" s="2">
        <f t="shared" si="13"/>
        <v>0.315</v>
      </c>
      <c r="I50" s="2" t="s">
        <v>71</v>
      </c>
      <c r="J50" s="2"/>
      <c r="K50" s="2"/>
      <c r="L50" s="2"/>
      <c r="M50" s="2" t="s">
        <v>21</v>
      </c>
      <c r="N50" s="2"/>
      <c r="R50" s="1">
        <v>440</v>
      </c>
      <c r="S50" s="1" t="s">
        <v>25</v>
      </c>
      <c r="T50" s="2" t="s">
        <v>25</v>
      </c>
      <c r="U50" s="2">
        <v>0.15</v>
      </c>
      <c r="V50" s="2">
        <f t="shared" si="12"/>
        <v>0.25</v>
      </c>
      <c r="W50" s="2" t="s">
        <v>76</v>
      </c>
      <c r="X50" s="2"/>
      <c r="Y50" s="2"/>
      <c r="Z50" s="2"/>
      <c r="AA50" s="2" t="s">
        <v>21</v>
      </c>
    </row>
    <row r="51" spans="4:27">
      <c r="D51" s="1">
        <v>450</v>
      </c>
      <c r="E51" s="1" t="s">
        <v>25</v>
      </c>
      <c r="F51" s="2" t="s">
        <v>25</v>
      </c>
      <c r="G51" s="2">
        <v>0.189</v>
      </c>
      <c r="H51" s="2">
        <f t="shared" si="13"/>
        <v>0.315</v>
      </c>
      <c r="I51" s="2" t="s">
        <v>71</v>
      </c>
      <c r="J51" s="2"/>
      <c r="K51" s="2"/>
      <c r="L51" s="2"/>
      <c r="M51" s="2" t="s">
        <v>21</v>
      </c>
      <c r="N51" s="2"/>
      <c r="R51" s="1">
        <v>450</v>
      </c>
      <c r="S51" s="1" t="s">
        <v>25</v>
      </c>
      <c r="T51" s="2" t="s">
        <v>25</v>
      </c>
      <c r="U51" s="2">
        <v>0.15</v>
      </c>
      <c r="V51" s="2">
        <f t="shared" si="12"/>
        <v>0.25</v>
      </c>
      <c r="W51" s="2" t="s">
        <v>76</v>
      </c>
      <c r="X51" s="2"/>
      <c r="Y51" s="2"/>
      <c r="Z51" s="2"/>
      <c r="AA51" s="2" t="s">
        <v>21</v>
      </c>
    </row>
    <row r="52" spans="4:27">
      <c r="D52" s="1">
        <v>460</v>
      </c>
      <c r="E52" s="1" t="s">
        <v>25</v>
      </c>
      <c r="F52" s="2" t="s">
        <v>25</v>
      </c>
      <c r="G52" s="2">
        <v>0.189</v>
      </c>
      <c r="H52" s="2">
        <f t="shared" si="13"/>
        <v>0.315</v>
      </c>
      <c r="I52" s="2" t="s">
        <v>71</v>
      </c>
      <c r="J52" s="2"/>
      <c r="K52" s="2"/>
      <c r="L52" s="2"/>
      <c r="M52" s="2" t="s">
        <v>21</v>
      </c>
      <c r="N52" s="2"/>
      <c r="R52" s="1">
        <v>460</v>
      </c>
      <c r="S52" s="1" t="s">
        <v>25</v>
      </c>
      <c r="T52" s="2" t="s">
        <v>25</v>
      </c>
      <c r="U52" s="2">
        <v>0.15</v>
      </c>
      <c r="V52" s="2">
        <f t="shared" si="12"/>
        <v>0.25</v>
      </c>
      <c r="W52" s="2" t="s">
        <v>76</v>
      </c>
      <c r="X52" s="2"/>
      <c r="Y52" s="2"/>
      <c r="Z52" s="2"/>
      <c r="AA52" s="2" t="s">
        <v>21</v>
      </c>
    </row>
    <row r="53" spans="4:27">
      <c r="D53" s="1">
        <v>470</v>
      </c>
      <c r="E53" s="1" t="s">
        <v>25</v>
      </c>
      <c r="F53" s="2" t="s">
        <v>25</v>
      </c>
      <c r="G53" s="2">
        <v>0.189</v>
      </c>
      <c r="H53" s="2">
        <f t="shared" si="13"/>
        <v>0.315</v>
      </c>
      <c r="I53" s="2" t="s">
        <v>71</v>
      </c>
      <c r="J53" s="2"/>
      <c r="K53" s="2"/>
      <c r="L53" s="2"/>
      <c r="M53" s="2" t="s">
        <v>21</v>
      </c>
      <c r="N53" s="2"/>
      <c r="R53" s="1">
        <v>470</v>
      </c>
      <c r="S53" s="1" t="s">
        <v>25</v>
      </c>
      <c r="T53" s="2" t="s">
        <v>25</v>
      </c>
      <c r="U53" s="2">
        <v>0.15</v>
      </c>
      <c r="V53" s="2">
        <f t="shared" si="12"/>
        <v>0.25</v>
      </c>
      <c r="W53" s="2" t="s">
        <v>76</v>
      </c>
      <c r="X53" s="2"/>
      <c r="Y53" s="2"/>
      <c r="Z53" s="2"/>
      <c r="AA53" s="2" t="s">
        <v>21</v>
      </c>
    </row>
    <row r="54" spans="4:27">
      <c r="D54" s="1">
        <v>480</v>
      </c>
      <c r="E54" s="1" t="s">
        <v>25</v>
      </c>
      <c r="F54" s="2" t="s">
        <v>25</v>
      </c>
      <c r="G54" s="2">
        <v>0.189</v>
      </c>
      <c r="H54" s="2">
        <f t="shared" si="13"/>
        <v>0.315</v>
      </c>
      <c r="I54" s="2" t="s">
        <v>71</v>
      </c>
      <c r="J54" s="2"/>
      <c r="K54" s="2"/>
      <c r="L54" s="2"/>
      <c r="M54" s="2" t="s">
        <v>22</v>
      </c>
      <c r="N54" s="2"/>
      <c r="R54" s="1">
        <v>480</v>
      </c>
      <c r="S54" s="1" t="s">
        <v>25</v>
      </c>
      <c r="T54" s="2" t="s">
        <v>25</v>
      </c>
      <c r="U54" s="2">
        <v>0.15</v>
      </c>
      <c r="V54" s="2">
        <f t="shared" si="12"/>
        <v>0.25</v>
      </c>
      <c r="W54" s="2" t="s">
        <v>76</v>
      </c>
      <c r="X54" s="2"/>
      <c r="Y54" s="2"/>
      <c r="Z54" s="2"/>
      <c r="AA54" s="2" t="s">
        <v>22</v>
      </c>
    </row>
    <row r="55" spans="4:27">
      <c r="D55" s="1">
        <v>490</v>
      </c>
      <c r="E55" s="1" t="s">
        <v>25</v>
      </c>
      <c r="F55" s="2" t="s">
        <v>25</v>
      </c>
      <c r="G55" s="2">
        <v>0.189</v>
      </c>
      <c r="H55" s="2">
        <f t="shared" si="13"/>
        <v>0.315</v>
      </c>
      <c r="I55" s="2" t="s">
        <v>71</v>
      </c>
      <c r="J55" s="2"/>
      <c r="K55" s="2"/>
      <c r="L55" s="2"/>
      <c r="M55" s="2" t="s">
        <v>22</v>
      </c>
      <c r="N55" s="2"/>
      <c r="R55" s="1">
        <v>490</v>
      </c>
      <c r="S55" s="1" t="s">
        <v>25</v>
      </c>
      <c r="T55" s="2" t="s">
        <v>25</v>
      </c>
      <c r="U55" s="2">
        <v>0.15</v>
      </c>
      <c r="V55" s="2">
        <f t="shared" si="12"/>
        <v>0.25</v>
      </c>
      <c r="W55" s="2" t="s">
        <v>76</v>
      </c>
      <c r="X55" s="2"/>
      <c r="Y55" s="2"/>
      <c r="Z55" s="2"/>
      <c r="AA55" s="2" t="s">
        <v>22</v>
      </c>
    </row>
    <row r="56" spans="4:27">
      <c r="D56" s="1">
        <v>500</v>
      </c>
      <c r="E56" s="1" t="s">
        <v>25</v>
      </c>
      <c r="F56" s="2" t="s">
        <v>25</v>
      </c>
      <c r="G56" s="2">
        <v>0.189</v>
      </c>
      <c r="H56" s="2">
        <f t="shared" si="13"/>
        <v>0.315</v>
      </c>
      <c r="I56" s="2" t="s">
        <v>71</v>
      </c>
      <c r="J56" s="2"/>
      <c r="K56" s="2"/>
      <c r="L56" s="2"/>
      <c r="M56" s="2" t="s">
        <v>22</v>
      </c>
      <c r="N56" s="2"/>
      <c r="R56" s="1">
        <v>500</v>
      </c>
      <c r="S56" s="1" t="s">
        <v>25</v>
      </c>
      <c r="T56" s="2" t="s">
        <v>25</v>
      </c>
      <c r="U56" s="2">
        <v>0.15</v>
      </c>
      <c r="V56" s="2">
        <f t="shared" si="12"/>
        <v>0.25</v>
      </c>
      <c r="W56" s="2" t="s">
        <v>76</v>
      </c>
      <c r="X56" s="2"/>
      <c r="Y56" s="2"/>
      <c r="Z56" s="2"/>
      <c r="AA56" s="2" t="s">
        <v>22</v>
      </c>
    </row>
    <row r="57" spans="4:27">
      <c r="D57" s="1">
        <v>510</v>
      </c>
      <c r="E57" s="1" t="s">
        <v>25</v>
      </c>
      <c r="F57" s="2" t="s">
        <v>25</v>
      </c>
      <c r="G57" s="2">
        <v>0.22700000000000001</v>
      </c>
      <c r="H57" s="2">
        <f t="shared" si="0"/>
        <v>0.37833333333333335</v>
      </c>
      <c r="I57" s="2" t="s">
        <v>72</v>
      </c>
      <c r="J57" s="2"/>
      <c r="K57" s="2"/>
      <c r="L57" s="2"/>
      <c r="M57" s="2" t="s">
        <v>22</v>
      </c>
      <c r="N57" s="2"/>
      <c r="R57" s="1">
        <v>510</v>
      </c>
      <c r="S57" s="1" t="s">
        <v>25</v>
      </c>
      <c r="T57" s="2" t="s">
        <v>25</v>
      </c>
      <c r="U57" s="1">
        <v>0.189</v>
      </c>
      <c r="V57" s="2">
        <f t="shared" ref="V57:V58" si="14">U57/0.6</f>
        <v>0.315</v>
      </c>
      <c r="W57" s="2" t="s">
        <v>77</v>
      </c>
      <c r="X57" s="2"/>
      <c r="Y57" s="2"/>
      <c r="Z57" s="2"/>
      <c r="AA57" s="2" t="s">
        <v>22</v>
      </c>
    </row>
    <row r="58" spans="4:27">
      <c r="D58" s="1">
        <v>520</v>
      </c>
      <c r="E58" s="1" t="s">
        <v>25</v>
      </c>
      <c r="F58" s="2" t="s">
        <v>25</v>
      </c>
      <c r="G58" s="2">
        <v>0.22700000000000001</v>
      </c>
      <c r="H58" s="2">
        <f t="shared" si="0"/>
        <v>0.37833333333333335</v>
      </c>
      <c r="I58" s="2" t="s">
        <v>72</v>
      </c>
      <c r="J58" s="2"/>
      <c r="K58" s="2"/>
      <c r="L58" s="2"/>
      <c r="M58" s="2" t="s">
        <v>22</v>
      </c>
      <c r="N58" s="2"/>
      <c r="R58" s="1">
        <v>520</v>
      </c>
      <c r="S58" s="1" t="s">
        <v>25</v>
      </c>
      <c r="T58" s="2" t="s">
        <v>25</v>
      </c>
      <c r="U58" s="1">
        <v>0.189</v>
      </c>
      <c r="V58" s="2">
        <f t="shared" si="14"/>
        <v>0.315</v>
      </c>
      <c r="W58" s="2" t="s">
        <v>77</v>
      </c>
      <c r="X58" s="2"/>
      <c r="Y58" s="2"/>
      <c r="Z58" s="2"/>
      <c r="AA58" s="2" t="s">
        <v>22</v>
      </c>
    </row>
    <row r="59" spans="4:27">
      <c r="D59" s="1">
        <v>530</v>
      </c>
      <c r="E59" s="1" t="s">
        <v>25</v>
      </c>
      <c r="F59" s="2" t="s">
        <v>25</v>
      </c>
      <c r="G59" s="2">
        <v>0.22700000000000001</v>
      </c>
      <c r="H59" s="2">
        <f t="shared" ref="H59" si="15">G59/0.6</f>
        <v>0.37833333333333335</v>
      </c>
      <c r="I59" s="2" t="s">
        <v>72</v>
      </c>
      <c r="J59" s="2"/>
      <c r="K59" s="2"/>
      <c r="L59" s="2"/>
      <c r="M59" s="2" t="s">
        <v>25</v>
      </c>
      <c r="N59" s="2"/>
      <c r="R59" s="1">
        <v>530</v>
      </c>
      <c r="S59" s="1" t="s">
        <v>25</v>
      </c>
      <c r="T59" s="2" t="s">
        <v>25</v>
      </c>
      <c r="U59" s="1">
        <v>0.189</v>
      </c>
      <c r="V59" s="2">
        <f t="shared" ref="V59:V66" si="16">U59/0.6</f>
        <v>0.315</v>
      </c>
      <c r="W59" s="2" t="s">
        <v>77</v>
      </c>
      <c r="X59" s="2"/>
      <c r="Y59" s="2"/>
      <c r="Z59" s="2"/>
      <c r="AA59" s="2" t="s">
        <v>25</v>
      </c>
    </row>
    <row r="60" spans="4:27">
      <c r="D60" s="1">
        <v>540</v>
      </c>
      <c r="E60" s="1" t="s">
        <v>25</v>
      </c>
      <c r="F60" s="2" t="s">
        <v>25</v>
      </c>
      <c r="G60" s="2" t="s">
        <v>25</v>
      </c>
      <c r="H60" s="2" t="s">
        <v>25</v>
      </c>
      <c r="I60" s="2" t="s">
        <v>25</v>
      </c>
      <c r="J60" s="2"/>
      <c r="K60" s="2"/>
      <c r="L60" s="2"/>
      <c r="M60" s="2" t="s">
        <v>25</v>
      </c>
      <c r="N60" s="2"/>
      <c r="R60" s="1">
        <v>540</v>
      </c>
      <c r="S60" s="1" t="s">
        <v>25</v>
      </c>
      <c r="T60" s="2" t="s">
        <v>25</v>
      </c>
      <c r="U60" s="1">
        <v>0.189</v>
      </c>
      <c r="V60" s="2">
        <f t="shared" si="16"/>
        <v>0.315</v>
      </c>
      <c r="W60" s="2" t="s">
        <v>77</v>
      </c>
      <c r="X60" s="2"/>
      <c r="Y60" s="2"/>
      <c r="Z60" s="2"/>
      <c r="AA60" s="2" t="s">
        <v>25</v>
      </c>
    </row>
    <row r="61" spans="4:27">
      <c r="D61" s="1">
        <v>550</v>
      </c>
      <c r="E61" s="1" t="s">
        <v>25</v>
      </c>
      <c r="F61" s="2" t="s">
        <v>25</v>
      </c>
      <c r="G61" s="2" t="s">
        <v>25</v>
      </c>
      <c r="H61" s="2" t="s">
        <v>25</v>
      </c>
      <c r="I61" s="2" t="s">
        <v>25</v>
      </c>
      <c r="J61" s="2"/>
      <c r="K61" s="2"/>
      <c r="L61" s="2"/>
      <c r="M61" s="2" t="s">
        <v>25</v>
      </c>
      <c r="N61" s="2"/>
      <c r="R61" s="1">
        <v>550</v>
      </c>
      <c r="S61" s="1" t="s">
        <v>25</v>
      </c>
      <c r="T61" s="2" t="s">
        <v>25</v>
      </c>
      <c r="U61" s="1">
        <v>0.189</v>
      </c>
      <c r="V61" s="2">
        <f t="shared" si="16"/>
        <v>0.315</v>
      </c>
      <c r="W61" s="2" t="s">
        <v>77</v>
      </c>
      <c r="X61" s="2"/>
      <c r="Y61" s="2"/>
      <c r="Z61" s="2"/>
      <c r="AA61" s="2" t="s">
        <v>25</v>
      </c>
    </row>
    <row r="62" spans="4:27">
      <c r="D62" s="1">
        <v>560</v>
      </c>
      <c r="E62" s="1" t="s">
        <v>25</v>
      </c>
      <c r="F62" s="2" t="s">
        <v>25</v>
      </c>
      <c r="G62" s="2" t="s">
        <v>25</v>
      </c>
      <c r="H62" s="2" t="s">
        <v>25</v>
      </c>
      <c r="I62" s="2" t="s">
        <v>25</v>
      </c>
      <c r="J62" s="2"/>
      <c r="K62" s="2"/>
      <c r="L62" s="2"/>
      <c r="M62" s="2" t="s">
        <v>25</v>
      </c>
      <c r="N62" s="2"/>
      <c r="R62" s="1">
        <v>560</v>
      </c>
      <c r="S62" s="1" t="s">
        <v>25</v>
      </c>
      <c r="T62" s="2" t="s">
        <v>25</v>
      </c>
      <c r="U62" s="1">
        <v>0.189</v>
      </c>
      <c r="V62" s="2">
        <f t="shared" si="16"/>
        <v>0.315</v>
      </c>
      <c r="W62" s="2" t="s">
        <v>77</v>
      </c>
      <c r="X62" s="2"/>
      <c r="Y62" s="2"/>
      <c r="Z62" s="2"/>
      <c r="AA62" s="2" t="s">
        <v>25</v>
      </c>
    </row>
    <row r="63" spans="4:27">
      <c r="D63" s="1">
        <v>570</v>
      </c>
      <c r="E63" s="1" t="s">
        <v>25</v>
      </c>
      <c r="F63" s="2" t="s">
        <v>25</v>
      </c>
      <c r="G63" s="2" t="s">
        <v>25</v>
      </c>
      <c r="H63" s="2" t="s">
        <v>25</v>
      </c>
      <c r="I63" s="2" t="s">
        <v>25</v>
      </c>
      <c r="J63" s="2"/>
      <c r="K63" s="2"/>
      <c r="L63" s="2"/>
      <c r="M63" s="2" t="s">
        <v>25</v>
      </c>
      <c r="N63" s="2"/>
      <c r="R63" s="1">
        <v>570</v>
      </c>
      <c r="S63" s="1" t="s">
        <v>25</v>
      </c>
      <c r="T63" s="2" t="s">
        <v>25</v>
      </c>
      <c r="U63" s="1">
        <v>0.189</v>
      </c>
      <c r="V63" s="2">
        <f t="shared" si="16"/>
        <v>0.315</v>
      </c>
      <c r="W63" s="2" t="s">
        <v>77</v>
      </c>
      <c r="X63" s="2"/>
      <c r="Y63" s="2"/>
      <c r="Z63" s="2"/>
      <c r="AA63" s="2" t="s">
        <v>25</v>
      </c>
    </row>
    <row r="64" spans="4:27">
      <c r="D64" s="1">
        <v>580</v>
      </c>
      <c r="E64" s="1" t="s">
        <v>25</v>
      </c>
      <c r="F64" s="2" t="s">
        <v>25</v>
      </c>
      <c r="G64" s="2" t="s">
        <v>25</v>
      </c>
      <c r="H64" s="2" t="s">
        <v>25</v>
      </c>
      <c r="I64" s="2" t="s">
        <v>25</v>
      </c>
      <c r="J64" s="2"/>
      <c r="K64" s="2"/>
      <c r="L64" s="2"/>
      <c r="M64" s="2" t="s">
        <v>25</v>
      </c>
      <c r="N64" s="2"/>
      <c r="R64" s="1">
        <v>580</v>
      </c>
      <c r="S64" s="1" t="s">
        <v>25</v>
      </c>
      <c r="T64" s="2" t="s">
        <v>25</v>
      </c>
      <c r="U64" s="1">
        <v>0.189</v>
      </c>
      <c r="V64" s="2">
        <f t="shared" si="16"/>
        <v>0.315</v>
      </c>
      <c r="W64" s="2" t="s">
        <v>77</v>
      </c>
      <c r="X64" s="2"/>
      <c r="Y64" s="2"/>
      <c r="Z64" s="2"/>
      <c r="AA64" s="2" t="s">
        <v>25</v>
      </c>
    </row>
    <row r="65" spans="4:27">
      <c r="D65" s="1">
        <v>590</v>
      </c>
      <c r="E65" s="1" t="s">
        <v>25</v>
      </c>
      <c r="F65" s="2" t="s">
        <v>25</v>
      </c>
      <c r="G65" s="2" t="s">
        <v>25</v>
      </c>
      <c r="H65" s="2" t="s">
        <v>25</v>
      </c>
      <c r="I65" s="2" t="s">
        <v>25</v>
      </c>
      <c r="J65" s="2"/>
      <c r="K65" s="2"/>
      <c r="L65" s="2"/>
      <c r="M65" s="2" t="s">
        <v>25</v>
      </c>
      <c r="N65" s="2"/>
      <c r="R65" s="1">
        <v>590</v>
      </c>
      <c r="S65" s="1" t="s">
        <v>25</v>
      </c>
      <c r="T65" s="2" t="s">
        <v>25</v>
      </c>
      <c r="U65" s="1">
        <v>0.189</v>
      </c>
      <c r="V65" s="2">
        <f t="shared" si="16"/>
        <v>0.315</v>
      </c>
      <c r="W65" s="2" t="s">
        <v>77</v>
      </c>
      <c r="X65" s="2"/>
      <c r="Y65" s="2"/>
      <c r="Z65" s="2"/>
      <c r="AA65" s="2" t="s">
        <v>25</v>
      </c>
    </row>
    <row r="66" spans="4:27">
      <c r="D66" s="1">
        <v>600</v>
      </c>
      <c r="E66" s="1" t="s">
        <v>25</v>
      </c>
      <c r="F66" s="2" t="s">
        <v>25</v>
      </c>
      <c r="G66" s="2" t="s">
        <v>25</v>
      </c>
      <c r="H66" s="2" t="s">
        <v>25</v>
      </c>
      <c r="I66" s="2" t="s">
        <v>25</v>
      </c>
      <c r="J66" s="2"/>
      <c r="K66" s="2"/>
      <c r="L66" s="2"/>
      <c r="M66" s="2" t="s">
        <v>25</v>
      </c>
      <c r="N66" s="2"/>
      <c r="R66" s="1">
        <v>600</v>
      </c>
      <c r="S66" s="1" t="s">
        <v>25</v>
      </c>
      <c r="T66" s="2" t="s">
        <v>25</v>
      </c>
      <c r="U66" s="1">
        <v>0.189</v>
      </c>
      <c r="V66" s="2">
        <f t="shared" si="16"/>
        <v>0.315</v>
      </c>
      <c r="W66" s="2" t="s">
        <v>77</v>
      </c>
      <c r="X66" s="2"/>
      <c r="Y66" s="2"/>
      <c r="Z66" s="2"/>
      <c r="AA66" s="2" t="s">
        <v>25</v>
      </c>
    </row>
    <row r="67" spans="4:27">
      <c r="D67" s="1">
        <v>610</v>
      </c>
      <c r="E67" s="1" t="s">
        <v>25</v>
      </c>
      <c r="F67" s="2" t="s">
        <v>25</v>
      </c>
      <c r="G67" s="2" t="s">
        <v>25</v>
      </c>
      <c r="H67" s="2" t="s">
        <v>25</v>
      </c>
      <c r="I67" s="2" t="s">
        <v>25</v>
      </c>
      <c r="J67" s="2"/>
      <c r="K67" s="2"/>
      <c r="L67" s="2"/>
      <c r="M67" s="2" t="s">
        <v>25</v>
      </c>
      <c r="N67" s="2"/>
      <c r="R67" s="1">
        <v>610</v>
      </c>
      <c r="S67" s="1" t="s">
        <v>25</v>
      </c>
      <c r="T67" s="2" t="s">
        <v>25</v>
      </c>
      <c r="U67" s="1">
        <v>0.22700000000000001</v>
      </c>
      <c r="V67" s="2">
        <f t="shared" ref="V67:V68" si="17">U67/0.6</f>
        <v>0.37833333333333335</v>
      </c>
      <c r="W67" s="2" t="s">
        <v>78</v>
      </c>
      <c r="X67" s="2"/>
      <c r="Y67" s="2"/>
      <c r="Z67" s="2"/>
      <c r="AA67" s="2" t="s">
        <v>25</v>
      </c>
    </row>
    <row r="68" spans="4:27">
      <c r="D68" s="1">
        <v>620</v>
      </c>
      <c r="E68" s="1" t="s">
        <v>25</v>
      </c>
      <c r="F68" s="2" t="s">
        <v>25</v>
      </c>
      <c r="G68" s="2" t="s">
        <v>25</v>
      </c>
      <c r="H68" s="2" t="s">
        <v>25</v>
      </c>
      <c r="I68" s="2" t="s">
        <v>25</v>
      </c>
      <c r="J68" s="2"/>
      <c r="K68" s="2"/>
      <c r="L68" s="2"/>
      <c r="M68" s="2" t="s">
        <v>25</v>
      </c>
      <c r="N68" s="2"/>
      <c r="R68" s="1">
        <v>620</v>
      </c>
      <c r="S68" s="1" t="s">
        <v>25</v>
      </c>
      <c r="T68" s="2" t="s">
        <v>25</v>
      </c>
      <c r="U68" s="1">
        <v>0.22700000000000001</v>
      </c>
      <c r="V68" s="2">
        <f t="shared" si="17"/>
        <v>0.37833333333333335</v>
      </c>
      <c r="W68" s="2" t="s">
        <v>78</v>
      </c>
      <c r="X68" s="2"/>
      <c r="Y68" s="2"/>
      <c r="Z68" s="2"/>
      <c r="AA68" s="2" t="s">
        <v>25</v>
      </c>
    </row>
    <row r="69" spans="4:27">
      <c r="D69" s="1">
        <v>630</v>
      </c>
      <c r="E69" s="1" t="s">
        <v>25</v>
      </c>
      <c r="F69" s="2" t="s">
        <v>25</v>
      </c>
      <c r="G69" s="2" t="s">
        <v>25</v>
      </c>
      <c r="H69" s="2" t="s">
        <v>25</v>
      </c>
      <c r="I69" s="2" t="s">
        <v>25</v>
      </c>
      <c r="J69" s="2"/>
      <c r="K69" s="2"/>
      <c r="L69" s="2"/>
      <c r="M69" s="2" t="s">
        <v>25</v>
      </c>
      <c r="N69" s="2"/>
      <c r="R69" s="1">
        <v>630</v>
      </c>
      <c r="S69" s="1" t="s">
        <v>25</v>
      </c>
      <c r="T69" s="2" t="s">
        <v>25</v>
      </c>
      <c r="U69" s="1">
        <v>0.22700000000000001</v>
      </c>
      <c r="V69" s="2">
        <f t="shared" ref="V69:V76" si="18">U69/0.6</f>
        <v>0.37833333333333335</v>
      </c>
      <c r="W69" s="2" t="s">
        <v>78</v>
      </c>
      <c r="X69" s="2"/>
      <c r="Y69" s="2"/>
      <c r="Z69" s="2"/>
      <c r="AA69" s="2" t="s">
        <v>25</v>
      </c>
    </row>
    <row r="70" spans="4:27">
      <c r="D70" s="1">
        <v>640</v>
      </c>
      <c r="E70" s="1" t="s">
        <v>25</v>
      </c>
      <c r="F70" s="2" t="s">
        <v>25</v>
      </c>
      <c r="G70" s="2" t="s">
        <v>25</v>
      </c>
      <c r="H70" s="2" t="s">
        <v>25</v>
      </c>
      <c r="I70" s="2" t="s">
        <v>25</v>
      </c>
      <c r="J70" s="2"/>
      <c r="K70" s="2"/>
      <c r="L70" s="2"/>
      <c r="M70" s="2" t="s">
        <v>25</v>
      </c>
      <c r="N70" s="2"/>
      <c r="R70" s="1">
        <v>640</v>
      </c>
      <c r="S70" s="1" t="s">
        <v>25</v>
      </c>
      <c r="T70" s="2" t="s">
        <v>25</v>
      </c>
      <c r="U70" s="1">
        <v>0.22700000000000001</v>
      </c>
      <c r="V70" s="2">
        <f t="shared" si="18"/>
        <v>0.37833333333333335</v>
      </c>
      <c r="W70" s="2" t="s">
        <v>78</v>
      </c>
      <c r="X70" s="2"/>
      <c r="Y70" s="2"/>
      <c r="Z70" s="2"/>
      <c r="AA70" s="2" t="s">
        <v>25</v>
      </c>
    </row>
    <row r="71" spans="4:27">
      <c r="D71" s="1">
        <v>650</v>
      </c>
      <c r="E71" s="1" t="s">
        <v>25</v>
      </c>
      <c r="F71" s="2" t="s">
        <v>25</v>
      </c>
      <c r="G71" s="2" t="s">
        <v>25</v>
      </c>
      <c r="H71" s="2" t="s">
        <v>25</v>
      </c>
      <c r="I71" s="2" t="s">
        <v>25</v>
      </c>
      <c r="J71" s="2"/>
      <c r="K71" s="2"/>
      <c r="L71" s="2"/>
      <c r="M71" s="2" t="s">
        <v>25</v>
      </c>
      <c r="N71" s="2"/>
      <c r="R71" s="1">
        <v>650</v>
      </c>
      <c r="S71" s="1" t="s">
        <v>25</v>
      </c>
      <c r="T71" s="2" t="s">
        <v>25</v>
      </c>
      <c r="U71" s="1">
        <v>0.22700000000000001</v>
      </c>
      <c r="V71" s="2">
        <f t="shared" si="18"/>
        <v>0.37833333333333335</v>
      </c>
      <c r="W71" s="2" t="s">
        <v>78</v>
      </c>
      <c r="X71" s="2"/>
      <c r="Y71" s="2"/>
      <c r="Z71" s="2"/>
      <c r="AA71" s="2" t="s">
        <v>25</v>
      </c>
    </row>
    <row r="72" spans="4:27">
      <c r="D72" s="1">
        <v>660</v>
      </c>
      <c r="E72" s="1" t="s">
        <v>25</v>
      </c>
      <c r="F72" s="2" t="s">
        <v>25</v>
      </c>
      <c r="G72" s="2" t="s">
        <v>25</v>
      </c>
      <c r="H72" s="2" t="s">
        <v>25</v>
      </c>
      <c r="I72" s="2" t="s">
        <v>25</v>
      </c>
      <c r="J72" s="2"/>
      <c r="K72" s="2"/>
      <c r="L72" s="2"/>
      <c r="M72" s="2" t="s">
        <v>25</v>
      </c>
      <c r="N72" s="2"/>
      <c r="R72" s="1">
        <v>660</v>
      </c>
      <c r="S72" s="1" t="s">
        <v>25</v>
      </c>
      <c r="T72" s="2" t="s">
        <v>25</v>
      </c>
      <c r="U72" s="1">
        <v>0.22700000000000001</v>
      </c>
      <c r="V72" s="2">
        <f t="shared" si="18"/>
        <v>0.37833333333333335</v>
      </c>
      <c r="W72" s="2" t="s">
        <v>78</v>
      </c>
      <c r="X72" s="2"/>
      <c r="Y72" s="2"/>
      <c r="Z72" s="2"/>
      <c r="AA72" s="2" t="s">
        <v>25</v>
      </c>
    </row>
    <row r="73" spans="4:27">
      <c r="D73" s="1">
        <v>670</v>
      </c>
      <c r="E73" s="1" t="s">
        <v>25</v>
      </c>
      <c r="F73" s="2" t="s">
        <v>25</v>
      </c>
      <c r="G73" s="2" t="s">
        <v>25</v>
      </c>
      <c r="H73" s="2" t="s">
        <v>25</v>
      </c>
      <c r="I73" s="2" t="s">
        <v>25</v>
      </c>
      <c r="J73" s="2"/>
      <c r="K73" s="2"/>
      <c r="L73" s="2"/>
      <c r="M73" s="2" t="s">
        <v>25</v>
      </c>
      <c r="N73" s="2"/>
      <c r="R73" s="1">
        <v>670</v>
      </c>
      <c r="S73" s="1" t="s">
        <v>25</v>
      </c>
      <c r="T73" s="2" t="s">
        <v>25</v>
      </c>
      <c r="U73" s="1">
        <v>0.22700000000000001</v>
      </c>
      <c r="V73" s="2">
        <f t="shared" si="18"/>
        <v>0.37833333333333335</v>
      </c>
      <c r="W73" s="2" t="s">
        <v>78</v>
      </c>
      <c r="X73" s="2"/>
      <c r="Y73" s="2"/>
      <c r="Z73" s="2"/>
      <c r="AA73" s="2" t="s">
        <v>25</v>
      </c>
    </row>
    <row r="74" spans="4:27">
      <c r="D74" s="1">
        <v>680</v>
      </c>
      <c r="E74" s="1" t="s">
        <v>25</v>
      </c>
      <c r="F74" s="2" t="s">
        <v>25</v>
      </c>
      <c r="G74" s="2" t="s">
        <v>25</v>
      </c>
      <c r="H74" s="2" t="s">
        <v>25</v>
      </c>
      <c r="I74" s="2" t="s">
        <v>25</v>
      </c>
      <c r="J74" s="2"/>
      <c r="K74" s="2"/>
      <c r="L74" s="2"/>
      <c r="M74" s="2" t="s">
        <v>25</v>
      </c>
      <c r="N74" s="2"/>
      <c r="R74" s="1">
        <v>680</v>
      </c>
      <c r="S74" s="1" t="s">
        <v>25</v>
      </c>
      <c r="T74" s="2" t="s">
        <v>25</v>
      </c>
      <c r="U74" s="1">
        <v>0.22700000000000001</v>
      </c>
      <c r="V74" s="2">
        <f t="shared" si="18"/>
        <v>0.37833333333333335</v>
      </c>
      <c r="W74" s="2" t="s">
        <v>78</v>
      </c>
      <c r="X74" s="2"/>
      <c r="Y74" s="2"/>
      <c r="Z74" s="2"/>
      <c r="AA74" s="2" t="s">
        <v>25</v>
      </c>
    </row>
    <row r="75" spans="4:27">
      <c r="D75" s="1">
        <v>690</v>
      </c>
      <c r="E75" s="1" t="s">
        <v>25</v>
      </c>
      <c r="F75" s="2" t="s">
        <v>25</v>
      </c>
      <c r="G75" s="2" t="s">
        <v>25</v>
      </c>
      <c r="H75" s="2" t="s">
        <v>25</v>
      </c>
      <c r="I75" s="2" t="s">
        <v>25</v>
      </c>
      <c r="J75" s="2"/>
      <c r="K75" s="2"/>
      <c r="L75" s="2"/>
      <c r="M75" s="2" t="s">
        <v>25</v>
      </c>
      <c r="N75" s="2"/>
      <c r="R75" s="1">
        <v>690</v>
      </c>
      <c r="S75" s="1" t="s">
        <v>25</v>
      </c>
      <c r="T75" s="2" t="s">
        <v>25</v>
      </c>
      <c r="U75" s="1">
        <v>0.22700000000000001</v>
      </c>
      <c r="V75" s="2">
        <f t="shared" si="18"/>
        <v>0.37833333333333335</v>
      </c>
      <c r="W75" s="2" t="s">
        <v>78</v>
      </c>
      <c r="X75" s="2"/>
      <c r="Y75" s="2"/>
      <c r="Z75" s="2"/>
      <c r="AA75" s="2" t="s">
        <v>25</v>
      </c>
    </row>
    <row r="76" spans="4:27">
      <c r="D76" s="1">
        <v>700</v>
      </c>
      <c r="E76" s="1" t="s">
        <v>25</v>
      </c>
      <c r="F76" s="2" t="s">
        <v>25</v>
      </c>
      <c r="G76" s="2" t="s">
        <v>25</v>
      </c>
      <c r="H76" s="2" t="s">
        <v>25</v>
      </c>
      <c r="I76" s="2" t="s">
        <v>25</v>
      </c>
      <c r="J76" s="2"/>
      <c r="K76" s="2"/>
      <c r="L76" s="2"/>
      <c r="M76" s="2" t="s">
        <v>25</v>
      </c>
      <c r="N76" s="2"/>
      <c r="R76" s="1">
        <v>700</v>
      </c>
      <c r="S76" s="1" t="s">
        <v>25</v>
      </c>
      <c r="T76" s="2" t="s">
        <v>25</v>
      </c>
      <c r="U76" s="1">
        <v>0.22700000000000001</v>
      </c>
      <c r="V76" s="2">
        <f t="shared" si="18"/>
        <v>0.37833333333333335</v>
      </c>
      <c r="W76" s="2" t="s">
        <v>78</v>
      </c>
      <c r="X76" s="2"/>
      <c r="Y76" s="2"/>
      <c r="Z76" s="2"/>
      <c r="AA76" s="2" t="s">
        <v>25</v>
      </c>
    </row>
    <row r="77" spans="4:27">
      <c r="D77" s="1">
        <v>710</v>
      </c>
      <c r="E77" s="1" t="s">
        <v>25</v>
      </c>
      <c r="F77" s="2" t="s">
        <v>25</v>
      </c>
      <c r="G77" s="2" t="s">
        <v>25</v>
      </c>
      <c r="H77" s="2" t="s">
        <v>25</v>
      </c>
      <c r="I77" s="2" t="s">
        <v>25</v>
      </c>
      <c r="J77" s="2"/>
      <c r="K77" s="2"/>
      <c r="L77" s="2"/>
      <c r="M77" s="2" t="s">
        <v>25</v>
      </c>
      <c r="N77" s="2"/>
      <c r="R77" s="1">
        <v>710</v>
      </c>
      <c r="S77" s="1" t="s">
        <v>25</v>
      </c>
      <c r="T77" s="2" t="s">
        <v>25</v>
      </c>
      <c r="U77" s="2" t="s">
        <v>25</v>
      </c>
      <c r="V77" s="2" t="s">
        <v>25</v>
      </c>
      <c r="W77" s="2" t="s">
        <v>25</v>
      </c>
      <c r="X77" s="2"/>
      <c r="Y77" s="2"/>
      <c r="Z77" s="2"/>
      <c r="AA77" s="2" t="s">
        <v>25</v>
      </c>
    </row>
    <row r="78" spans="4:27">
      <c r="D78" s="1">
        <v>720</v>
      </c>
      <c r="E78" s="1" t="s">
        <v>25</v>
      </c>
      <c r="F78" s="2" t="s">
        <v>25</v>
      </c>
      <c r="G78" s="2" t="s">
        <v>25</v>
      </c>
      <c r="H78" s="2" t="s">
        <v>25</v>
      </c>
      <c r="I78" s="2" t="s">
        <v>25</v>
      </c>
      <c r="J78" s="2"/>
      <c r="K78" s="2"/>
      <c r="L78" s="2"/>
      <c r="M78" s="2" t="s">
        <v>25</v>
      </c>
      <c r="N78" s="2"/>
      <c r="R78" s="1">
        <v>720</v>
      </c>
      <c r="S78" s="1" t="s">
        <v>25</v>
      </c>
      <c r="T78" s="2" t="s">
        <v>25</v>
      </c>
      <c r="U78" s="2" t="s">
        <v>25</v>
      </c>
      <c r="V78" s="2" t="s">
        <v>25</v>
      </c>
      <c r="W78" s="2" t="s">
        <v>25</v>
      </c>
      <c r="X78" s="2"/>
      <c r="Y78" s="2"/>
      <c r="Z78" s="2"/>
      <c r="AA78" s="2" t="s">
        <v>25</v>
      </c>
    </row>
    <row r="79" spans="4:27">
      <c r="D79" s="1">
        <v>730</v>
      </c>
      <c r="E79" s="1" t="s">
        <v>25</v>
      </c>
      <c r="F79" s="2" t="s">
        <v>25</v>
      </c>
      <c r="G79" s="2" t="s">
        <v>25</v>
      </c>
      <c r="H79" s="2" t="s">
        <v>25</v>
      </c>
      <c r="I79" s="2" t="s">
        <v>25</v>
      </c>
      <c r="J79" s="2"/>
      <c r="K79" s="2"/>
      <c r="L79" s="2"/>
      <c r="M79" s="2" t="s">
        <v>25</v>
      </c>
      <c r="N79" s="2"/>
      <c r="R79" s="1">
        <v>730</v>
      </c>
      <c r="S79" s="1" t="s">
        <v>25</v>
      </c>
      <c r="T79" s="2" t="s">
        <v>25</v>
      </c>
      <c r="U79" s="2" t="s">
        <v>25</v>
      </c>
      <c r="V79" s="2" t="s">
        <v>25</v>
      </c>
      <c r="W79" s="2" t="s">
        <v>25</v>
      </c>
      <c r="X79" s="2"/>
      <c r="Y79" s="2"/>
      <c r="Z79" s="2"/>
      <c r="AA79" s="2" t="s">
        <v>25</v>
      </c>
    </row>
    <row r="80" spans="4:27">
      <c r="D80" s="1">
        <v>740</v>
      </c>
      <c r="E80" s="1" t="s">
        <v>25</v>
      </c>
      <c r="F80" s="2" t="s">
        <v>25</v>
      </c>
      <c r="G80" s="2" t="s">
        <v>25</v>
      </c>
      <c r="H80" s="2" t="s">
        <v>25</v>
      </c>
      <c r="I80" s="2" t="s">
        <v>25</v>
      </c>
      <c r="J80" s="2"/>
      <c r="K80" s="2"/>
      <c r="L80" s="2"/>
      <c r="M80" s="2" t="s">
        <v>25</v>
      </c>
      <c r="N80" s="2"/>
      <c r="R80" s="1">
        <v>740</v>
      </c>
      <c r="S80" s="1" t="s">
        <v>25</v>
      </c>
      <c r="T80" s="2" t="s">
        <v>25</v>
      </c>
      <c r="U80" s="2" t="s">
        <v>25</v>
      </c>
      <c r="V80" s="2" t="s">
        <v>25</v>
      </c>
      <c r="W80" s="2" t="s">
        <v>25</v>
      </c>
      <c r="X80" s="2"/>
      <c r="Y80" s="2"/>
      <c r="Z80" s="2"/>
      <c r="AA80" s="2" t="s">
        <v>25</v>
      </c>
    </row>
    <row r="81" spans="4:27">
      <c r="D81" s="1">
        <v>750</v>
      </c>
      <c r="E81" s="1" t="s">
        <v>25</v>
      </c>
      <c r="F81" s="2" t="s">
        <v>25</v>
      </c>
      <c r="G81" s="2" t="s">
        <v>25</v>
      </c>
      <c r="H81" s="2" t="s">
        <v>25</v>
      </c>
      <c r="I81" s="2" t="s">
        <v>25</v>
      </c>
      <c r="J81" s="2"/>
      <c r="K81" s="2"/>
      <c r="L81" s="2"/>
      <c r="M81" s="2" t="s">
        <v>25</v>
      </c>
      <c r="N81" s="2"/>
      <c r="R81" s="1">
        <v>750</v>
      </c>
      <c r="S81" s="1" t="s">
        <v>25</v>
      </c>
      <c r="T81" s="2" t="s">
        <v>25</v>
      </c>
      <c r="U81" s="2" t="s">
        <v>25</v>
      </c>
      <c r="V81" s="2" t="s">
        <v>25</v>
      </c>
      <c r="W81" s="2" t="s">
        <v>25</v>
      </c>
      <c r="X81" s="2"/>
      <c r="Y81" s="2"/>
      <c r="Z81" s="2"/>
      <c r="AA81" s="2" t="s">
        <v>25</v>
      </c>
    </row>
    <row r="82" spans="4:27">
      <c r="D82" s="1">
        <v>760</v>
      </c>
      <c r="E82" s="1" t="s">
        <v>25</v>
      </c>
      <c r="F82" s="2" t="s">
        <v>25</v>
      </c>
      <c r="G82" s="2" t="s">
        <v>25</v>
      </c>
      <c r="H82" s="2" t="s">
        <v>25</v>
      </c>
      <c r="I82" s="2" t="s">
        <v>25</v>
      </c>
      <c r="J82" s="2"/>
      <c r="K82" s="2"/>
      <c r="L82" s="2"/>
      <c r="M82" s="2" t="s">
        <v>25</v>
      </c>
      <c r="N82" s="2"/>
      <c r="R82" s="1">
        <v>760</v>
      </c>
      <c r="S82" s="1" t="s">
        <v>25</v>
      </c>
      <c r="T82" s="2" t="s">
        <v>25</v>
      </c>
      <c r="U82" s="2" t="s">
        <v>25</v>
      </c>
      <c r="V82" s="2" t="s">
        <v>25</v>
      </c>
      <c r="W82" s="2" t="s">
        <v>25</v>
      </c>
      <c r="X82" s="2"/>
      <c r="Y82" s="2"/>
      <c r="Z82" s="2"/>
      <c r="AA82" s="2" t="s">
        <v>25</v>
      </c>
    </row>
    <row r="83" spans="4:27">
      <c r="D83" s="1">
        <v>770</v>
      </c>
      <c r="E83" s="1" t="s">
        <v>25</v>
      </c>
      <c r="F83" s="2" t="s">
        <v>25</v>
      </c>
      <c r="G83" s="2" t="s">
        <v>25</v>
      </c>
      <c r="H83" s="2" t="s">
        <v>25</v>
      </c>
      <c r="I83" s="2" t="s">
        <v>25</v>
      </c>
      <c r="J83" s="2"/>
      <c r="K83" s="2"/>
      <c r="L83" s="2"/>
      <c r="M83" s="2" t="s">
        <v>25</v>
      </c>
      <c r="N83" s="2"/>
      <c r="R83" s="1">
        <v>770</v>
      </c>
      <c r="S83" s="1" t="s">
        <v>25</v>
      </c>
      <c r="T83" s="2" t="s">
        <v>25</v>
      </c>
      <c r="U83" s="2" t="s">
        <v>25</v>
      </c>
      <c r="V83" s="2" t="s">
        <v>25</v>
      </c>
      <c r="W83" s="2" t="s">
        <v>25</v>
      </c>
      <c r="X83" s="2"/>
      <c r="Y83" s="2"/>
      <c r="Z83" s="2"/>
      <c r="AA83" s="2" t="s">
        <v>25</v>
      </c>
    </row>
    <row r="84" spans="4:27">
      <c r="D84" s="1">
        <v>780</v>
      </c>
      <c r="E84" s="1" t="s">
        <v>25</v>
      </c>
      <c r="F84" s="2" t="s">
        <v>25</v>
      </c>
      <c r="G84" s="2" t="s">
        <v>25</v>
      </c>
      <c r="H84" s="2" t="s">
        <v>25</v>
      </c>
      <c r="I84" s="2" t="s">
        <v>25</v>
      </c>
      <c r="J84" s="2"/>
      <c r="K84" s="2"/>
      <c r="L84" s="2"/>
      <c r="M84" s="2" t="s">
        <v>25</v>
      </c>
      <c r="N84" s="2"/>
      <c r="R84" s="1">
        <v>780</v>
      </c>
      <c r="S84" s="1" t="s">
        <v>25</v>
      </c>
      <c r="T84" s="2" t="s">
        <v>25</v>
      </c>
      <c r="U84" s="2" t="s">
        <v>25</v>
      </c>
      <c r="V84" s="2" t="s">
        <v>25</v>
      </c>
      <c r="W84" s="2" t="s">
        <v>25</v>
      </c>
      <c r="X84" s="2"/>
      <c r="Y84" s="2"/>
      <c r="Z84" s="2"/>
      <c r="AA84" s="2" t="s">
        <v>25</v>
      </c>
    </row>
    <row r="85" spans="4:27">
      <c r="D85" s="1">
        <v>790</v>
      </c>
      <c r="E85" s="1" t="s">
        <v>25</v>
      </c>
      <c r="F85" s="2" t="s">
        <v>25</v>
      </c>
      <c r="G85" s="2" t="s">
        <v>25</v>
      </c>
      <c r="H85" s="2" t="s">
        <v>25</v>
      </c>
      <c r="I85" s="2" t="s">
        <v>25</v>
      </c>
      <c r="J85" s="2"/>
      <c r="K85" s="2"/>
      <c r="L85" s="2"/>
      <c r="M85" s="2" t="s">
        <v>25</v>
      </c>
      <c r="N85" s="2"/>
      <c r="R85" s="1">
        <v>790</v>
      </c>
      <c r="S85" s="1" t="s">
        <v>25</v>
      </c>
      <c r="T85" s="2" t="s">
        <v>25</v>
      </c>
      <c r="U85" s="2" t="s">
        <v>25</v>
      </c>
      <c r="V85" s="2" t="s">
        <v>25</v>
      </c>
      <c r="W85" s="2" t="s">
        <v>25</v>
      </c>
      <c r="X85" s="2"/>
      <c r="Y85" s="2"/>
      <c r="Z85" s="2"/>
      <c r="AA85" s="2" t="s">
        <v>25</v>
      </c>
    </row>
    <row r="86" spans="4:27">
      <c r="D86" s="1">
        <v>800</v>
      </c>
      <c r="E86" s="1" t="s">
        <v>25</v>
      </c>
      <c r="F86" s="2" t="s">
        <v>25</v>
      </c>
      <c r="G86" s="2" t="s">
        <v>25</v>
      </c>
      <c r="H86" s="2" t="s">
        <v>25</v>
      </c>
      <c r="I86" s="2" t="s">
        <v>25</v>
      </c>
      <c r="J86" s="2"/>
      <c r="K86" s="2"/>
      <c r="L86" s="2"/>
      <c r="M86" s="2" t="s">
        <v>25</v>
      </c>
      <c r="N86" s="2"/>
      <c r="R86" s="1">
        <v>800</v>
      </c>
      <c r="S86" s="1" t="s">
        <v>25</v>
      </c>
      <c r="T86" s="2" t="s">
        <v>25</v>
      </c>
      <c r="U86" s="2" t="s">
        <v>25</v>
      </c>
      <c r="V86" s="2" t="s">
        <v>25</v>
      </c>
      <c r="W86" s="2" t="s">
        <v>25</v>
      </c>
      <c r="X86" s="2"/>
      <c r="Y86" s="2"/>
      <c r="Z86" s="2"/>
      <c r="AA86" s="2" t="s">
        <v>25</v>
      </c>
    </row>
    <row r="87" spans="4:27">
      <c r="D87" s="1">
        <v>810</v>
      </c>
      <c r="E87" s="1" t="s">
        <v>25</v>
      </c>
      <c r="F87" s="2" t="s">
        <v>25</v>
      </c>
      <c r="G87" s="2" t="s">
        <v>25</v>
      </c>
      <c r="H87" s="2" t="s">
        <v>25</v>
      </c>
      <c r="I87" s="2" t="s">
        <v>25</v>
      </c>
      <c r="J87" s="2"/>
      <c r="K87" s="2"/>
      <c r="L87" s="2"/>
      <c r="M87" s="2" t="s">
        <v>25</v>
      </c>
      <c r="N87" s="2"/>
      <c r="R87" s="1">
        <v>810</v>
      </c>
      <c r="S87" s="1" t="s">
        <v>25</v>
      </c>
      <c r="T87" s="2" t="s">
        <v>25</v>
      </c>
      <c r="U87" s="2" t="s">
        <v>25</v>
      </c>
      <c r="V87" s="2" t="s">
        <v>25</v>
      </c>
      <c r="W87" s="2" t="s">
        <v>25</v>
      </c>
      <c r="X87" s="2"/>
      <c r="Y87" s="2"/>
      <c r="Z87" s="2"/>
      <c r="AA87" s="2" t="s">
        <v>25</v>
      </c>
    </row>
    <row r="88" spans="4:27">
      <c r="D88" s="1">
        <v>820</v>
      </c>
      <c r="E88" s="1" t="s">
        <v>25</v>
      </c>
      <c r="F88" s="2" t="s">
        <v>25</v>
      </c>
      <c r="G88" s="2" t="s">
        <v>25</v>
      </c>
      <c r="H88" s="2" t="s">
        <v>25</v>
      </c>
      <c r="I88" s="2" t="s">
        <v>25</v>
      </c>
      <c r="J88" s="2"/>
      <c r="K88" s="2"/>
      <c r="L88" s="2"/>
      <c r="M88" s="2" t="s">
        <v>25</v>
      </c>
      <c r="N88" s="2"/>
      <c r="R88" s="1">
        <v>820</v>
      </c>
      <c r="S88" s="1" t="s">
        <v>25</v>
      </c>
      <c r="T88" s="2" t="s">
        <v>25</v>
      </c>
      <c r="U88" s="2" t="s">
        <v>25</v>
      </c>
      <c r="V88" s="2" t="s">
        <v>25</v>
      </c>
      <c r="W88" s="2" t="s">
        <v>25</v>
      </c>
      <c r="X88" s="2"/>
      <c r="Y88" s="2"/>
      <c r="Z88" s="2"/>
      <c r="AA88" s="2" t="s">
        <v>25</v>
      </c>
    </row>
    <row r="89" spans="4:27">
      <c r="D89" s="1">
        <v>830</v>
      </c>
      <c r="E89" s="1" t="s">
        <v>25</v>
      </c>
      <c r="F89" s="2" t="s">
        <v>25</v>
      </c>
      <c r="G89" s="2" t="s">
        <v>25</v>
      </c>
      <c r="H89" s="2" t="s">
        <v>25</v>
      </c>
      <c r="I89" s="2" t="s">
        <v>25</v>
      </c>
      <c r="J89" s="2"/>
      <c r="K89" s="2"/>
      <c r="L89" s="2"/>
      <c r="M89" s="2" t="s">
        <v>25</v>
      </c>
      <c r="N89" s="2"/>
      <c r="R89" s="1">
        <v>830</v>
      </c>
      <c r="S89" s="1" t="s">
        <v>25</v>
      </c>
      <c r="T89" s="2" t="s">
        <v>25</v>
      </c>
      <c r="U89" s="2" t="s">
        <v>25</v>
      </c>
      <c r="V89" s="2" t="s">
        <v>25</v>
      </c>
      <c r="W89" s="2" t="s">
        <v>25</v>
      </c>
      <c r="X89" s="2"/>
      <c r="Y89" s="2"/>
      <c r="Z89" s="2"/>
      <c r="AA89" s="2" t="s">
        <v>25</v>
      </c>
    </row>
    <row r="90" spans="4:27">
      <c r="D90" s="1">
        <v>840</v>
      </c>
      <c r="E90" s="1" t="s">
        <v>25</v>
      </c>
      <c r="F90" s="2" t="s">
        <v>25</v>
      </c>
      <c r="G90" s="2" t="s">
        <v>25</v>
      </c>
      <c r="H90" s="2" t="s">
        <v>25</v>
      </c>
      <c r="I90" s="2" t="s">
        <v>25</v>
      </c>
      <c r="J90" s="2"/>
      <c r="K90" s="2"/>
      <c r="L90" s="2"/>
      <c r="M90" s="2" t="s">
        <v>25</v>
      </c>
      <c r="N90" s="2"/>
      <c r="R90" s="1">
        <v>840</v>
      </c>
      <c r="S90" s="1" t="s">
        <v>25</v>
      </c>
      <c r="T90" s="2" t="s">
        <v>25</v>
      </c>
      <c r="U90" s="2" t="s">
        <v>25</v>
      </c>
      <c r="V90" s="2" t="s">
        <v>25</v>
      </c>
      <c r="W90" s="2" t="s">
        <v>25</v>
      </c>
      <c r="X90" s="2"/>
      <c r="Y90" s="2"/>
      <c r="Z90" s="2"/>
      <c r="AA90" s="2" t="s">
        <v>25</v>
      </c>
    </row>
    <row r="91" spans="4:27">
      <c r="D91" s="1">
        <v>850</v>
      </c>
      <c r="E91" s="1" t="s">
        <v>25</v>
      </c>
      <c r="F91" s="2" t="s">
        <v>25</v>
      </c>
      <c r="G91" s="2" t="s">
        <v>25</v>
      </c>
      <c r="H91" s="2" t="s">
        <v>25</v>
      </c>
      <c r="I91" s="2" t="s">
        <v>25</v>
      </c>
      <c r="J91" s="2"/>
      <c r="K91" s="2"/>
      <c r="L91" s="2"/>
      <c r="M91" s="2" t="s">
        <v>25</v>
      </c>
      <c r="N91" s="2"/>
      <c r="R91" s="1">
        <v>850</v>
      </c>
      <c r="S91" s="1" t="s">
        <v>25</v>
      </c>
      <c r="T91" s="2" t="s">
        <v>25</v>
      </c>
      <c r="U91" s="2" t="s">
        <v>25</v>
      </c>
      <c r="V91" s="2" t="s">
        <v>25</v>
      </c>
      <c r="W91" s="2" t="s">
        <v>25</v>
      </c>
      <c r="X91" s="2"/>
      <c r="Y91" s="2"/>
      <c r="Z91" s="2"/>
      <c r="AA91" s="2" t="s">
        <v>25</v>
      </c>
    </row>
    <row r="92" spans="4:27">
      <c r="D92" s="1">
        <v>860</v>
      </c>
      <c r="E92" s="1" t="s">
        <v>25</v>
      </c>
      <c r="F92" s="2" t="s">
        <v>25</v>
      </c>
      <c r="G92" s="2" t="s">
        <v>25</v>
      </c>
      <c r="H92" s="2" t="s">
        <v>25</v>
      </c>
      <c r="I92" s="2" t="s">
        <v>25</v>
      </c>
      <c r="J92" s="2"/>
      <c r="K92" s="2"/>
      <c r="L92" s="2"/>
      <c r="M92" s="2" t="s">
        <v>25</v>
      </c>
      <c r="N92" s="2"/>
      <c r="R92" s="1">
        <v>860</v>
      </c>
      <c r="S92" s="1" t="s">
        <v>25</v>
      </c>
      <c r="T92" s="2" t="s">
        <v>25</v>
      </c>
      <c r="U92" s="2" t="s">
        <v>25</v>
      </c>
      <c r="V92" s="2" t="s">
        <v>25</v>
      </c>
      <c r="W92" s="2" t="s">
        <v>25</v>
      </c>
      <c r="X92" s="2"/>
      <c r="Y92" s="2"/>
      <c r="Z92" s="2"/>
      <c r="AA92" s="2" t="s">
        <v>25</v>
      </c>
    </row>
    <row r="93" spans="4:27">
      <c r="D93" s="1">
        <v>870</v>
      </c>
      <c r="E93" s="1" t="s">
        <v>25</v>
      </c>
      <c r="F93" s="2" t="s">
        <v>25</v>
      </c>
      <c r="G93" s="2" t="s">
        <v>25</v>
      </c>
      <c r="H93" s="2" t="s">
        <v>25</v>
      </c>
      <c r="I93" s="2" t="s">
        <v>25</v>
      </c>
      <c r="J93" s="2"/>
      <c r="K93" s="2"/>
      <c r="L93" s="2"/>
      <c r="M93" s="2" t="s">
        <v>25</v>
      </c>
      <c r="N93" s="2"/>
      <c r="R93" s="1">
        <v>870</v>
      </c>
      <c r="S93" s="1" t="s">
        <v>25</v>
      </c>
      <c r="T93" s="2" t="s">
        <v>25</v>
      </c>
      <c r="U93" s="2" t="s">
        <v>25</v>
      </c>
      <c r="V93" s="2" t="s">
        <v>25</v>
      </c>
      <c r="W93" s="2" t="s">
        <v>25</v>
      </c>
      <c r="X93" s="2"/>
      <c r="Y93" s="2"/>
      <c r="Z93" s="2"/>
      <c r="AA93" s="2" t="s">
        <v>25</v>
      </c>
    </row>
    <row r="94" spans="4:27">
      <c r="D94" s="1">
        <v>880</v>
      </c>
      <c r="E94" s="1" t="s">
        <v>25</v>
      </c>
      <c r="F94" s="2" t="s">
        <v>25</v>
      </c>
      <c r="G94" s="2" t="s">
        <v>25</v>
      </c>
      <c r="H94" s="2" t="s">
        <v>25</v>
      </c>
      <c r="I94" s="2" t="s">
        <v>25</v>
      </c>
      <c r="J94" s="2"/>
      <c r="K94" s="2"/>
      <c r="L94" s="2"/>
      <c r="M94" s="2" t="s">
        <v>25</v>
      </c>
      <c r="N94" s="2"/>
      <c r="R94" s="1">
        <v>880</v>
      </c>
      <c r="S94" s="1" t="s">
        <v>25</v>
      </c>
      <c r="T94" s="2" t="s">
        <v>25</v>
      </c>
      <c r="U94" s="2" t="s">
        <v>25</v>
      </c>
      <c r="V94" s="2" t="s">
        <v>25</v>
      </c>
      <c r="W94" s="2" t="s">
        <v>25</v>
      </c>
      <c r="X94" s="2"/>
      <c r="Y94" s="2"/>
      <c r="Z94" s="2"/>
      <c r="AA94" s="2" t="s">
        <v>25</v>
      </c>
    </row>
    <row r="95" spans="4:27">
      <c r="D95" s="1">
        <v>890</v>
      </c>
      <c r="E95" s="1" t="s">
        <v>25</v>
      </c>
      <c r="F95" s="2" t="s">
        <v>25</v>
      </c>
      <c r="G95" s="2" t="s">
        <v>25</v>
      </c>
      <c r="H95" s="2" t="s">
        <v>25</v>
      </c>
      <c r="I95" s="2" t="s">
        <v>25</v>
      </c>
      <c r="J95" s="2"/>
      <c r="K95" s="2"/>
      <c r="L95" s="2"/>
      <c r="M95" s="2" t="s">
        <v>25</v>
      </c>
      <c r="N95" s="2"/>
      <c r="R95" s="1">
        <v>890</v>
      </c>
      <c r="S95" s="1" t="s">
        <v>25</v>
      </c>
      <c r="T95" s="2" t="s">
        <v>25</v>
      </c>
      <c r="U95" s="2" t="s">
        <v>25</v>
      </c>
      <c r="V95" s="2" t="s">
        <v>25</v>
      </c>
      <c r="W95" s="2" t="s">
        <v>25</v>
      </c>
      <c r="X95" s="2"/>
      <c r="Y95" s="2"/>
      <c r="Z95" s="2"/>
      <c r="AA95" s="2" t="s">
        <v>25</v>
      </c>
    </row>
    <row r="96" spans="4:27">
      <c r="D96" s="1">
        <v>900</v>
      </c>
      <c r="E96" s="1" t="s">
        <v>25</v>
      </c>
      <c r="F96" s="2" t="s">
        <v>25</v>
      </c>
      <c r="G96" s="2" t="s">
        <v>25</v>
      </c>
      <c r="H96" s="2" t="s">
        <v>25</v>
      </c>
      <c r="I96" s="2" t="s">
        <v>25</v>
      </c>
      <c r="J96" s="2"/>
      <c r="K96" s="2"/>
      <c r="L96" s="2"/>
      <c r="M96" s="2" t="s">
        <v>25</v>
      </c>
      <c r="N96" s="2"/>
      <c r="R96" s="1">
        <v>900</v>
      </c>
      <c r="S96" s="1" t="s">
        <v>25</v>
      </c>
      <c r="T96" s="2" t="s">
        <v>25</v>
      </c>
      <c r="U96" s="2" t="s">
        <v>25</v>
      </c>
      <c r="V96" s="2" t="s">
        <v>25</v>
      </c>
      <c r="W96" s="2" t="s">
        <v>25</v>
      </c>
      <c r="X96" s="2"/>
      <c r="Y96" s="2"/>
      <c r="Z96" s="2"/>
      <c r="AA96" s="2" t="s">
        <v>25</v>
      </c>
    </row>
    <row r="97" spans="4:27">
      <c r="D97" s="1">
        <v>910</v>
      </c>
      <c r="E97" s="1" t="s">
        <v>25</v>
      </c>
      <c r="F97" s="2" t="s">
        <v>25</v>
      </c>
      <c r="G97" s="2" t="s">
        <v>25</v>
      </c>
      <c r="H97" s="2" t="s">
        <v>25</v>
      </c>
      <c r="I97" s="2" t="s">
        <v>25</v>
      </c>
      <c r="J97" s="2"/>
      <c r="K97" s="2"/>
      <c r="L97" s="2"/>
      <c r="M97" s="2" t="s">
        <v>25</v>
      </c>
      <c r="N97" s="2"/>
      <c r="R97" s="1">
        <v>910</v>
      </c>
      <c r="S97" s="1" t="s">
        <v>25</v>
      </c>
      <c r="T97" s="2" t="s">
        <v>25</v>
      </c>
      <c r="U97" s="2" t="s">
        <v>25</v>
      </c>
      <c r="V97" s="2" t="s">
        <v>25</v>
      </c>
      <c r="W97" s="2" t="s">
        <v>25</v>
      </c>
      <c r="X97" s="2"/>
      <c r="Y97" s="2"/>
      <c r="Z97" s="2"/>
      <c r="AA97" s="2" t="s">
        <v>25</v>
      </c>
    </row>
    <row r="98" spans="4:27">
      <c r="D98" s="1">
        <v>920</v>
      </c>
      <c r="E98" s="1" t="s">
        <v>25</v>
      </c>
      <c r="F98" s="2" t="s">
        <v>25</v>
      </c>
      <c r="G98" s="2" t="s">
        <v>25</v>
      </c>
      <c r="H98" s="2" t="s">
        <v>25</v>
      </c>
      <c r="I98" s="2" t="s">
        <v>25</v>
      </c>
      <c r="J98" s="2"/>
      <c r="K98" s="2"/>
      <c r="L98" s="2"/>
      <c r="M98" s="2" t="s">
        <v>25</v>
      </c>
      <c r="N98" s="2"/>
      <c r="R98" s="1">
        <v>920</v>
      </c>
      <c r="S98" s="1" t="s">
        <v>25</v>
      </c>
      <c r="T98" s="2" t="s">
        <v>25</v>
      </c>
      <c r="U98" s="2" t="s">
        <v>25</v>
      </c>
      <c r="V98" s="2" t="s">
        <v>25</v>
      </c>
      <c r="W98" s="2" t="s">
        <v>25</v>
      </c>
      <c r="X98" s="2"/>
      <c r="Y98" s="2"/>
      <c r="Z98" s="2"/>
      <c r="AA98" s="2" t="s">
        <v>25</v>
      </c>
    </row>
    <row r="99" spans="4:27">
      <c r="D99" s="1">
        <v>930</v>
      </c>
      <c r="E99" s="1" t="s">
        <v>25</v>
      </c>
      <c r="F99" s="2" t="s">
        <v>25</v>
      </c>
      <c r="G99" s="2" t="s">
        <v>25</v>
      </c>
      <c r="H99" s="2" t="s">
        <v>25</v>
      </c>
      <c r="I99" s="2" t="s">
        <v>25</v>
      </c>
      <c r="J99" s="2"/>
      <c r="K99" s="2"/>
      <c r="L99" s="2"/>
      <c r="M99" s="2" t="s">
        <v>25</v>
      </c>
      <c r="N99" s="2"/>
      <c r="R99" s="1">
        <v>930</v>
      </c>
      <c r="S99" s="1" t="s">
        <v>25</v>
      </c>
      <c r="T99" s="2" t="s">
        <v>25</v>
      </c>
      <c r="U99" s="2" t="s">
        <v>25</v>
      </c>
      <c r="V99" s="2" t="s">
        <v>25</v>
      </c>
      <c r="W99" s="2" t="s">
        <v>25</v>
      </c>
      <c r="X99" s="2"/>
      <c r="Y99" s="2"/>
      <c r="Z99" s="2"/>
      <c r="AA99" s="2" t="s">
        <v>25</v>
      </c>
    </row>
    <row r="100" spans="4:27">
      <c r="D100" s="1">
        <v>940</v>
      </c>
      <c r="E100" s="1" t="s">
        <v>25</v>
      </c>
      <c r="F100" s="2" t="s">
        <v>25</v>
      </c>
      <c r="G100" s="2" t="s">
        <v>25</v>
      </c>
      <c r="H100" s="2" t="s">
        <v>25</v>
      </c>
      <c r="I100" s="2" t="s">
        <v>25</v>
      </c>
      <c r="J100" s="2"/>
      <c r="K100" s="2"/>
      <c r="L100" s="2"/>
      <c r="M100" s="2" t="s">
        <v>25</v>
      </c>
      <c r="N100" s="2"/>
      <c r="R100" s="1">
        <v>940</v>
      </c>
      <c r="S100" s="1" t="s">
        <v>25</v>
      </c>
      <c r="T100" s="2" t="s">
        <v>25</v>
      </c>
      <c r="U100" s="2" t="s">
        <v>25</v>
      </c>
      <c r="V100" s="2" t="s">
        <v>25</v>
      </c>
      <c r="W100" s="2" t="s">
        <v>25</v>
      </c>
      <c r="X100" s="2"/>
      <c r="Y100" s="2"/>
      <c r="Z100" s="2"/>
      <c r="AA100" s="2" t="s">
        <v>25</v>
      </c>
    </row>
    <row r="101" spans="4:27">
      <c r="D101" s="1">
        <v>950</v>
      </c>
      <c r="E101" s="1" t="s">
        <v>25</v>
      </c>
      <c r="F101" s="2" t="s">
        <v>25</v>
      </c>
      <c r="G101" s="2" t="s">
        <v>25</v>
      </c>
      <c r="H101" s="2" t="s">
        <v>25</v>
      </c>
      <c r="I101" s="2" t="s">
        <v>25</v>
      </c>
      <c r="J101" s="2"/>
      <c r="K101" s="2"/>
      <c r="L101" s="2"/>
      <c r="M101" s="2" t="s">
        <v>25</v>
      </c>
      <c r="N101" s="2"/>
      <c r="R101" s="1">
        <v>950</v>
      </c>
      <c r="S101" s="1" t="s">
        <v>25</v>
      </c>
      <c r="T101" s="2" t="s">
        <v>25</v>
      </c>
      <c r="U101" s="2" t="s">
        <v>25</v>
      </c>
      <c r="V101" s="2" t="s">
        <v>25</v>
      </c>
      <c r="W101" s="2" t="s">
        <v>25</v>
      </c>
      <c r="X101" s="2"/>
      <c r="Y101" s="2"/>
      <c r="Z101" s="2"/>
      <c r="AA101" s="2" t="s">
        <v>25</v>
      </c>
    </row>
    <row r="102" spans="4:27">
      <c r="D102" s="1">
        <v>960</v>
      </c>
      <c r="E102" s="1" t="s">
        <v>25</v>
      </c>
      <c r="F102" s="2" t="s">
        <v>25</v>
      </c>
      <c r="G102" s="2" t="s">
        <v>25</v>
      </c>
      <c r="H102" s="2" t="s">
        <v>25</v>
      </c>
      <c r="I102" s="2" t="s">
        <v>25</v>
      </c>
      <c r="J102" s="2"/>
      <c r="K102" s="2"/>
      <c r="L102" s="2"/>
      <c r="M102" s="2" t="s">
        <v>25</v>
      </c>
      <c r="N102" s="2"/>
      <c r="R102" s="1">
        <v>960</v>
      </c>
      <c r="S102" s="1" t="s">
        <v>25</v>
      </c>
      <c r="T102" s="2" t="s">
        <v>25</v>
      </c>
      <c r="U102" s="2" t="s">
        <v>25</v>
      </c>
      <c r="V102" s="2" t="s">
        <v>25</v>
      </c>
      <c r="W102" s="2" t="s">
        <v>25</v>
      </c>
      <c r="X102" s="2"/>
      <c r="Y102" s="2"/>
      <c r="Z102" s="2"/>
      <c r="AA102" s="2" t="s">
        <v>25</v>
      </c>
    </row>
    <row r="103" spans="4:27">
      <c r="D103" s="1">
        <v>970</v>
      </c>
      <c r="E103" s="1" t="s">
        <v>25</v>
      </c>
      <c r="F103" s="2" t="s">
        <v>25</v>
      </c>
      <c r="G103" s="2" t="s">
        <v>25</v>
      </c>
      <c r="H103" s="2" t="s">
        <v>25</v>
      </c>
      <c r="I103" s="2" t="s">
        <v>25</v>
      </c>
      <c r="J103" s="2"/>
      <c r="K103" s="2"/>
      <c r="L103" s="2"/>
      <c r="M103" s="2" t="s">
        <v>25</v>
      </c>
      <c r="N103" s="2"/>
      <c r="R103" s="1">
        <v>970</v>
      </c>
      <c r="S103" s="1" t="s">
        <v>25</v>
      </c>
      <c r="T103" s="2" t="s">
        <v>25</v>
      </c>
      <c r="U103" s="2" t="s">
        <v>25</v>
      </c>
      <c r="V103" s="2" t="s">
        <v>25</v>
      </c>
      <c r="W103" s="2" t="s">
        <v>25</v>
      </c>
      <c r="X103" s="2"/>
      <c r="Y103" s="2"/>
      <c r="Z103" s="2"/>
      <c r="AA103" s="2" t="s">
        <v>25</v>
      </c>
    </row>
    <row r="104" spans="4:27">
      <c r="D104" s="1">
        <v>980</v>
      </c>
      <c r="E104" s="1" t="s">
        <v>25</v>
      </c>
      <c r="F104" s="2" t="s">
        <v>25</v>
      </c>
      <c r="G104" s="2" t="s">
        <v>25</v>
      </c>
      <c r="H104" s="2" t="s">
        <v>25</v>
      </c>
      <c r="I104" s="2" t="s">
        <v>25</v>
      </c>
      <c r="J104" s="2"/>
      <c r="K104" s="2"/>
      <c r="L104" s="2"/>
      <c r="M104" s="2" t="s">
        <v>25</v>
      </c>
      <c r="N104" s="2"/>
      <c r="R104" s="1">
        <v>980</v>
      </c>
      <c r="S104" s="1" t="s">
        <v>25</v>
      </c>
      <c r="T104" s="2" t="s">
        <v>25</v>
      </c>
      <c r="U104" s="2" t="s">
        <v>25</v>
      </c>
      <c r="V104" s="2" t="s">
        <v>25</v>
      </c>
      <c r="W104" s="2" t="s">
        <v>25</v>
      </c>
      <c r="X104" s="2"/>
      <c r="Y104" s="2"/>
      <c r="Z104" s="2"/>
      <c r="AA104" s="2" t="s">
        <v>25</v>
      </c>
    </row>
    <row r="105" spans="4:27">
      <c r="D105" s="1">
        <v>990</v>
      </c>
      <c r="E105" s="1" t="s">
        <v>25</v>
      </c>
      <c r="F105" s="2" t="s">
        <v>25</v>
      </c>
      <c r="G105" s="2" t="s">
        <v>25</v>
      </c>
      <c r="H105" s="2" t="s">
        <v>25</v>
      </c>
      <c r="I105" s="2" t="s">
        <v>25</v>
      </c>
      <c r="J105" s="2"/>
      <c r="K105" s="2"/>
      <c r="L105" s="2"/>
      <c r="M105" s="2" t="s">
        <v>25</v>
      </c>
      <c r="N105" s="2"/>
      <c r="R105" s="1">
        <v>990</v>
      </c>
      <c r="S105" s="1" t="s">
        <v>25</v>
      </c>
      <c r="T105" s="2" t="s">
        <v>25</v>
      </c>
      <c r="U105" s="2" t="s">
        <v>25</v>
      </c>
      <c r="V105" s="2" t="s">
        <v>25</v>
      </c>
      <c r="W105" s="2" t="s">
        <v>25</v>
      </c>
      <c r="X105" s="2"/>
      <c r="Y105" s="2"/>
      <c r="Z105" s="2"/>
      <c r="AA105" s="2" t="s">
        <v>25</v>
      </c>
    </row>
    <row r="106" spans="4:27">
      <c r="D106" s="1">
        <v>1000</v>
      </c>
      <c r="E106" s="1" t="s">
        <v>25</v>
      </c>
      <c r="F106" s="2" t="s">
        <v>25</v>
      </c>
      <c r="G106" s="2" t="s">
        <v>25</v>
      </c>
      <c r="H106" s="2" t="s">
        <v>25</v>
      </c>
      <c r="I106" s="2" t="s">
        <v>25</v>
      </c>
      <c r="J106" s="2"/>
      <c r="K106" s="2"/>
      <c r="L106" s="2"/>
      <c r="M106" s="2" t="s">
        <v>25</v>
      </c>
      <c r="N106" s="2"/>
      <c r="R106" s="1">
        <v>1000</v>
      </c>
      <c r="S106" s="1" t="s">
        <v>25</v>
      </c>
      <c r="T106" s="2" t="s">
        <v>25</v>
      </c>
      <c r="U106" s="2" t="s">
        <v>25</v>
      </c>
      <c r="V106" s="2" t="s">
        <v>25</v>
      </c>
      <c r="W106" s="2" t="s">
        <v>25</v>
      </c>
      <c r="X106" s="2"/>
      <c r="Y106" s="2"/>
      <c r="Z106" s="2"/>
      <c r="AA106" s="2" t="s">
        <v>25</v>
      </c>
    </row>
    <row r="107" spans="4:27">
      <c r="D107" s="1">
        <v>1010</v>
      </c>
      <c r="E107" s="1" t="s">
        <v>25</v>
      </c>
      <c r="F107" s="2" t="s">
        <v>25</v>
      </c>
      <c r="G107" s="2" t="s">
        <v>25</v>
      </c>
      <c r="H107" s="2" t="s">
        <v>25</v>
      </c>
      <c r="I107" s="2" t="s">
        <v>25</v>
      </c>
      <c r="J107" s="2"/>
      <c r="K107" s="2"/>
      <c r="M107" s="2" t="s">
        <v>25</v>
      </c>
      <c r="N107" s="2"/>
      <c r="R107" s="1">
        <v>1010</v>
      </c>
      <c r="S107" s="1" t="s">
        <v>25</v>
      </c>
      <c r="T107" s="2" t="s">
        <v>25</v>
      </c>
      <c r="U107" s="2" t="s">
        <v>25</v>
      </c>
      <c r="V107" s="2" t="s">
        <v>25</v>
      </c>
      <c r="W107" s="2" t="s">
        <v>25</v>
      </c>
      <c r="X107" s="2"/>
      <c r="Y107" s="2"/>
      <c r="Z107" s="2"/>
      <c r="AA107" s="2" t="s">
        <v>25</v>
      </c>
    </row>
    <row r="108" spans="4:27">
      <c r="D108" s="1">
        <v>1020</v>
      </c>
      <c r="E108" s="1" t="s">
        <v>25</v>
      </c>
      <c r="F108" s="2" t="s">
        <v>25</v>
      </c>
      <c r="G108" s="2" t="s">
        <v>25</v>
      </c>
      <c r="H108" s="2" t="s">
        <v>25</v>
      </c>
      <c r="I108" s="2" t="s">
        <v>25</v>
      </c>
      <c r="J108" s="2"/>
      <c r="K108" s="2"/>
      <c r="M108" s="2" t="s">
        <v>25</v>
      </c>
      <c r="N108" s="2"/>
      <c r="R108" s="1">
        <v>1020</v>
      </c>
      <c r="S108" s="1" t="s">
        <v>25</v>
      </c>
      <c r="T108" s="2" t="s">
        <v>25</v>
      </c>
      <c r="U108" s="2" t="s">
        <v>25</v>
      </c>
      <c r="V108" s="2" t="s">
        <v>25</v>
      </c>
      <c r="W108" s="2" t="s">
        <v>25</v>
      </c>
      <c r="X108" s="2"/>
      <c r="Y108" s="2"/>
      <c r="Z108" s="2"/>
      <c r="AA108" s="2" t="s">
        <v>25</v>
      </c>
    </row>
    <row r="109" spans="4:27">
      <c r="D109" s="1">
        <v>1030</v>
      </c>
      <c r="E109" s="1" t="s">
        <v>25</v>
      </c>
      <c r="F109" s="2" t="s">
        <v>25</v>
      </c>
      <c r="G109" s="2" t="s">
        <v>25</v>
      </c>
      <c r="H109" s="2" t="s">
        <v>25</v>
      </c>
      <c r="I109" s="2" t="s">
        <v>25</v>
      </c>
      <c r="J109" s="2"/>
      <c r="K109" s="2"/>
      <c r="M109" s="2" t="s">
        <v>25</v>
      </c>
      <c r="N109" s="2"/>
      <c r="R109" s="1">
        <v>1030</v>
      </c>
      <c r="S109" s="1" t="s">
        <v>25</v>
      </c>
      <c r="T109" s="2" t="s">
        <v>25</v>
      </c>
      <c r="U109" s="2" t="s">
        <v>25</v>
      </c>
      <c r="V109" s="2" t="s">
        <v>25</v>
      </c>
      <c r="W109" s="2" t="s">
        <v>25</v>
      </c>
      <c r="X109" s="2"/>
      <c r="Y109" s="2"/>
      <c r="Z109" s="2"/>
      <c r="AA109" s="2" t="s">
        <v>25</v>
      </c>
    </row>
    <row r="110" spans="4:27">
      <c r="D110" s="1">
        <v>1040</v>
      </c>
      <c r="E110" s="1" t="s">
        <v>25</v>
      </c>
      <c r="F110" s="2" t="s">
        <v>25</v>
      </c>
      <c r="G110" s="2" t="s">
        <v>25</v>
      </c>
      <c r="H110" s="2" t="s">
        <v>25</v>
      </c>
      <c r="I110" s="2" t="s">
        <v>25</v>
      </c>
      <c r="J110" s="2"/>
      <c r="K110" s="2"/>
      <c r="M110" s="2" t="s">
        <v>25</v>
      </c>
      <c r="N110" s="2"/>
      <c r="R110" s="1">
        <v>1040</v>
      </c>
      <c r="S110" s="1" t="s">
        <v>25</v>
      </c>
      <c r="T110" s="2" t="s">
        <v>25</v>
      </c>
      <c r="U110" s="2" t="s">
        <v>25</v>
      </c>
      <c r="V110" s="2" t="s">
        <v>25</v>
      </c>
      <c r="W110" s="2" t="s">
        <v>25</v>
      </c>
      <c r="X110" s="2"/>
      <c r="Y110" s="2"/>
      <c r="Z110" s="2"/>
      <c r="AA110" s="2" t="s">
        <v>25</v>
      </c>
    </row>
    <row r="111" spans="4:27">
      <c r="D111" s="1">
        <v>1050</v>
      </c>
      <c r="E111" s="1" t="s">
        <v>25</v>
      </c>
      <c r="F111" s="2" t="s">
        <v>25</v>
      </c>
      <c r="G111" s="2" t="s">
        <v>25</v>
      </c>
      <c r="H111" s="2" t="s">
        <v>25</v>
      </c>
      <c r="I111" s="2" t="s">
        <v>25</v>
      </c>
      <c r="J111" s="2"/>
      <c r="K111" s="2"/>
      <c r="M111" s="2" t="s">
        <v>25</v>
      </c>
      <c r="R111" s="1">
        <v>1050</v>
      </c>
      <c r="S111" s="1" t="s">
        <v>25</v>
      </c>
      <c r="T111" s="2" t="s">
        <v>25</v>
      </c>
      <c r="U111" s="2" t="s">
        <v>25</v>
      </c>
      <c r="V111" s="2" t="s">
        <v>25</v>
      </c>
      <c r="W111" s="2" t="s">
        <v>25</v>
      </c>
      <c r="X111" s="2"/>
      <c r="Y111" s="2"/>
      <c r="Z111" s="2"/>
      <c r="AA111" s="2" t="s">
        <v>25</v>
      </c>
    </row>
    <row r="112" spans="4:27">
      <c r="D112" s="1">
        <v>1060</v>
      </c>
      <c r="E112" s="1" t="s">
        <v>25</v>
      </c>
      <c r="F112" s="2" t="s">
        <v>25</v>
      </c>
      <c r="G112" s="2" t="s">
        <v>25</v>
      </c>
      <c r="H112" s="2" t="s">
        <v>25</v>
      </c>
      <c r="I112" s="2" t="s">
        <v>25</v>
      </c>
      <c r="J112" s="2"/>
      <c r="K112" s="2"/>
      <c r="M112" s="2" t="s">
        <v>25</v>
      </c>
      <c r="R112" s="1">
        <v>1060</v>
      </c>
      <c r="S112" s="1" t="s">
        <v>25</v>
      </c>
      <c r="T112" s="2" t="s">
        <v>25</v>
      </c>
      <c r="U112" s="2" t="s">
        <v>25</v>
      </c>
      <c r="V112" s="2" t="s">
        <v>25</v>
      </c>
      <c r="W112" s="2" t="s">
        <v>25</v>
      </c>
      <c r="X112" s="2"/>
      <c r="Y112" s="2"/>
      <c r="Z112" s="2"/>
      <c r="AA112" s="2" t="s">
        <v>25</v>
      </c>
    </row>
    <row r="113" spans="4:27">
      <c r="D113" s="1">
        <v>1070</v>
      </c>
      <c r="E113" s="1" t="s">
        <v>25</v>
      </c>
      <c r="F113" s="2" t="s">
        <v>25</v>
      </c>
      <c r="G113" s="2" t="s">
        <v>25</v>
      </c>
      <c r="H113" s="2" t="s">
        <v>25</v>
      </c>
      <c r="I113" s="2" t="s">
        <v>25</v>
      </c>
      <c r="J113" s="2"/>
      <c r="K113" s="2"/>
      <c r="M113" s="2" t="s">
        <v>25</v>
      </c>
      <c r="R113" s="1">
        <v>1070</v>
      </c>
      <c r="S113" s="1" t="s">
        <v>25</v>
      </c>
      <c r="T113" s="2" t="s">
        <v>25</v>
      </c>
      <c r="U113" s="2" t="s">
        <v>25</v>
      </c>
      <c r="V113" s="2" t="s">
        <v>25</v>
      </c>
      <c r="W113" s="2" t="s">
        <v>25</v>
      </c>
      <c r="X113" s="2"/>
      <c r="Y113" s="2"/>
      <c r="Z113" s="2"/>
      <c r="AA113" s="2" t="s">
        <v>25</v>
      </c>
    </row>
    <row r="114" spans="4:27">
      <c r="D114" s="1">
        <v>1080</v>
      </c>
      <c r="E114" s="1" t="s">
        <v>25</v>
      </c>
      <c r="F114" s="2" t="s">
        <v>25</v>
      </c>
      <c r="G114" s="2" t="s">
        <v>25</v>
      </c>
      <c r="H114" s="2" t="s">
        <v>25</v>
      </c>
      <c r="I114" s="2" t="s">
        <v>25</v>
      </c>
      <c r="J114" s="2"/>
      <c r="K114" s="2"/>
      <c r="M114" s="2" t="s">
        <v>25</v>
      </c>
      <c r="R114" s="1">
        <v>1080</v>
      </c>
      <c r="S114" s="1" t="s">
        <v>25</v>
      </c>
      <c r="T114" s="2" t="s">
        <v>25</v>
      </c>
      <c r="U114" s="2" t="s">
        <v>25</v>
      </c>
      <c r="V114" s="2" t="s">
        <v>25</v>
      </c>
      <c r="W114" s="2" t="s">
        <v>25</v>
      </c>
      <c r="X114" s="2"/>
      <c r="Y114" s="2"/>
      <c r="Z114" s="2"/>
      <c r="AA114" s="2" t="s">
        <v>25</v>
      </c>
    </row>
    <row r="115" spans="4:27">
      <c r="D115" s="1">
        <v>1090</v>
      </c>
      <c r="E115" s="1" t="s">
        <v>25</v>
      </c>
      <c r="F115" s="2" t="s">
        <v>25</v>
      </c>
      <c r="G115" s="2" t="s">
        <v>25</v>
      </c>
      <c r="H115" s="2" t="s">
        <v>25</v>
      </c>
      <c r="I115" s="2" t="s">
        <v>25</v>
      </c>
      <c r="J115" s="2"/>
      <c r="K115" s="2"/>
      <c r="M115" s="2" t="s">
        <v>25</v>
      </c>
      <c r="R115" s="1">
        <v>1090</v>
      </c>
      <c r="S115" s="1" t="s">
        <v>25</v>
      </c>
      <c r="T115" s="2" t="s">
        <v>25</v>
      </c>
      <c r="U115" s="2" t="s">
        <v>25</v>
      </c>
      <c r="V115" s="2" t="s">
        <v>25</v>
      </c>
      <c r="W115" s="2" t="s">
        <v>25</v>
      </c>
      <c r="X115" s="2"/>
      <c r="Y115" s="2"/>
      <c r="Z115" s="2"/>
      <c r="AA115" s="2" t="s">
        <v>25</v>
      </c>
    </row>
    <row r="116" spans="4:27">
      <c r="D116" s="1">
        <v>1100</v>
      </c>
      <c r="E116" s="1" t="s">
        <v>25</v>
      </c>
      <c r="F116" s="2" t="s">
        <v>25</v>
      </c>
      <c r="G116" s="2" t="s">
        <v>25</v>
      </c>
      <c r="H116" s="2" t="s">
        <v>25</v>
      </c>
      <c r="I116" s="2" t="s">
        <v>25</v>
      </c>
      <c r="J116" s="2"/>
      <c r="K116" s="2"/>
      <c r="M116" s="2" t="s">
        <v>25</v>
      </c>
      <c r="R116" s="1">
        <v>1100</v>
      </c>
      <c r="S116" s="1" t="s">
        <v>25</v>
      </c>
      <c r="T116" s="2" t="s">
        <v>25</v>
      </c>
      <c r="U116" s="2" t="s">
        <v>25</v>
      </c>
      <c r="V116" s="2" t="s">
        <v>25</v>
      </c>
      <c r="W116" s="2" t="s">
        <v>25</v>
      </c>
      <c r="X116" s="2"/>
      <c r="Y116" s="2"/>
      <c r="Z116" s="2"/>
      <c r="AA116" s="2" t="s">
        <v>25</v>
      </c>
    </row>
    <row r="117" spans="4:27">
      <c r="F117" s="2"/>
      <c r="G117" s="2"/>
      <c r="H117" s="2"/>
      <c r="I117" s="2"/>
      <c r="J117" s="2"/>
      <c r="K117" s="2"/>
      <c r="V117" s="2"/>
      <c r="W117" s="2"/>
      <c r="X117" s="2"/>
      <c r="Y117" s="2"/>
      <c r="Z117" s="2"/>
    </row>
    <row r="118" spans="4:27">
      <c r="F118" s="2"/>
      <c r="G118" s="2"/>
      <c r="H118" s="2"/>
      <c r="I118" s="2"/>
      <c r="J118" s="2"/>
      <c r="K118" s="2"/>
      <c r="V118" s="2"/>
      <c r="W118" s="2"/>
      <c r="X118" s="2"/>
      <c r="Y118" s="2"/>
      <c r="Z118" s="2"/>
    </row>
    <row r="119" spans="4:27">
      <c r="F119" s="1">
        <v>600</v>
      </c>
      <c r="G119" s="1">
        <f>IF(F119&lt;D122,D122,INDEX(D122:D140,MATCH(F119,D122:D140,1)+1))</f>
        <v>1000</v>
      </c>
    </row>
    <row r="120" spans="4:27">
      <c r="E120" s="2"/>
      <c r="F120" s="2"/>
      <c r="G120" s="2" t="s">
        <v>3</v>
      </c>
    </row>
    <row r="121" spans="4:27">
      <c r="D121" s="1" t="s">
        <v>47</v>
      </c>
      <c r="E121" s="2" t="s">
        <v>26</v>
      </c>
      <c r="F121" s="2" t="s">
        <v>27</v>
      </c>
      <c r="G121" s="2" t="s">
        <v>1</v>
      </c>
    </row>
    <row r="122" spans="4:27">
      <c r="D122" s="1">
        <v>550</v>
      </c>
      <c r="E122" s="1">
        <v>3.5999999999999997E-2</v>
      </c>
      <c r="F122" s="1">
        <v>1.4E-2</v>
      </c>
      <c r="G122" s="2" t="s">
        <v>28</v>
      </c>
    </row>
    <row r="123" spans="4:27">
      <c r="D123" s="1">
        <v>600</v>
      </c>
      <c r="E123" s="1">
        <v>4.1000000000000002E-2</v>
      </c>
      <c r="F123" s="1">
        <v>1.4E-2</v>
      </c>
      <c r="G123" s="2" t="s">
        <v>29</v>
      </c>
    </row>
    <row r="124" spans="4:27">
      <c r="D124" s="1">
        <v>1000</v>
      </c>
      <c r="E124" s="1">
        <v>7.4999999999999997E-2</v>
      </c>
      <c r="F124" s="1">
        <v>2.9000000000000001E-2</v>
      </c>
      <c r="G124" s="2" t="s">
        <v>31</v>
      </c>
    </row>
    <row r="125" spans="4:27">
      <c r="D125" s="1">
        <v>1100</v>
      </c>
      <c r="E125" s="1">
        <v>8.4000000000000005E-2</v>
      </c>
      <c r="F125" s="1">
        <v>3.5999999999999997E-2</v>
      </c>
      <c r="G125" s="2" t="s">
        <v>30</v>
      </c>
    </row>
    <row r="126" spans="4:27">
      <c r="D126" s="1">
        <v>1400</v>
      </c>
      <c r="E126" s="1">
        <v>0.11799999999999999</v>
      </c>
      <c r="F126" s="1">
        <v>4.9000000000000002E-2</v>
      </c>
      <c r="G126" s="2" t="s">
        <v>33</v>
      </c>
    </row>
    <row r="127" spans="4:27">
      <c r="D127" s="1">
        <v>1600</v>
      </c>
      <c r="E127" s="1">
        <v>0.14299999999999999</v>
      </c>
      <c r="F127" s="1">
        <v>6.0999999999999999E-2</v>
      </c>
      <c r="G127" s="2" t="s">
        <v>34</v>
      </c>
    </row>
    <row r="128" spans="4:27">
      <c r="D128" s="1">
        <v>1800</v>
      </c>
      <c r="E128" s="1">
        <v>0.152</v>
      </c>
      <c r="F128" s="1">
        <v>6.9000000000000006E-2</v>
      </c>
      <c r="G128" s="2" t="s">
        <v>32</v>
      </c>
    </row>
    <row r="129" spans="4:7">
      <c r="D129" s="1">
        <v>2000</v>
      </c>
      <c r="E129" s="1">
        <v>0.17199999999999999</v>
      </c>
      <c r="F129" s="1">
        <v>7.3999999999999996E-2</v>
      </c>
      <c r="G129" s="2" t="s">
        <v>36</v>
      </c>
    </row>
    <row r="130" spans="4:7">
      <c r="D130" s="1">
        <v>2400</v>
      </c>
      <c r="E130" s="1">
        <v>0.20100000000000001</v>
      </c>
      <c r="F130" s="1">
        <v>8.8999999999999996E-2</v>
      </c>
      <c r="G130" s="2" t="s">
        <v>37</v>
      </c>
    </row>
    <row r="131" spans="4:7">
      <c r="D131" s="1">
        <v>2700</v>
      </c>
      <c r="E131" s="1">
        <v>0.24</v>
      </c>
      <c r="F131" s="1">
        <v>0.112</v>
      </c>
      <c r="G131" s="2" t="s">
        <v>35</v>
      </c>
    </row>
    <row r="132" spans="4:7">
      <c r="D132" s="1">
        <v>3000</v>
      </c>
      <c r="E132" s="1">
        <v>0.27</v>
      </c>
      <c r="F132" s="1">
        <v>0.122</v>
      </c>
      <c r="G132" s="2" t="s">
        <v>39</v>
      </c>
    </row>
    <row r="133" spans="4:7">
      <c r="D133" s="1">
        <v>3700</v>
      </c>
      <c r="E133" s="1">
        <v>0.34799999999999998</v>
      </c>
      <c r="F133" s="1">
        <v>0.16500000000000001</v>
      </c>
      <c r="G133" s="2" t="s">
        <v>38</v>
      </c>
    </row>
    <row r="134" spans="4:7">
      <c r="D134" s="1">
        <v>4100</v>
      </c>
      <c r="E134" s="1">
        <v>0.38800000000000001</v>
      </c>
      <c r="F134" s="1">
        <v>0.18</v>
      </c>
      <c r="G134" s="2" t="s">
        <v>41</v>
      </c>
    </row>
    <row r="135" spans="4:7">
      <c r="D135" s="1">
        <v>5000</v>
      </c>
      <c r="E135" s="1">
        <v>0.48599999999999999</v>
      </c>
      <c r="F135" s="1">
        <v>0.22600000000000001</v>
      </c>
      <c r="G135" s="2" t="s">
        <v>46</v>
      </c>
    </row>
    <row r="136" spans="4:7">
      <c r="D136" s="1">
        <v>5000</v>
      </c>
      <c r="E136" s="1">
        <v>0.47599999999999998</v>
      </c>
      <c r="F136" s="1">
        <v>0.22800000000000001</v>
      </c>
      <c r="G136" s="2" t="s">
        <v>40</v>
      </c>
    </row>
    <row r="137" spans="4:7">
      <c r="D137" s="1">
        <v>5500</v>
      </c>
      <c r="E137" s="1">
        <v>0.624</v>
      </c>
      <c r="F137" s="1">
        <v>0.30199999999999999</v>
      </c>
      <c r="G137" s="2" t="s">
        <v>42</v>
      </c>
    </row>
    <row r="138" spans="4:7">
      <c r="D138" s="1">
        <v>6800</v>
      </c>
      <c r="E138" s="1">
        <v>0.79200000000000004</v>
      </c>
      <c r="F138" s="1">
        <v>0.38500000000000001</v>
      </c>
      <c r="G138" s="2" t="s">
        <v>43</v>
      </c>
    </row>
    <row r="139" spans="4:7">
      <c r="D139" s="1">
        <v>8000</v>
      </c>
      <c r="E139" s="1">
        <v>0.98</v>
      </c>
      <c r="F139" s="1">
        <v>0.48</v>
      </c>
      <c r="G139" s="2" t="s">
        <v>44</v>
      </c>
    </row>
    <row r="140" spans="4:7">
      <c r="D140" s="1">
        <v>10500</v>
      </c>
      <c r="E140" s="1">
        <v>1.41</v>
      </c>
      <c r="F140" s="1">
        <v>0.68400000000000005</v>
      </c>
      <c r="G140" s="2" t="s">
        <v>45</v>
      </c>
    </row>
    <row r="142" spans="4:7">
      <c r="E142" s="2"/>
      <c r="F142" s="2"/>
      <c r="G142" s="2" t="s">
        <v>3</v>
      </c>
    </row>
    <row r="143" spans="4:7">
      <c r="D143" s="1" t="s">
        <v>47</v>
      </c>
      <c r="E143" s="2" t="s">
        <v>26</v>
      </c>
      <c r="F143" s="2" t="s">
        <v>24</v>
      </c>
      <c r="G143" s="2" t="s">
        <v>1</v>
      </c>
    </row>
    <row r="144" spans="4:7">
      <c r="E144" s="1">
        <v>3.9E-2</v>
      </c>
      <c r="F144" s="1">
        <v>2.1000000000000001E-2</v>
      </c>
      <c r="G144" s="1" t="s">
        <v>48</v>
      </c>
    </row>
    <row r="145" spans="4:7">
      <c r="E145" s="1">
        <v>5.3999999999999999E-2</v>
      </c>
      <c r="F145" s="1">
        <v>2.9000000000000001E-2</v>
      </c>
      <c r="G145" s="1" t="s">
        <v>49</v>
      </c>
    </row>
    <row r="146" spans="4:7">
      <c r="E146" s="1">
        <v>6.8000000000000005E-2</v>
      </c>
      <c r="F146" s="1">
        <v>3.5999999999999997E-2</v>
      </c>
      <c r="G146" s="1" t="s">
        <v>50</v>
      </c>
    </row>
    <row r="147" spans="4:7">
      <c r="E147" s="1">
        <v>4.5999999999999999E-2</v>
      </c>
      <c r="F147" s="1">
        <v>2.5000000000000001E-2</v>
      </c>
      <c r="G147" s="1" t="s">
        <v>51</v>
      </c>
    </row>
    <row r="148" spans="4:7">
      <c r="E148" s="1">
        <v>6.3E-2</v>
      </c>
      <c r="F148" s="1">
        <v>3.4000000000000002E-2</v>
      </c>
      <c r="G148" s="1" t="s">
        <v>52</v>
      </c>
    </row>
    <row r="149" spans="4:7">
      <c r="E149" s="1">
        <v>5.2999999999999999E-2</v>
      </c>
      <c r="F149" s="1">
        <v>2.9000000000000001E-2</v>
      </c>
      <c r="G149" s="1" t="s">
        <v>53</v>
      </c>
    </row>
    <row r="150" spans="4:7">
      <c r="E150" s="1">
        <v>7.2999999999999995E-2</v>
      </c>
      <c r="F150" s="1">
        <v>0.04</v>
      </c>
      <c r="G150" s="1" t="s">
        <v>54</v>
      </c>
    </row>
    <row r="151" spans="4:7">
      <c r="E151" s="1">
        <v>6.7000000000000004E-2</v>
      </c>
      <c r="F151" s="1">
        <v>3.6999999999999998E-2</v>
      </c>
      <c r="G151" s="1" t="s">
        <v>55</v>
      </c>
    </row>
    <row r="152" spans="4:7">
      <c r="E152" s="1">
        <v>9.0999999999999998E-2</v>
      </c>
      <c r="F152" s="1">
        <v>0.05</v>
      </c>
      <c r="G152" s="1" t="s">
        <v>56</v>
      </c>
    </row>
    <row r="153" spans="4:7">
      <c r="E153" s="1">
        <v>0.11600000000000001</v>
      </c>
      <c r="F153" s="1">
        <v>6.4000000000000001E-2</v>
      </c>
      <c r="G153" s="1" t="s">
        <v>57</v>
      </c>
    </row>
    <row r="154" spans="4:7">
      <c r="E154" s="1">
        <v>0.11</v>
      </c>
      <c r="F154" s="1">
        <v>6.0999999999999999E-2</v>
      </c>
      <c r="G154" s="1" t="s">
        <v>58</v>
      </c>
    </row>
    <row r="155" spans="4:7">
      <c r="E155" s="1">
        <v>0.13900000000000001</v>
      </c>
      <c r="F155" s="1">
        <v>7.8E-2</v>
      </c>
      <c r="G155" s="1" t="s">
        <v>59</v>
      </c>
    </row>
    <row r="158" spans="4:7">
      <c r="E158" s="2"/>
      <c r="F158" s="2"/>
      <c r="G158" s="2" t="s">
        <v>3</v>
      </c>
    </row>
    <row r="159" spans="4:7">
      <c r="D159" s="1" t="s">
        <v>47</v>
      </c>
      <c r="E159" s="2" t="s">
        <v>26</v>
      </c>
      <c r="F159" s="2" t="s">
        <v>24</v>
      </c>
      <c r="G159" s="2" t="s">
        <v>1</v>
      </c>
    </row>
    <row r="160" spans="4:7">
      <c r="D160" s="1">
        <v>130</v>
      </c>
      <c r="E160" s="1">
        <v>1.9E-2</v>
      </c>
      <c r="F160" s="1">
        <v>1.4999999999999999E-2</v>
      </c>
      <c r="G160" s="1" t="s">
        <v>60</v>
      </c>
    </row>
    <row r="161" spans="4:7">
      <c r="D161" s="1">
        <v>400</v>
      </c>
      <c r="E161" s="1">
        <v>8.3000000000000004E-2</v>
      </c>
      <c r="F161" s="1">
        <v>4.1000000000000002E-2</v>
      </c>
      <c r="G161" s="1" t="s">
        <v>62</v>
      </c>
    </row>
    <row r="162" spans="4:7">
      <c r="D162" s="1">
        <v>800</v>
      </c>
      <c r="E162" s="1">
        <v>0.192</v>
      </c>
      <c r="F162" s="1">
        <v>8.5999999999999993E-2</v>
      </c>
      <c r="G162" s="1" t="s">
        <v>63</v>
      </c>
    </row>
    <row r="165" spans="4:7">
      <c r="E165" s="2"/>
      <c r="F165" s="2"/>
      <c r="G165" s="2" t="s">
        <v>3</v>
      </c>
    </row>
    <row r="166" spans="4:7">
      <c r="D166" s="1" t="s">
        <v>47</v>
      </c>
      <c r="E166" s="2" t="s">
        <v>26</v>
      </c>
      <c r="F166" s="2" t="s">
        <v>24</v>
      </c>
      <c r="G166" s="2" t="s">
        <v>1</v>
      </c>
    </row>
    <row r="167" spans="4:7">
      <c r="D167" s="1">
        <v>270</v>
      </c>
      <c r="E167" s="1">
        <v>0.19</v>
      </c>
      <c r="F167" s="1">
        <v>1.4999999999999999E-2</v>
      </c>
      <c r="G167" s="1" t="s">
        <v>64</v>
      </c>
    </row>
    <row r="168" spans="4:7">
      <c r="D168" s="1">
        <v>950</v>
      </c>
      <c r="E168" s="1">
        <v>0.04</v>
      </c>
      <c r="F168" s="1">
        <v>4.1000000000000002E-2</v>
      </c>
      <c r="G168" s="1" t="s">
        <v>65</v>
      </c>
    </row>
    <row r="169" spans="4:7">
      <c r="D169" s="1">
        <v>2000</v>
      </c>
      <c r="E169" s="1">
        <v>0.06</v>
      </c>
      <c r="F169" s="1">
        <v>8.5999999999999993E-2</v>
      </c>
      <c r="G169" s="1" t="s">
        <v>66</v>
      </c>
    </row>
    <row r="172" spans="4:7">
      <c r="E172" s="1" t="s">
        <v>80</v>
      </c>
    </row>
    <row r="173" spans="4:7">
      <c r="D173" s="1" t="s">
        <v>93</v>
      </c>
      <c r="E173" s="1">
        <f>MROUND(SQRT(E167),0.01)</f>
        <v>0.44</v>
      </c>
    </row>
    <row r="174" spans="4:7">
      <c r="D174" s="1" t="s">
        <v>94</v>
      </c>
    </row>
  </sheetData>
  <sortState ref="D211:G229">
    <sortCondition ref="D21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Решетки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2016-04-22T11:18:02Z</dcterms:modified>
</cp:coreProperties>
</file>