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K5" i="1"/>
  <c r="L5" i="1"/>
  <c r="M5" i="1"/>
  <c r="N5" i="1"/>
  <c r="L6" i="1"/>
  <c r="J6" i="1" s="1"/>
  <c r="M6" i="1"/>
  <c r="N6" i="1"/>
  <c r="J7" i="1"/>
  <c r="K7" i="1"/>
  <c r="L7" i="1"/>
  <c r="M7" i="1"/>
  <c r="N7" i="1"/>
  <c r="J8" i="1"/>
  <c r="L8" i="1"/>
  <c r="M8" i="1"/>
  <c r="N8" i="1" s="1"/>
  <c r="J9" i="1"/>
  <c r="K9" i="1"/>
  <c r="L9" i="1"/>
  <c r="M9" i="1"/>
  <c r="N9" i="1"/>
  <c r="L10" i="1"/>
  <c r="J10" i="1" s="1"/>
  <c r="M10" i="1"/>
  <c r="N10" i="1"/>
  <c r="J11" i="1"/>
  <c r="K11" i="1"/>
  <c r="L11" i="1"/>
  <c r="M11" i="1"/>
  <c r="N11" i="1"/>
  <c r="J12" i="1"/>
  <c r="L12" i="1"/>
  <c r="M12" i="1"/>
  <c r="N12" i="1" s="1"/>
  <c r="J13" i="1"/>
  <c r="K13" i="1"/>
  <c r="L13" i="1"/>
  <c r="M13" i="1"/>
  <c r="N13" i="1"/>
  <c r="L14" i="1"/>
  <c r="J14" i="1" s="1"/>
  <c r="M14" i="1"/>
  <c r="N14" i="1"/>
  <c r="J15" i="1"/>
  <c r="K15" i="1"/>
  <c r="L15" i="1"/>
  <c r="M15" i="1"/>
  <c r="N15" i="1"/>
  <c r="J16" i="1"/>
  <c r="L16" i="1"/>
  <c r="M16" i="1"/>
  <c r="N16" i="1"/>
  <c r="N4" i="1"/>
  <c r="J4" i="1"/>
  <c r="M4" i="1"/>
  <c r="L4" i="1"/>
  <c r="L3" i="1"/>
  <c r="M3" i="1"/>
  <c r="N3" i="1"/>
  <c r="K3" i="1"/>
  <c r="J3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3" i="1"/>
  <c r="G22" i="1" l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<sst xmlns="http://schemas.openxmlformats.org/spreadsheetml/2006/main" count="26" uniqueCount="11">
  <si>
    <t>№</t>
  </si>
  <si>
    <t>Артикул</t>
  </si>
  <si>
    <t>Цена</t>
  </si>
  <si>
    <t>Сумма</t>
  </si>
  <si>
    <t>Дата</t>
  </si>
  <si>
    <t>Доп</t>
  </si>
  <si>
    <t>Кол-во</t>
  </si>
  <si>
    <t>Имеем</t>
  </si>
  <si>
    <t>Нужно превратить в:</t>
  </si>
  <si>
    <t>Нужно выбрать данные по артикулам 222 и 333, и поставить их в последовательном порядке.</t>
  </si>
  <si>
    <t>Цветом я подсветил для удобности восприятия, что куда попадает.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</si>
</sst>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4" fontId="1" fillId="0" borderId="0" xfId="0" applyNumberFormat="1" applyFont="1" applyAlignment="1">
      <alignment horizontal="center" vertical="center"/>
    </xf>
    <xf numFmtId="14" fontId="0" fillId="0" borderId="0" xfId="0" applyNumberFormat="1"/>
    <xf numFmtId="0" fontId="0" fillId="0" borderId="0" xfId="0" applyFont="1" applyAlignment="1">
      <alignment horizontal="center"/>
    </xf>
    <xf numFmtId="14" fontId="0" fillId="2" borderId="0" xfId="0" applyNumberFormat="1" applyFill="1"/>
    <xf numFmtId="0" fontId="0" fillId="2" borderId="0" xfId="0" applyFill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ill="1"/>
    <xf numFmtId="14" fontId="0" fillId="3" borderId="0" xfId="0" applyNumberFormat="1" applyFill="1"/>
    <xf numFmtId="0" fontId="0" fillId="3" borderId="0" xfId="0" applyFill="1" applyAlignment="1">
      <alignment horizontal="center"/>
    </xf>
    <xf numFmtId="0" fontId="0" fillId="3" borderId="0" xfId="0" applyFont="1" applyFill="1" applyAlignment="1">
      <alignment horizontal="center"/>
    </xf>
    <xf numFmtId="0" fontId="0" fillId="3" borderId="0" xfId="0" applyFill="1"/>
    <xf numFmtId="14" fontId="0" fillId="4" borderId="0" xfId="0" applyNumberFormat="1" applyFill="1"/>
    <xf numFmtId="0" fontId="0" fillId="4" borderId="0" xfId="0" applyFill="1" applyAlignment="1">
      <alignment horizontal="center"/>
    </xf>
    <xf numFmtId="0" fontId="0" fillId="4" borderId="0" xfId="0" applyFont="1" applyFill="1" applyAlignment="1">
      <alignment horizontal="center"/>
    </xf>
    <xf numFmtId="0" fontId="0" fillId="4" borderId="0" xfId="0" applyFill="1"/>
    <xf numFmtId="14" fontId="0" fillId="5" borderId="0" xfId="0" applyNumberFormat="1" applyFill="1"/>
    <xf numFmtId="0" fontId="0" fillId="5" borderId="0" xfId="0" applyFill="1" applyAlignment="1">
      <alignment horizontal="center"/>
    </xf>
    <xf numFmtId="0" fontId="0" fillId="5" borderId="0" xfId="0" applyFont="1" applyFill="1" applyAlignment="1">
      <alignment horizontal="center"/>
    </xf>
    <xf numFmtId="0" fontId="0" fillId="5" borderId="0" xfId="0" applyFill="1"/>
    <xf numFmtId="14" fontId="0" fillId="6" borderId="0" xfId="0" applyNumberFormat="1" applyFill="1"/>
    <xf numFmtId="0" fontId="0" fillId="6" borderId="0" xfId="0" applyFill="1" applyAlignment="1">
      <alignment horizontal="center"/>
    </xf>
    <xf numFmtId="0" fontId="0" fillId="6" borderId="0" xfId="0" applyFont="1" applyFill="1" applyAlignment="1">
      <alignment horizontal="center"/>
    </xf>
    <xf numFmtId="0" fontId="0" fillId="6" borderId="0" xfId="0" applyFill="1"/>
    <xf numFmtId="14" fontId="0" fillId="7" borderId="0" xfId="0" applyNumberFormat="1" applyFill="1"/>
    <xf numFmtId="0" fontId="0" fillId="7" borderId="0" xfId="0" applyFill="1" applyAlignment="1">
      <alignment horizontal="center"/>
    </xf>
    <xf numFmtId="0" fontId="0" fillId="7" borderId="0" xfId="0" applyFont="1" applyFill="1" applyAlignment="1">
      <alignment horizontal="center"/>
    </xf>
    <xf numFmtId="0" fontId="0" fillId="7" borderId="0" xfId="0" applyFill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8" borderId="0" xfId="0" applyFill="1" applyAlignment="1">
      <alignment horizontal="center"/>
    </xf>
    <xf numFmtId="0" fontId="0" fillId="7" borderId="0" xfId="0" applyFill="1" applyAlignment="1">
      <alignment horizontal="right"/>
    </xf>
    <xf numFmtId="0" fontId="0" fillId="8" borderId="0" xfId="0" applyFill="1" applyAlignment="1">
      <alignment horizontal="right"/>
    </xf>
    <xf numFmtId="0" fontId="1" fillId="9" borderId="0" xfId="0" applyFont="1" applyFill="1" applyAlignment="1">
      <alignment horizontal="center"/>
    </xf>
    <xf numFmtId="0" fontId="0" fillId="10" borderId="0" xfId="0" applyFill="1" applyAlignment="1">
      <alignment horizontal="right"/>
    </xf>
    <xf numFmtId="0" fontId="0" fillId="1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workbookViewId="0">
      <selection activeCell="J3" sqref="J3:N4"/>
    </sheetView>
  </sheetViews>
  <sheetFormatPr defaultRowHeight="15" x14ac:dyDescent="0.25"/>
  <cols>
    <col min="2" max="2" width="3.28515625" style="2" bestFit="1" customWidth="1"/>
    <col min="3" max="3" width="10.140625" style="4" bestFit="1" customWidth="1"/>
    <col min="4" max="4" width="9.140625" style="2"/>
    <col min="5" max="5" width="9.140625" style="5"/>
    <col min="9" max="9" width="3.28515625" bestFit="1" customWidth="1"/>
    <col min="10" max="10" width="10.140625" bestFit="1" customWidth="1"/>
  </cols>
  <sheetData>
    <row r="1" spans="1:16" x14ac:dyDescent="0.25">
      <c r="B1" s="31" t="s">
        <v>7</v>
      </c>
      <c r="C1" s="31"/>
      <c r="D1" s="31"/>
      <c r="E1" s="31"/>
      <c r="F1" s="31"/>
      <c r="G1" s="31"/>
      <c r="I1" s="31" t="s">
        <v>8</v>
      </c>
      <c r="J1" s="31"/>
      <c r="K1" s="31"/>
      <c r="L1" s="31"/>
      <c r="M1" s="31"/>
      <c r="N1" s="31"/>
    </row>
    <row r="2" spans="1:16" s="1" customFormat="1" x14ac:dyDescent="0.25">
      <c r="B2" s="1" t="s">
        <v>0</v>
      </c>
      <c r="C2" s="3" t="s">
        <v>4</v>
      </c>
      <c r="D2" s="1" t="s">
        <v>1</v>
      </c>
      <c r="E2" s="1" t="s">
        <v>6</v>
      </c>
      <c r="F2" s="1" t="s">
        <v>2</v>
      </c>
      <c r="G2" s="1" t="s">
        <v>3</v>
      </c>
      <c r="I2" s="1" t="s">
        <v>0</v>
      </c>
      <c r="J2" s="3" t="s">
        <v>4</v>
      </c>
      <c r="K2" s="1" t="s">
        <v>1</v>
      </c>
      <c r="L2" s="1" t="s">
        <v>6</v>
      </c>
      <c r="M2" s="1" t="s">
        <v>2</v>
      </c>
      <c r="N2" s="1" t="s">
        <v>3</v>
      </c>
    </row>
    <row r="3" spans="1:16" x14ac:dyDescent="0.25">
      <c r="A3" s="43">
        <f>IF((D3=222)+(D3=333),A2+1,A2)</f>
        <v>0</v>
      </c>
      <c r="B3" s="30">
        <v>1</v>
      </c>
      <c r="C3" s="4">
        <v>42405</v>
      </c>
      <c r="D3" s="2">
        <v>111</v>
      </c>
      <c r="F3">
        <v>1500</v>
      </c>
      <c r="G3">
        <f>F3</f>
        <v>1500</v>
      </c>
      <c r="I3" s="30">
        <v>1</v>
      </c>
      <c r="J3" s="26">
        <f>IFERROR(VLOOKUP(ROUNDUP(ROW(I1)/2,),$A3:C$22,COLUMN(C1),),"")</f>
        <v>42405</v>
      </c>
      <c r="K3" s="27">
        <f>IFERROR(VLOOKUP(ROUNDUP(ROW(J1)/2,),$A3:D$22,COLUMN(D1),),"")</f>
        <v>222</v>
      </c>
      <c r="L3" s="27">
        <f>IFERROR(VLOOKUP(ROUNDUP(ROW(K1)/2,),$A3:E$22,COLUMN(E1),),"")</f>
        <v>0</v>
      </c>
      <c r="M3" s="39">
        <f>IFERROR(VLOOKUP(ROUNDUP(ROW(L1)/2,),$A3:F$22,COLUMN(F1),),"")</f>
        <v>1750</v>
      </c>
      <c r="N3" s="39">
        <f>IFERROR(VLOOKUP(ROUNDUP(ROW(M1)/2,),$A3:G$22,COLUMN(G1),),"")</f>
        <v>1750</v>
      </c>
    </row>
    <row r="4" spans="1:16" x14ac:dyDescent="0.25">
      <c r="A4" s="43">
        <f t="shared" ref="A4:A22" si="0">IF((D4=222)+(D4=333),A3+1,A3)</f>
        <v>0</v>
      </c>
      <c r="B4" s="30"/>
      <c r="C4" s="31" t="s">
        <v>5</v>
      </c>
      <c r="D4" s="31"/>
      <c r="E4" s="5">
        <v>20</v>
      </c>
      <c r="F4">
        <v>250</v>
      </c>
      <c r="G4">
        <f>F4*E4</f>
        <v>5000</v>
      </c>
      <c r="I4" s="30"/>
      <c r="J4" s="41" t="str">
        <f>IF(ISNUMBER(L4),"Доп","")</f>
        <v>Доп</v>
      </c>
      <c r="K4" s="41"/>
      <c r="L4" s="38">
        <f>IFERROR(INDEX(E$3:E$22,MATCH(ROUNDUP(ROW(K2)/2,),$A$3:$A$22,)+1),"")</f>
        <v>18</v>
      </c>
      <c r="M4" s="40">
        <f>IFERROR(INDEX(F$3:F$22,MATCH(ROUNDUP(ROW(L2)/2,),$A$3:$A$22,)+1),"")</f>
        <v>250</v>
      </c>
      <c r="N4" s="42">
        <f>IF(ISNUMBER(L4),M4*L4,"")</f>
        <v>4500</v>
      </c>
    </row>
    <row r="5" spans="1:16" x14ac:dyDescent="0.25">
      <c r="A5" s="43">
        <f t="shared" si="0"/>
        <v>1</v>
      </c>
      <c r="B5" s="30">
        <v>2</v>
      </c>
      <c r="C5" s="10">
        <v>42405</v>
      </c>
      <c r="D5" s="11">
        <v>222</v>
      </c>
      <c r="E5" s="12"/>
      <c r="F5" s="13">
        <v>1750</v>
      </c>
      <c r="G5" s="13">
        <f>F5</f>
        <v>1750</v>
      </c>
      <c r="I5" s="30">
        <v>2</v>
      </c>
      <c r="J5" s="26">
        <f>IFERROR(VLOOKUP(ROUNDUP(ROW(I3)/2,),$A5:C$22,COLUMN(C3),),"")</f>
        <v>42405</v>
      </c>
      <c r="K5" s="27">
        <f>IFERROR(VLOOKUP(ROUNDUP(ROW(J3)/2,),$A5:D$22,COLUMN(D3),),"")</f>
        <v>333</v>
      </c>
      <c r="L5" s="27">
        <f>IFERROR(VLOOKUP(ROUNDUP(ROW(K3)/2,),$A5:E$22,COLUMN(E3),),"")</f>
        <v>0</v>
      </c>
      <c r="M5" s="39">
        <f>IFERROR(VLOOKUP(ROUNDUP(ROW(L3)/2,),$A5:F$22,COLUMN(F3),),"")</f>
        <v>2300</v>
      </c>
      <c r="N5" s="39">
        <f>IFERROR(VLOOKUP(ROUNDUP(ROW(M3)/2,),$A5:G$22,COLUMN(G3),),"")</f>
        <v>2300</v>
      </c>
    </row>
    <row r="6" spans="1:16" x14ac:dyDescent="0.25">
      <c r="A6" s="43">
        <f t="shared" si="0"/>
        <v>1</v>
      </c>
      <c r="B6" s="30"/>
      <c r="C6" s="37" t="s">
        <v>5</v>
      </c>
      <c r="D6" s="37"/>
      <c r="E6" s="12">
        <v>18</v>
      </c>
      <c r="F6" s="13">
        <v>250</v>
      </c>
      <c r="G6" s="13">
        <f>F6*E6</f>
        <v>4500</v>
      </c>
      <c r="I6" s="30"/>
      <c r="J6" s="41" t="str">
        <f t="shared" ref="J6:J16" si="1">IF(ISNUMBER(L6),"Доп","")</f>
        <v>Доп</v>
      </c>
      <c r="K6" s="41"/>
      <c r="L6" s="38">
        <f t="shared" ref="L6:M6" si="2">IFERROR(INDEX(E$3:E$22,MATCH(ROUNDUP(ROW(K4)/2,),$A$3:$A$22,)+1),"")</f>
        <v>25</v>
      </c>
      <c r="M6" s="40">
        <f t="shared" si="2"/>
        <v>250</v>
      </c>
      <c r="N6" s="42">
        <f t="shared" ref="N6" si="3">IF(ISNUMBER(L6),M6*L6,"")</f>
        <v>6250</v>
      </c>
    </row>
    <row r="7" spans="1:16" x14ac:dyDescent="0.25">
      <c r="A7" s="43">
        <f t="shared" si="0"/>
        <v>2</v>
      </c>
      <c r="B7" s="30">
        <v>3</v>
      </c>
      <c r="C7" s="26">
        <v>42405</v>
      </c>
      <c r="D7" s="27">
        <v>333</v>
      </c>
      <c r="E7" s="28"/>
      <c r="F7" s="29">
        <v>2300</v>
      </c>
      <c r="G7" s="29">
        <f>F7</f>
        <v>2300</v>
      </c>
      <c r="I7" s="30">
        <v>3</v>
      </c>
      <c r="J7" s="26">
        <f>IFERROR(VLOOKUP(ROUNDUP(ROW(I5)/2,),$A7:C$22,COLUMN(C5),),"")</f>
        <v>42406</v>
      </c>
      <c r="K7" s="27">
        <f>IFERROR(VLOOKUP(ROUNDUP(ROW(J5)/2,),$A7:D$22,COLUMN(D5),),"")</f>
        <v>222</v>
      </c>
      <c r="L7" s="27">
        <f>IFERROR(VLOOKUP(ROUNDUP(ROW(K5)/2,),$A7:E$22,COLUMN(E5),),"")</f>
        <v>0</v>
      </c>
      <c r="M7" s="39">
        <f>IFERROR(VLOOKUP(ROUNDUP(ROW(L5)/2,),$A7:F$22,COLUMN(F5),),"")</f>
        <v>2400</v>
      </c>
      <c r="N7" s="39">
        <f>IFERROR(VLOOKUP(ROUNDUP(ROW(M5)/2,),$A7:G$22,COLUMN(G5),),"")</f>
        <v>2400</v>
      </c>
    </row>
    <row r="8" spans="1:16" x14ac:dyDescent="0.25">
      <c r="A8" s="43">
        <f t="shared" si="0"/>
        <v>2</v>
      </c>
      <c r="B8" s="30"/>
      <c r="C8" s="36" t="s">
        <v>5</v>
      </c>
      <c r="D8" s="36"/>
      <c r="E8" s="28">
        <v>25</v>
      </c>
      <c r="F8" s="29">
        <v>250</v>
      </c>
      <c r="G8" s="29">
        <f>F8*E8</f>
        <v>6250</v>
      </c>
      <c r="I8" s="30"/>
      <c r="J8" s="41" t="str">
        <f t="shared" ref="J8:J16" si="4">IF(ISNUMBER(L8),"Доп","")</f>
        <v>Доп</v>
      </c>
      <c r="K8" s="41"/>
      <c r="L8" s="38">
        <f t="shared" ref="L8:M8" si="5">IFERROR(INDEX(E$3:E$22,MATCH(ROUNDUP(ROW(K6)/2,),$A$3:$A$22,)+1),"")</f>
        <v>26</v>
      </c>
      <c r="M8" s="40">
        <f t="shared" si="5"/>
        <v>250</v>
      </c>
      <c r="N8" s="42">
        <f t="shared" ref="N8" si="6">IF(ISNUMBER(L8),M8*L8,"")</f>
        <v>6500</v>
      </c>
      <c r="P8" t="s">
        <v>9</v>
      </c>
    </row>
    <row r="9" spans="1:16" x14ac:dyDescent="0.25">
      <c r="A9" s="43">
        <f t="shared" si="0"/>
        <v>2</v>
      </c>
      <c r="B9" s="30">
        <v>4</v>
      </c>
      <c r="C9" s="4">
        <v>42405</v>
      </c>
      <c r="D9" s="2">
        <v>444</v>
      </c>
      <c r="F9">
        <v>2300</v>
      </c>
      <c r="G9">
        <f>F9</f>
        <v>2300</v>
      </c>
      <c r="I9" s="30">
        <v>4</v>
      </c>
      <c r="J9" s="26">
        <f>IFERROR(VLOOKUP(ROUNDUP(ROW(I7)/2,),$A9:C$22,COLUMN(C7),),"")</f>
        <v>42406</v>
      </c>
      <c r="K9" s="27">
        <f>IFERROR(VLOOKUP(ROUNDUP(ROW(J7)/2,),$A9:D$22,COLUMN(D7),),"")</f>
        <v>333</v>
      </c>
      <c r="L9" s="27">
        <f>IFERROR(VLOOKUP(ROUNDUP(ROW(K7)/2,),$A9:E$22,COLUMN(E7),),"")</f>
        <v>0</v>
      </c>
      <c r="M9" s="39">
        <f>IFERROR(VLOOKUP(ROUNDUP(ROW(L7)/2,),$A9:F$22,COLUMN(F7),),"")</f>
        <v>1800</v>
      </c>
      <c r="N9" s="39">
        <f>IFERROR(VLOOKUP(ROUNDUP(ROW(M7)/2,),$A9:G$22,COLUMN(G7),),"")</f>
        <v>1800</v>
      </c>
      <c r="P9" t="s">
        <v>10</v>
      </c>
    </row>
    <row r="10" spans="1:16" x14ac:dyDescent="0.25">
      <c r="A10" s="43">
        <f t="shared" si="0"/>
        <v>2</v>
      </c>
      <c r="B10" s="30"/>
      <c r="C10" s="31" t="s">
        <v>5</v>
      </c>
      <c r="D10" s="31"/>
      <c r="E10" s="5">
        <v>30</v>
      </c>
      <c r="F10">
        <v>250</v>
      </c>
      <c r="G10">
        <f>F10*E10</f>
        <v>7500</v>
      </c>
      <c r="I10" s="30"/>
      <c r="J10" s="41" t="str">
        <f t="shared" ref="J10:J16" si="7">IF(ISNUMBER(L10),"Доп","")</f>
        <v>Доп</v>
      </c>
      <c r="K10" s="41"/>
      <c r="L10" s="38">
        <f t="shared" ref="L10:M10" si="8">IFERROR(INDEX(E$3:E$22,MATCH(ROUNDUP(ROW(K8)/2,),$A$3:$A$22,)+1),"")</f>
        <v>22</v>
      </c>
      <c r="M10" s="40">
        <f t="shared" si="8"/>
        <v>250</v>
      </c>
      <c r="N10" s="42">
        <f t="shared" ref="N10" si="9">IF(ISNUMBER(L10),M10*L10,"")</f>
        <v>5500</v>
      </c>
    </row>
    <row r="11" spans="1:16" x14ac:dyDescent="0.25">
      <c r="A11" s="43">
        <f t="shared" si="0"/>
        <v>3</v>
      </c>
      <c r="B11" s="30">
        <v>5</v>
      </c>
      <c r="C11" s="22">
        <v>42406</v>
      </c>
      <c r="D11" s="23">
        <v>222</v>
      </c>
      <c r="E11" s="24"/>
      <c r="F11" s="25">
        <v>2400</v>
      </c>
      <c r="G11" s="25">
        <f>F11</f>
        <v>2400</v>
      </c>
      <c r="I11" s="30">
        <v>5</v>
      </c>
      <c r="J11" s="26">
        <f>IFERROR(VLOOKUP(ROUNDUP(ROW(I9)/2,),$A11:C$22,COLUMN(C9),),"")</f>
        <v>42447</v>
      </c>
      <c r="K11" s="27">
        <f>IFERROR(VLOOKUP(ROUNDUP(ROW(J9)/2,),$A11:D$22,COLUMN(D9),),"")</f>
        <v>222</v>
      </c>
      <c r="L11" s="27">
        <f>IFERROR(VLOOKUP(ROUNDUP(ROW(K9)/2,),$A11:E$22,COLUMN(E9),),"")</f>
        <v>0</v>
      </c>
      <c r="M11" s="39">
        <f>IFERROR(VLOOKUP(ROUNDUP(ROW(L9)/2,),$A11:F$22,COLUMN(F9),),"")</f>
        <v>2100</v>
      </c>
      <c r="N11" s="39">
        <f>IFERROR(VLOOKUP(ROUNDUP(ROW(M9)/2,),$A11:G$22,COLUMN(G9),),"")</f>
        <v>2100</v>
      </c>
    </row>
    <row r="12" spans="1:16" x14ac:dyDescent="0.25">
      <c r="A12" s="43">
        <f t="shared" si="0"/>
        <v>3</v>
      </c>
      <c r="B12" s="30"/>
      <c r="C12" s="33" t="s">
        <v>5</v>
      </c>
      <c r="D12" s="33"/>
      <c r="E12" s="24">
        <v>26</v>
      </c>
      <c r="F12" s="25">
        <v>250</v>
      </c>
      <c r="G12" s="25">
        <f>F12*E12</f>
        <v>6500</v>
      </c>
      <c r="I12" s="30"/>
      <c r="J12" s="41" t="str">
        <f t="shared" ref="J12:J16" si="10">IF(ISNUMBER(L12),"Доп","")</f>
        <v>Доп</v>
      </c>
      <c r="K12" s="41"/>
      <c r="L12" s="38">
        <f t="shared" ref="L12:M12" si="11">IFERROR(INDEX(E$3:E$22,MATCH(ROUNDUP(ROW(K10)/2,),$A$3:$A$22,)+1),"")</f>
        <v>23</v>
      </c>
      <c r="M12" s="40">
        <f t="shared" si="11"/>
        <v>250</v>
      </c>
      <c r="N12" s="42">
        <f t="shared" ref="N12" si="12">IF(ISNUMBER(L12),M12*L12,"")</f>
        <v>5750</v>
      </c>
    </row>
    <row r="13" spans="1:16" x14ac:dyDescent="0.25">
      <c r="A13" s="43">
        <f t="shared" si="0"/>
        <v>4</v>
      </c>
      <c r="B13" s="30">
        <v>6</v>
      </c>
      <c r="C13" s="18">
        <v>42406</v>
      </c>
      <c r="D13" s="19">
        <v>333</v>
      </c>
      <c r="E13" s="20"/>
      <c r="F13" s="21">
        <v>1800</v>
      </c>
      <c r="G13" s="21">
        <f>F13</f>
        <v>1800</v>
      </c>
      <c r="I13" s="30">
        <v>6</v>
      </c>
      <c r="J13" s="26">
        <f>IFERROR(VLOOKUP(ROUNDUP(ROW(I11)/2,),$A13:C$22,COLUMN(C11),),"")</f>
        <v>42447</v>
      </c>
      <c r="K13" s="27">
        <f>IFERROR(VLOOKUP(ROUNDUP(ROW(J11)/2,),$A13:D$22,COLUMN(D11),),"")</f>
        <v>333</v>
      </c>
      <c r="L13" s="27">
        <f>IFERROR(VLOOKUP(ROUNDUP(ROW(K11)/2,),$A13:E$22,COLUMN(E11),),"")</f>
        <v>0</v>
      </c>
      <c r="M13" s="39">
        <f>IFERROR(VLOOKUP(ROUNDUP(ROW(L11)/2,),$A13:F$22,COLUMN(F11),),"")</f>
        <v>2500</v>
      </c>
      <c r="N13" s="39">
        <f>IFERROR(VLOOKUP(ROUNDUP(ROW(M11)/2,),$A13:G$22,COLUMN(G11),),"")</f>
        <v>2500</v>
      </c>
    </row>
    <row r="14" spans="1:16" x14ac:dyDescent="0.25">
      <c r="A14" s="43">
        <f t="shared" si="0"/>
        <v>4</v>
      </c>
      <c r="B14" s="30"/>
      <c r="C14" s="34" t="s">
        <v>5</v>
      </c>
      <c r="D14" s="34"/>
      <c r="E14" s="20">
        <v>22</v>
      </c>
      <c r="F14" s="21">
        <v>250</v>
      </c>
      <c r="G14" s="21">
        <f>F14*E14</f>
        <v>5500</v>
      </c>
      <c r="I14" s="30"/>
      <c r="J14" s="41" t="str">
        <f t="shared" ref="J14:J16" si="13">IF(ISNUMBER(L14),"Доп","")</f>
        <v>Доп</v>
      </c>
      <c r="K14" s="41"/>
      <c r="L14" s="38">
        <f t="shared" ref="L14:M14" si="14">IFERROR(INDEX(E$3:E$22,MATCH(ROUNDUP(ROW(K12)/2,),$A$3:$A$22,)+1),"")</f>
        <v>11</v>
      </c>
      <c r="M14" s="40">
        <f t="shared" si="14"/>
        <v>250</v>
      </c>
      <c r="N14" s="42">
        <f t="shared" ref="N14" si="15">IF(ISNUMBER(L14),M14*L14,"")</f>
        <v>2750</v>
      </c>
    </row>
    <row r="15" spans="1:16" x14ac:dyDescent="0.25">
      <c r="A15" s="43">
        <f t="shared" si="0"/>
        <v>4</v>
      </c>
      <c r="B15" s="30">
        <v>7</v>
      </c>
      <c r="C15" s="4">
        <v>42444</v>
      </c>
      <c r="D15" s="2">
        <v>444</v>
      </c>
      <c r="F15">
        <v>3600</v>
      </c>
      <c r="G15">
        <f>F15</f>
        <v>3600</v>
      </c>
      <c r="I15" s="30"/>
      <c r="J15" s="26" t="str">
        <f>IFERROR(VLOOKUP(ROUNDUP(ROW(I13)/2,),$A15:C$22,COLUMN(C13),),"")</f>
        <v/>
      </c>
      <c r="K15" s="27" t="str">
        <f>IFERROR(VLOOKUP(ROUNDUP(ROW(J13)/2,),$A15:D$22,COLUMN(D13),),"")</f>
        <v/>
      </c>
      <c r="L15" s="27" t="str">
        <f>IFERROR(VLOOKUP(ROUNDUP(ROW(K13)/2,),$A15:E$22,COLUMN(E13),),"")</f>
        <v/>
      </c>
      <c r="M15" s="39" t="str">
        <f>IFERROR(VLOOKUP(ROUNDUP(ROW(L13)/2,),$A15:F$22,COLUMN(F13),),"")</f>
        <v/>
      </c>
      <c r="N15" s="39" t="str">
        <f>IFERROR(VLOOKUP(ROUNDUP(ROW(M13)/2,),$A15:G$22,COLUMN(G13),),"")</f>
        <v/>
      </c>
    </row>
    <row r="16" spans="1:16" x14ac:dyDescent="0.25">
      <c r="A16" s="43">
        <f t="shared" si="0"/>
        <v>4</v>
      </c>
      <c r="B16" s="30"/>
      <c r="C16" s="31" t="s">
        <v>5</v>
      </c>
      <c r="D16" s="31"/>
      <c r="E16" s="5">
        <v>18</v>
      </c>
      <c r="F16">
        <v>250</v>
      </c>
      <c r="G16">
        <f>F16*E16</f>
        <v>4500</v>
      </c>
      <c r="I16" s="30"/>
      <c r="J16" s="41" t="str">
        <f t="shared" ref="J16" si="16">IF(ISNUMBER(L16),"Доп","")</f>
        <v/>
      </c>
      <c r="K16" s="41"/>
      <c r="L16" s="38" t="str">
        <f t="shared" ref="L16:M16" si="17">IFERROR(INDEX(E$3:E$22,MATCH(ROUNDUP(ROW(K14)/2,),$A$3:$A$22,)+1),"")</f>
        <v/>
      </c>
      <c r="M16" s="40" t="str">
        <f t="shared" si="17"/>
        <v/>
      </c>
      <c r="N16" s="42" t="str">
        <f t="shared" ref="N16" si="18">IF(ISNUMBER(L16),M16*L16,"")</f>
        <v/>
      </c>
    </row>
    <row r="17" spans="1:9" x14ac:dyDescent="0.25">
      <c r="A17" s="43">
        <f t="shared" si="0"/>
        <v>4</v>
      </c>
      <c r="B17" s="30">
        <v>8</v>
      </c>
      <c r="C17" s="4">
        <v>42447</v>
      </c>
      <c r="D17" s="2">
        <v>111</v>
      </c>
      <c r="F17">
        <v>3000</v>
      </c>
      <c r="G17">
        <f>F17</f>
        <v>3000</v>
      </c>
      <c r="I17" s="30"/>
    </row>
    <row r="18" spans="1:9" x14ac:dyDescent="0.25">
      <c r="A18" s="43">
        <f t="shared" si="0"/>
        <v>4</v>
      </c>
      <c r="B18" s="30"/>
      <c r="C18" s="31" t="s">
        <v>5</v>
      </c>
      <c r="D18" s="31"/>
      <c r="E18" s="5">
        <v>36</v>
      </c>
      <c r="F18">
        <v>250</v>
      </c>
      <c r="G18">
        <f>F18*E18</f>
        <v>9000</v>
      </c>
      <c r="I18" s="30"/>
    </row>
    <row r="19" spans="1:9" x14ac:dyDescent="0.25">
      <c r="A19" s="43">
        <f t="shared" si="0"/>
        <v>5</v>
      </c>
      <c r="B19" s="30">
        <v>9</v>
      </c>
      <c r="C19" s="14">
        <v>42447</v>
      </c>
      <c r="D19" s="15">
        <v>222</v>
      </c>
      <c r="E19" s="16"/>
      <c r="F19" s="17">
        <v>2100</v>
      </c>
      <c r="G19" s="17">
        <f>F19</f>
        <v>2100</v>
      </c>
      <c r="I19" s="30"/>
    </row>
    <row r="20" spans="1:9" x14ac:dyDescent="0.25">
      <c r="A20" s="43">
        <f t="shared" si="0"/>
        <v>5</v>
      </c>
      <c r="B20" s="30"/>
      <c r="C20" s="35" t="s">
        <v>5</v>
      </c>
      <c r="D20" s="35"/>
      <c r="E20" s="16">
        <v>23</v>
      </c>
      <c r="F20" s="17">
        <v>250</v>
      </c>
      <c r="G20" s="17">
        <f>F20*E20</f>
        <v>5750</v>
      </c>
      <c r="I20" s="30"/>
    </row>
    <row r="21" spans="1:9" x14ac:dyDescent="0.25">
      <c r="A21" s="43">
        <f t="shared" si="0"/>
        <v>6</v>
      </c>
      <c r="B21" s="30">
        <v>10</v>
      </c>
      <c r="C21" s="6">
        <v>42447</v>
      </c>
      <c r="D21" s="7">
        <v>333</v>
      </c>
      <c r="E21" s="8"/>
      <c r="F21" s="9">
        <v>2500</v>
      </c>
      <c r="G21" s="9">
        <f>F21</f>
        <v>2500</v>
      </c>
      <c r="I21" s="30"/>
    </row>
    <row r="22" spans="1:9" x14ac:dyDescent="0.25">
      <c r="A22" s="43">
        <f t="shared" si="0"/>
        <v>6</v>
      </c>
      <c r="B22" s="30"/>
      <c r="C22" s="32" t="s">
        <v>5</v>
      </c>
      <c r="D22" s="32"/>
      <c r="E22" s="8">
        <v>11</v>
      </c>
      <c r="F22" s="9">
        <v>250</v>
      </c>
      <c r="G22" s="9">
        <f>F22*E22</f>
        <v>2750</v>
      </c>
      <c r="I22" s="30"/>
    </row>
  </sheetData>
  <mergeCells count="39">
    <mergeCell ref="B21:B22"/>
    <mergeCell ref="B19:B20"/>
    <mergeCell ref="B17:B18"/>
    <mergeCell ref="B15:B16"/>
    <mergeCell ref="B13:B14"/>
    <mergeCell ref="C22:D22"/>
    <mergeCell ref="C20:D20"/>
    <mergeCell ref="C18:D18"/>
    <mergeCell ref="C16:D16"/>
    <mergeCell ref="C14:D14"/>
    <mergeCell ref="I1:N1"/>
    <mergeCell ref="I3:I4"/>
    <mergeCell ref="J4:K4"/>
    <mergeCell ref="I5:I6"/>
    <mergeCell ref="J6:K6"/>
    <mergeCell ref="C12:D12"/>
    <mergeCell ref="C10:D10"/>
    <mergeCell ref="C8:D8"/>
    <mergeCell ref="C6:D6"/>
    <mergeCell ref="B1:G1"/>
    <mergeCell ref="B9:B10"/>
    <mergeCell ref="B7:B8"/>
    <mergeCell ref="B5:B6"/>
    <mergeCell ref="B3:B4"/>
    <mergeCell ref="C4:D4"/>
    <mergeCell ref="B11:B12"/>
    <mergeCell ref="I7:I8"/>
    <mergeCell ref="J8:K8"/>
    <mergeCell ref="I9:I10"/>
    <mergeCell ref="J10:K10"/>
    <mergeCell ref="I11:I12"/>
    <mergeCell ref="J12:K12"/>
    <mergeCell ref="I19:I20"/>
    <mergeCell ref="I21:I22"/>
    <mergeCell ref="I13:I14"/>
    <mergeCell ref="J14:K14"/>
    <mergeCell ref="I15:I16"/>
    <mergeCell ref="J16:K16"/>
    <mergeCell ref="I17:I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IlIEFF</dc:creator>
  <cp:lastModifiedBy>user</cp:lastModifiedBy>
  <dcterms:created xsi:type="dcterms:W3CDTF">2016-04-21T17:09:53Z</dcterms:created>
  <dcterms:modified xsi:type="dcterms:W3CDTF">2016-04-21T19:48:42Z</dcterms:modified>
</cp:coreProperties>
</file>