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aminas\Desktop\"/>
    </mc:Choice>
  </mc:AlternateContent>
  <bookViews>
    <workbookView xWindow="0" yWindow="0" windowWidth="15345" windowHeight="4605" tabRatio="843"/>
  </bookViews>
  <sheets>
    <sheet name="статус поставки СМ" sheetId="55" r:id="rId1"/>
    <sheet name="Семена" sheetId="53" r:id="rId2"/>
  </sheets>
  <externalReferences>
    <externalReference r:id="rId3"/>
  </externalReferences>
  <definedNames>
    <definedName name="_xlnm._FilterDatabase" localSheetId="1" hidden="1">Семена!$A$1:$Q$605</definedName>
    <definedName name="Валюта">[1]Списки!$R$2:$R$6</definedName>
    <definedName name="Города">#REF!</definedName>
    <definedName name="Группа_ХСЗР">[1]Списки!$J$2:$J$8</definedName>
    <definedName name="ОП">OFFSET([1]Списки!$E$1,MATCH([1]ХСЗР!$D1,[1]Списки!$E$1:$E$100,0)-1,1,COUNTIF([1]Списки!$E$1:$E$100,[1]ХСЗР!$D1),1)</definedName>
    <definedName name="Регион">[1]Списки!$C$2:$C$8</definedName>
    <definedName name="ХСЗР">OFFSET([1]Списки!$L$1,MATCH([1]ХСЗР!$G1,[1]Списки!$L$1:$L$501,0)-1,1,COUNTIF([1]Списки!$E$1:$L$501,[1]ХСЗР!$G1),1)</definedName>
  </definedNames>
  <calcPr calcId="152511"/>
</workbook>
</file>

<file path=xl/calcChain.xml><?xml version="1.0" encoding="utf-8"?>
<calcChain xmlns="http://schemas.openxmlformats.org/spreadsheetml/2006/main">
  <c r="Y42" i="55" l="1"/>
  <c r="Z42" i="55" s="1"/>
  <c r="U42" i="55"/>
  <c r="V42" i="55" s="1"/>
  <c r="Q42" i="55"/>
  <c r="R42" i="55" s="1"/>
  <c r="M42" i="55"/>
  <c r="N42" i="55" s="1"/>
  <c r="I42" i="55"/>
  <c r="J42" i="55" s="1"/>
  <c r="E42" i="55"/>
  <c r="F42" i="55" s="1"/>
  <c r="A2" i="55"/>
  <c r="A5" i="55" l="1" a="1"/>
  <c r="A5" i="55" s="1"/>
  <c r="A6" i="55" l="1" a="1"/>
  <c r="A6" i="55" s="1"/>
  <c r="A7" i="55" s="1" a="1"/>
  <c r="A7" i="55" s="1"/>
  <c r="A8" i="55" l="1" a="1"/>
  <c r="A8" i="55" s="1"/>
  <c r="P5" i="55"/>
  <c r="G5" i="55"/>
  <c r="L5" i="55"/>
  <c r="O5" i="55"/>
  <c r="S5" i="55"/>
  <c r="H5" i="55"/>
  <c r="C5" i="55"/>
  <c r="K5" i="55"/>
  <c r="D5" i="55"/>
  <c r="T5" i="55"/>
  <c r="I5" i="55" l="1"/>
  <c r="J5" i="55" s="1"/>
  <c r="A20" i="55" a="1"/>
  <c r="A20" i="55" s="1"/>
  <c r="T6" i="55" a="1"/>
  <c r="T6" i="55" s="1"/>
  <c r="D6" i="55" a="1"/>
  <c r="D6" i="55" s="1"/>
  <c r="H6" i="55" a="1"/>
  <c r="H6" i="55" s="1"/>
  <c r="O6" i="55" a="1"/>
  <c r="O6" i="55" s="1"/>
  <c r="S6" i="55" a="1"/>
  <c r="S6" i="55" s="1"/>
  <c r="C6" i="55" a="1"/>
  <c r="C6" i="55" s="1"/>
  <c r="L6" i="55" a="1"/>
  <c r="L6" i="55" s="1"/>
  <c r="P6" i="55" a="1"/>
  <c r="P6" i="55" s="1"/>
  <c r="G6" i="55" a="1"/>
  <c r="G6" i="55" s="1"/>
  <c r="K6" i="55" a="1"/>
  <c r="K6" i="55" s="1"/>
  <c r="A19" i="55" a="1"/>
  <c r="A19" i="55" s="1"/>
  <c r="Q5" i="55"/>
  <c r="R5" i="55" s="1"/>
  <c r="W5" i="55"/>
  <c r="M5" i="55"/>
  <c r="N5" i="55" s="1"/>
  <c r="X5" i="55"/>
  <c r="E5" i="55"/>
  <c r="F5" i="55" s="1"/>
  <c r="U5" i="55"/>
  <c r="V5" i="55" s="1"/>
  <c r="Q6" i="55" l="1"/>
  <c r="R6" i="55" s="1"/>
  <c r="E6" i="55"/>
  <c r="F6" i="55" s="1"/>
  <c r="T7" i="55" a="1"/>
  <c r="T7" i="55" s="1"/>
  <c r="S7" i="55" a="1"/>
  <c r="S7" i="55" s="1"/>
  <c r="A15" i="55" a="1"/>
  <c r="A15" i="55" s="1"/>
  <c r="P7" i="55" a="1"/>
  <c r="P7" i="55" s="1"/>
  <c r="D7" i="55" a="1"/>
  <c r="D7" i="55" s="1"/>
  <c r="G7" i="55" a="1"/>
  <c r="G7" i="55" s="1"/>
  <c r="C7" i="55" a="1"/>
  <c r="C7" i="55" s="1"/>
  <c r="H7" i="55" a="1"/>
  <c r="H7" i="55" s="1"/>
  <c r="K7" i="55" a="1"/>
  <c r="K7" i="55" s="1"/>
  <c r="L7" i="55" a="1"/>
  <c r="L7" i="55" s="1"/>
  <c r="O7" i="55" a="1"/>
  <c r="O7" i="55" s="1"/>
  <c r="P20" i="55" a="1"/>
  <c r="P20" i="55" s="1"/>
  <c r="T20" i="55" a="1"/>
  <c r="T20" i="55" s="1"/>
  <c r="D20" i="55" a="1"/>
  <c r="D20" i="55" s="1"/>
  <c r="K20" i="55" a="1"/>
  <c r="K20" i="55" s="1"/>
  <c r="O20" i="55" a="1"/>
  <c r="O20" i="55" s="1"/>
  <c r="H20" i="55" a="1"/>
  <c r="H20" i="55" s="1"/>
  <c r="L20" i="55" a="1"/>
  <c r="L20" i="55" s="1"/>
  <c r="S20" i="55" a="1"/>
  <c r="S20" i="55" s="1"/>
  <c r="C20" i="55" a="1"/>
  <c r="C20" i="55" s="1"/>
  <c r="G20" i="55" a="1"/>
  <c r="G20" i="55" s="1"/>
  <c r="X6" i="55"/>
  <c r="W6" i="55"/>
  <c r="A28" i="55" a="1"/>
  <c r="A28" i="55" s="1"/>
  <c r="G28" i="55" s="1" a="1"/>
  <c r="G28" i="55" s="1"/>
  <c r="L19" i="55" a="1"/>
  <c r="L19" i="55" s="1"/>
  <c r="H19" i="55" a="1"/>
  <c r="H19" i="55" s="1"/>
  <c r="K19" i="55" a="1"/>
  <c r="K19" i="55" s="1"/>
  <c r="S19" i="55" a="1"/>
  <c r="S19" i="55" s="1"/>
  <c r="D19" i="55" a="1"/>
  <c r="D19" i="55" s="1"/>
  <c r="G19" i="55" a="1"/>
  <c r="G19" i="55" s="1"/>
  <c r="C19" i="55" a="1"/>
  <c r="C19" i="55" s="1"/>
  <c r="T19" i="55" a="1"/>
  <c r="T19" i="55" s="1"/>
  <c r="O19" i="55" a="1"/>
  <c r="O19" i="55" s="1"/>
  <c r="P19" i="55" a="1"/>
  <c r="P19" i="55" s="1"/>
  <c r="M6" i="55"/>
  <c r="N6" i="55" s="1"/>
  <c r="I6" i="55"/>
  <c r="J6" i="55" s="1"/>
  <c r="U6" i="55"/>
  <c r="V6" i="55" s="1"/>
  <c r="Y5" i="55"/>
  <c r="U19" i="55" l="1"/>
  <c r="V19" i="55" s="1"/>
  <c r="U7" i="55"/>
  <c r="V7" i="55" s="1"/>
  <c r="X7" i="55"/>
  <c r="Q7" i="55"/>
  <c r="R7" i="55" s="1"/>
  <c r="E7" i="55"/>
  <c r="F7" i="55" s="1"/>
  <c r="M7" i="55"/>
  <c r="N7" i="55" s="1"/>
  <c r="I7" i="55"/>
  <c r="J7" i="55" s="1"/>
  <c r="W7" i="55"/>
  <c r="M20" i="55"/>
  <c r="N20" i="55" s="1"/>
  <c r="I19" i="55"/>
  <c r="J19" i="55" s="1"/>
  <c r="E19" i="55"/>
  <c r="F19" i="55" s="1"/>
  <c r="Q19" i="55"/>
  <c r="R19" i="55" s="1"/>
  <c r="Y6" i="55"/>
  <c r="AB6" i="55" s="1"/>
  <c r="I20" i="55"/>
  <c r="J20" i="55" s="1"/>
  <c r="U20" i="55"/>
  <c r="V20" i="55" s="1"/>
  <c r="X20" i="55"/>
  <c r="E20" i="55"/>
  <c r="F20" i="55" s="1"/>
  <c r="W20" i="55"/>
  <c r="Q20" i="55"/>
  <c r="R20" i="55" s="1"/>
  <c r="D28" i="55" a="1"/>
  <c r="D28" i="55" s="1"/>
  <c r="T28" i="55" a="1"/>
  <c r="T28" i="55" s="1"/>
  <c r="L28" i="55" a="1"/>
  <c r="L28" i="55" s="1"/>
  <c r="C28" i="55" a="1"/>
  <c r="C28" i="55" s="1"/>
  <c r="H28" i="55" a="1"/>
  <c r="H28" i="55" s="1"/>
  <c r="I28" i="55" s="1"/>
  <c r="J28" i="55" s="1"/>
  <c r="S28" i="55" a="1"/>
  <c r="S28" i="55" s="1"/>
  <c r="W19" i="55"/>
  <c r="O28" i="55" a="1"/>
  <c r="O28" i="55" s="1"/>
  <c r="P28" i="55" a="1"/>
  <c r="P28" i="55" s="1"/>
  <c r="X19" i="55"/>
  <c r="M19" i="55"/>
  <c r="N19" i="55" s="1"/>
  <c r="K28" i="55" a="1"/>
  <c r="K28" i="55" s="1"/>
  <c r="Z5" i="55"/>
  <c r="AB5" i="55"/>
  <c r="Z6" i="55" l="1"/>
  <c r="Y7" i="55"/>
  <c r="AB7" i="55" s="1"/>
  <c r="Q28" i="55"/>
  <c r="R28" i="55" s="1"/>
  <c r="Y20" i="55"/>
  <c r="AB20" i="55" s="1"/>
  <c r="Y19" i="55"/>
  <c r="Z19" i="55" s="1"/>
  <c r="E28" i="55"/>
  <c r="F28" i="55" s="1"/>
  <c r="W28" i="55"/>
  <c r="X28" i="55"/>
  <c r="U28" i="55"/>
  <c r="V28" i="55" s="1"/>
  <c r="M28" i="55"/>
  <c r="N28" i="55" s="1"/>
  <c r="Z20" i="55" l="1"/>
  <c r="Z7" i="55"/>
  <c r="AB19" i="55"/>
  <c r="Y28" i="55"/>
  <c r="Z28" i="55" s="1"/>
  <c r="AB28" i="55" l="1"/>
  <c r="A9" i="55" l="1" a="1"/>
  <c r="A9" i="55" s="1"/>
  <c r="A10" i="55" l="1" a="1"/>
  <c r="A10" i="55" s="1"/>
  <c r="A16" i="55" l="1" a="1"/>
  <c r="A16" i="55" s="1"/>
  <c r="A11" i="55" a="1"/>
  <c r="A11" i="55" s="1"/>
  <c r="A12" i="55" l="1" a="1"/>
  <c r="A12" i="55" s="1"/>
  <c r="A13" i="55" l="1" a="1"/>
  <c r="A13" i="55" s="1"/>
  <c r="A14" i="55" l="1" a="1"/>
  <c r="A14" i="55" s="1"/>
  <c r="A21" i="55" l="1" a="1"/>
  <c r="A21" i="55" s="1"/>
  <c r="A17" i="55" a="1"/>
  <c r="A17" i="55" s="1"/>
  <c r="A22" i="55" s="1" a="1"/>
  <c r="A22" i="55" s="1"/>
  <c r="A29" i="55" a="1"/>
  <c r="A29" i="55" s="1"/>
  <c r="A18" i="55" l="1" a="1"/>
  <c r="A18" i="55" s="1"/>
  <c r="A23" i="55" l="1" a="1"/>
  <c r="A23" i="55" s="1"/>
  <c r="A24" i="55" a="1"/>
  <c r="A24" i="55" s="1"/>
  <c r="A25" i="55" a="1"/>
  <c r="A25" i="55" s="1"/>
  <c r="A26" i="55" a="1"/>
  <c r="A26" i="55" s="1"/>
  <c r="A27" i="55" a="1"/>
  <c r="A27" i="55" s="1"/>
  <c r="A30" i="55" l="1" a="1"/>
  <c r="A30" i="55" s="1"/>
  <c r="H31" i="55" l="1" a="1"/>
  <c r="H31" i="55" s="1"/>
  <c r="S32" i="55" a="1"/>
  <c r="S32" i="55" s="1"/>
  <c r="P32" i="55" a="1"/>
  <c r="P32" i="55" s="1"/>
  <c r="K32" i="55" a="1"/>
  <c r="K32" i="55" s="1"/>
  <c r="H32" i="55" a="1"/>
  <c r="H32" i="55" s="1"/>
  <c r="C32" i="55" a="1"/>
  <c r="C32" i="55" s="1"/>
  <c r="T32" i="55" a="1"/>
  <c r="T32" i="55" s="1"/>
  <c r="O32" i="55" a="1"/>
  <c r="O32" i="55" s="1"/>
  <c r="L32" i="55" a="1"/>
  <c r="L32" i="55" s="1"/>
  <c r="G32" i="55" a="1"/>
  <c r="G32" i="55" s="1"/>
  <c r="D32" i="55" a="1"/>
  <c r="D32" i="55" s="1"/>
  <c r="T30" i="55"/>
  <c r="L30" i="55"/>
  <c r="D30" i="55"/>
  <c r="H30" i="55"/>
  <c r="C30" i="55"/>
  <c r="P30" i="55"/>
  <c r="G30" i="55"/>
  <c r="S30" i="55"/>
  <c r="O30" i="55"/>
  <c r="A39" i="55" a="1"/>
  <c r="A39" i="55" s="1"/>
  <c r="K30" i="55"/>
  <c r="G31" i="55" l="1" a="1"/>
  <c r="G31" i="55" s="1"/>
  <c r="C31" i="55" a="1"/>
  <c r="C31" i="55" s="1"/>
  <c r="S31" i="55" a="1"/>
  <c r="S31" i="55" s="1"/>
  <c r="O31" i="55" a="1"/>
  <c r="O31" i="55" s="1"/>
  <c r="Q31" i="55" s="1"/>
  <c r="R31" i="55" s="1"/>
  <c r="K31" i="55" a="1"/>
  <c r="K31" i="55" s="1"/>
  <c r="M32" i="55"/>
  <c r="N32" i="55" s="1"/>
  <c r="D31" i="55" a="1"/>
  <c r="D31" i="55" s="1"/>
  <c r="T31" i="55" a="1"/>
  <c r="T31" i="55" s="1"/>
  <c r="P31" i="55" a="1"/>
  <c r="P31" i="55" s="1"/>
  <c r="L31" i="55" a="1"/>
  <c r="L31" i="55" s="1"/>
  <c r="A34" i="55" a="1"/>
  <c r="A34" i="55" s="1"/>
  <c r="U32" i="55"/>
  <c r="V32" i="55" s="1"/>
  <c r="E32" i="55"/>
  <c r="F32" i="55" s="1"/>
  <c r="X32" i="55"/>
  <c r="Q32" i="55"/>
  <c r="R32" i="55" s="1"/>
  <c r="I31" i="55"/>
  <c r="J31" i="55" s="1"/>
  <c r="W32" i="55"/>
  <c r="I32" i="55"/>
  <c r="J32" i="55" s="1"/>
  <c r="I30" i="55"/>
  <c r="J30" i="55" s="1"/>
  <c r="X30" i="55"/>
  <c r="E30" i="55"/>
  <c r="F30" i="55" s="1"/>
  <c r="H39" i="55" a="1"/>
  <c r="H39" i="55" s="1"/>
  <c r="D39" i="55" a="1"/>
  <c r="D39" i="55" s="1"/>
  <c r="K39" i="55" a="1"/>
  <c r="K39" i="55" s="1"/>
  <c r="P39" i="55" a="1"/>
  <c r="P39" i="55" s="1"/>
  <c r="C39" i="55" a="1"/>
  <c r="C39" i="55" s="1"/>
  <c r="O39" i="55" a="1"/>
  <c r="O39" i="55" s="1"/>
  <c r="L39" i="55" a="1"/>
  <c r="L39" i="55" s="1"/>
  <c r="M39" i="55" s="1"/>
  <c r="N39" i="55" s="1"/>
  <c r="G39" i="55" a="1"/>
  <c r="G39" i="55" s="1"/>
  <c r="S39" i="55" a="1"/>
  <c r="S39" i="55" s="1"/>
  <c r="T39" i="55" a="1"/>
  <c r="T39" i="55" s="1"/>
  <c r="W30" i="55"/>
  <c r="M30" i="55"/>
  <c r="N30" i="55" s="1"/>
  <c r="Q30" i="55"/>
  <c r="R30" i="55" s="1"/>
  <c r="U30" i="55"/>
  <c r="V30" i="55" s="1"/>
  <c r="M31" i="55" l="1"/>
  <c r="N31" i="55" s="1"/>
  <c r="W31" i="55"/>
  <c r="X31" i="55"/>
  <c r="E31" i="55"/>
  <c r="F31" i="55" s="1"/>
  <c r="U31" i="55"/>
  <c r="V31" i="55" s="1"/>
  <c r="T34" i="55" a="1"/>
  <c r="T34" i="55" s="1"/>
  <c r="O34" i="55" a="1"/>
  <c r="O34" i="55" s="1"/>
  <c r="L34" i="55" a="1"/>
  <c r="L34" i="55" s="1"/>
  <c r="G34" i="55" a="1"/>
  <c r="G34" i="55" s="1"/>
  <c r="D34" i="55" a="1"/>
  <c r="D34" i="55" s="1"/>
  <c r="S34" i="55" a="1"/>
  <c r="S34" i="55" s="1"/>
  <c r="P34" i="55" a="1"/>
  <c r="P34" i="55" s="1"/>
  <c r="K34" i="55" a="1"/>
  <c r="K34" i="55" s="1"/>
  <c r="H34" i="55" a="1"/>
  <c r="H34" i="55" s="1"/>
  <c r="C34" i="55" a="1"/>
  <c r="C34" i="55" s="1"/>
  <c r="A40" i="55" a="1"/>
  <c r="A40" i="55" s="1"/>
  <c r="C40" i="55" s="1" a="1"/>
  <c r="C40" i="55" s="1"/>
  <c r="Y31" i="55"/>
  <c r="Y32" i="55"/>
  <c r="Y30" i="55"/>
  <c r="Z30" i="55" s="1"/>
  <c r="E39" i="55"/>
  <c r="F39" i="55" s="1"/>
  <c r="X39" i="55"/>
  <c r="Q39" i="55"/>
  <c r="R39" i="55" s="1"/>
  <c r="U39" i="55"/>
  <c r="V39" i="55" s="1"/>
  <c r="W39" i="55"/>
  <c r="I39" i="55"/>
  <c r="J39" i="55" s="1"/>
  <c r="I34" i="55" l="1"/>
  <c r="J34" i="55" s="1"/>
  <c r="U34" i="55"/>
  <c r="V34" i="55" s="1"/>
  <c r="Q34" i="55"/>
  <c r="R34" i="55" s="1"/>
  <c r="T40" i="55" a="1"/>
  <c r="T40" i="55" s="1"/>
  <c r="G40" i="55" a="1"/>
  <c r="G40" i="55" s="1"/>
  <c r="W34" i="55"/>
  <c r="S40" i="55" a="1"/>
  <c r="S40" i="55" s="1"/>
  <c r="L40" i="55" a="1"/>
  <c r="L40" i="55" s="1"/>
  <c r="E34" i="55"/>
  <c r="F34" i="55" s="1"/>
  <c r="X34" i="55"/>
  <c r="Y34" i="55" s="1"/>
  <c r="A41" i="55" a="1"/>
  <c r="A41" i="55" s="1"/>
  <c r="P41" i="55" s="1" a="1"/>
  <c r="P41" i="55" s="1"/>
  <c r="P40" i="55" a="1"/>
  <c r="P40" i="55" s="1"/>
  <c r="O40" i="55" a="1"/>
  <c r="O40" i="55" s="1"/>
  <c r="D40" i="55" a="1"/>
  <c r="D40" i="55" s="1"/>
  <c r="H40" i="55" a="1"/>
  <c r="H40" i="55" s="1"/>
  <c r="K40" i="55" a="1"/>
  <c r="K40" i="55" s="1"/>
  <c r="M40" i="55" s="1"/>
  <c r="N40" i="55" s="1"/>
  <c r="M34" i="55"/>
  <c r="N34" i="55" s="1"/>
  <c r="AB32" i="55"/>
  <c r="Z32" i="55"/>
  <c r="Z31" i="55"/>
  <c r="AB31" i="55"/>
  <c r="AB30" i="55"/>
  <c r="Y39" i="55"/>
  <c r="Z39" i="55" s="1"/>
  <c r="E40" i="55"/>
  <c r="F40" i="55" s="1"/>
  <c r="U40" i="55" l="1"/>
  <c r="V40" i="55" s="1"/>
  <c r="W40" i="55"/>
  <c r="I40" i="55"/>
  <c r="J40" i="55" s="1"/>
  <c r="Q40" i="55"/>
  <c r="R40" i="55" s="1"/>
  <c r="O41" i="55" a="1"/>
  <c r="O41" i="55" s="1"/>
  <c r="Q41" i="55" s="1"/>
  <c r="R41" i="55" s="1"/>
  <c r="K41" i="55" a="1"/>
  <c r="K41" i="55" s="1"/>
  <c r="AB34" i="55"/>
  <c r="Z34" i="55"/>
  <c r="C41" i="55" a="1"/>
  <c r="C41" i="55" s="1"/>
  <c r="T41" i="55" a="1"/>
  <c r="T41" i="55" s="1"/>
  <c r="D41" i="55" a="1"/>
  <c r="D41" i="55" s="1"/>
  <c r="S41" i="55" a="1"/>
  <c r="S41" i="55" s="1"/>
  <c r="L41" i="55" a="1"/>
  <c r="L41" i="55" s="1"/>
  <c r="M41" i="55" s="1"/>
  <c r="N41" i="55" s="1"/>
  <c r="X40" i="55"/>
  <c r="Y40" i="55" s="1"/>
  <c r="G41" i="55" a="1"/>
  <c r="G41" i="55" s="1"/>
  <c r="H41" i="55" a="1"/>
  <c r="H41" i="55" s="1"/>
  <c r="AB39" i="55"/>
  <c r="W41" i="55" l="1"/>
  <c r="U41" i="55"/>
  <c r="V41" i="55" s="1"/>
  <c r="I41" i="55"/>
  <c r="J41" i="55" s="1"/>
  <c r="E41" i="55"/>
  <c r="F41" i="55" s="1"/>
  <c r="X41" i="55"/>
  <c r="Y41" i="55" s="1"/>
  <c r="Z40" i="55"/>
  <c r="AB40" i="55"/>
  <c r="AB41" i="55" l="1"/>
  <c r="Z41" i="55"/>
</calcChain>
</file>

<file path=xl/sharedStrings.xml><?xml version="1.0" encoding="utf-8"?>
<sst xmlns="http://schemas.openxmlformats.org/spreadsheetml/2006/main" count="6071" uniqueCount="136">
  <si>
    <t>Курск</t>
  </si>
  <si>
    <t>Липецк</t>
  </si>
  <si>
    <t>Пенза</t>
  </si>
  <si>
    <t>Интенсивность</t>
  </si>
  <si>
    <t>Компания</t>
  </si>
  <si>
    <t>Культура</t>
  </si>
  <si>
    <t>Группа</t>
  </si>
  <si>
    <t>Наименование</t>
  </si>
  <si>
    <t>Производитель</t>
  </si>
  <si>
    <t>Норма</t>
  </si>
  <si>
    <t>Дата нач</t>
  </si>
  <si>
    <t>Дата оконч</t>
  </si>
  <si>
    <t>месяц</t>
  </si>
  <si>
    <t>MED</t>
  </si>
  <si>
    <t>Технология АТ</t>
  </si>
  <si>
    <t>Кукуруза</t>
  </si>
  <si>
    <t>Соя</t>
  </si>
  <si>
    <t>Технология Сингента</t>
  </si>
  <si>
    <t>Технология Басф</t>
  </si>
  <si>
    <t>Пшеница яровая</t>
  </si>
  <si>
    <t>Рапс озимый</t>
  </si>
  <si>
    <t>MAX</t>
  </si>
  <si>
    <t>Технология Пионер</t>
  </si>
  <si>
    <t>MIN</t>
  </si>
  <si>
    <t>Сахарная свёкла</t>
  </si>
  <si>
    <t>Технология Байер</t>
  </si>
  <si>
    <t>Технология АТ (классика)</t>
  </si>
  <si>
    <t>Рапс яровой</t>
  </si>
  <si>
    <t>Сингента</t>
  </si>
  <si>
    <t>Номер недели</t>
  </si>
  <si>
    <t>Технология АТ семена</t>
  </si>
  <si>
    <t>Технология АТ свёкла по свёкле</t>
  </si>
  <si>
    <t>план</t>
  </si>
  <si>
    <t>Курск-план</t>
  </si>
  <si>
    <t>Курск-факт</t>
  </si>
  <si>
    <t>Липецк-план</t>
  </si>
  <si>
    <t>Липецк-факт</t>
  </si>
  <si>
    <t>Пенза-план</t>
  </si>
  <si>
    <t>Пенза-факт</t>
  </si>
  <si>
    <t>Тамбов-план</t>
  </si>
  <si>
    <t>Тамбов-факт</t>
  </si>
  <si>
    <t>Тула-план</t>
  </si>
  <si>
    <t>Тула-факт</t>
  </si>
  <si>
    <t>ГК АТ-план</t>
  </si>
  <si>
    <t>ГК АТ-факт</t>
  </si>
  <si>
    <t>Кластер (РХ)</t>
  </si>
  <si>
    <t>П/Ф</t>
  </si>
  <si>
    <t>Дата поставки (по графику)</t>
  </si>
  <si>
    <t>Отклонение, %</t>
  </si>
  <si>
    <t>Отклонение абс</t>
  </si>
  <si>
    <t>Статус поставки на дату</t>
  </si>
  <si>
    <t>Сегодня</t>
  </si>
  <si>
    <t>т</t>
  </si>
  <si>
    <t>Семена</t>
  </si>
  <si>
    <t>Гибриды</t>
  </si>
  <si>
    <t>Подгруппа</t>
  </si>
  <si>
    <t>собственные</t>
  </si>
  <si>
    <t>покупные</t>
  </si>
  <si>
    <t>Пруденс ОАК</t>
  </si>
  <si>
    <t>Аквилон</t>
  </si>
  <si>
    <t>Тризо</t>
  </si>
  <si>
    <t>ДКС2960</t>
  </si>
  <si>
    <t>ДКС3912</t>
  </si>
  <si>
    <t>Делитоп</t>
  </si>
  <si>
    <t>Белгородская 7</t>
  </si>
  <si>
    <t>ДКС3203</t>
  </si>
  <si>
    <t>НК Гитаго</t>
  </si>
  <si>
    <t>Новатоп</t>
  </si>
  <si>
    <t>Максус</t>
  </si>
  <si>
    <t>СИ Энигма</t>
  </si>
  <si>
    <t>Тасос</t>
  </si>
  <si>
    <t>НК Фалькон</t>
  </si>
  <si>
    <t>Черноземо-Уральская</t>
  </si>
  <si>
    <t>Опус</t>
  </si>
  <si>
    <t>Кофу</t>
  </si>
  <si>
    <t>Билявка</t>
  </si>
  <si>
    <t>Гранни</t>
  </si>
  <si>
    <t>П8521</t>
  </si>
  <si>
    <t>П8688</t>
  </si>
  <si>
    <t>П9175</t>
  </si>
  <si>
    <t>Баккара  NZ</t>
  </si>
  <si>
    <t>Шериф</t>
  </si>
  <si>
    <t>Мелюзин</t>
  </si>
  <si>
    <t>Волга</t>
  </si>
  <si>
    <t>БТС-320</t>
  </si>
  <si>
    <t>Крокодил NZ</t>
  </si>
  <si>
    <t>ХМ 1820</t>
  </si>
  <si>
    <t>Веда</t>
  </si>
  <si>
    <t>Неро</t>
  </si>
  <si>
    <t>Ксантус</t>
  </si>
  <si>
    <t>Армин</t>
  </si>
  <si>
    <t>Белгородская 6</t>
  </si>
  <si>
    <t>Припять</t>
  </si>
  <si>
    <t>ЭкоНива-Семена</t>
  </si>
  <si>
    <t>КВС</t>
  </si>
  <si>
    <t>Монсанто</t>
  </si>
  <si>
    <t>БЕЛГОРОДСКАЯ ГСХА</t>
  </si>
  <si>
    <t>Прогрейн</t>
  </si>
  <si>
    <t>Саатбау Линц</t>
  </si>
  <si>
    <t>Соя-Север Ко</t>
  </si>
  <si>
    <t>Бедненко ИП</t>
  </si>
  <si>
    <t>Пионер</t>
  </si>
  <si>
    <t>Флоримон Депре</t>
  </si>
  <si>
    <t>Бетасид</t>
  </si>
  <si>
    <t>Сесвандерхаве</t>
  </si>
  <si>
    <t>Штрубе</t>
  </si>
  <si>
    <t>Соя-Север</t>
  </si>
  <si>
    <t>Курганский НИИ сельского хозяйства</t>
  </si>
  <si>
    <t>ГНУ ВНИИ ЗБиКК</t>
  </si>
  <si>
    <t xml:space="preserve">Dow Seeds </t>
  </si>
  <si>
    <t>Джермэн Сид Альянс</t>
  </si>
  <si>
    <t>Евралис</t>
  </si>
  <si>
    <t>Аннушка</t>
  </si>
  <si>
    <t>Радуга</t>
  </si>
  <si>
    <t>Торридон</t>
  </si>
  <si>
    <t>Ланцетная</t>
  </si>
  <si>
    <t>НИКСХ213КЛС</t>
  </si>
  <si>
    <t>Инспирацион</t>
  </si>
  <si>
    <t>Северянин</t>
  </si>
  <si>
    <t>Спартак</t>
  </si>
  <si>
    <t>Оресса</t>
  </si>
  <si>
    <t>Смилла</t>
  </si>
  <si>
    <t>Траппер</t>
  </si>
  <si>
    <t>Сальса Cl</t>
  </si>
  <si>
    <t>Калибр</t>
  </si>
  <si>
    <t>Ахат</t>
  </si>
  <si>
    <t>Белгородская 8</t>
  </si>
  <si>
    <t>Бомбастик</t>
  </si>
  <si>
    <t>ДКС3623</t>
  </si>
  <si>
    <t>Триада</t>
  </si>
  <si>
    <t>Единица измерения</t>
  </si>
  <si>
    <t>Количество, т/п.ед</t>
  </si>
  <si>
    <t>п.ед.</t>
  </si>
  <si>
    <t>Профицит/дефицит (+;-)</t>
  </si>
  <si>
    <t>Комментарий</t>
  </si>
  <si>
    <t>Остаток на центральном складе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</si>
</sst>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[$-419]mmmm;@"/>
    <numFmt numFmtId="166" formatCode="dd/mm/yy;@"/>
  </numFmts>
  <fonts count="12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i/>
      <sz val="8"/>
      <color theme="1"/>
      <name val="Calibri"/>
      <family val="2"/>
      <charset val="204"/>
      <scheme val="minor"/>
    </font>
    <font>
      <i/>
      <u/>
      <sz val="8"/>
      <color theme="1"/>
      <name val="Calibri"/>
      <family val="2"/>
      <charset val="204"/>
      <scheme val="minor"/>
    </font>
    <font>
      <i/>
      <sz val="7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7E4B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44">
    <xf numFmtId="0" fontId="0" fillId="0" borderId="0" xfId="0"/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4" fillId="0" borderId="0" xfId="0" applyFont="1" applyFill="1"/>
    <xf numFmtId="0" fontId="4" fillId="0" borderId="0" xfId="0" applyFont="1"/>
    <xf numFmtId="1" fontId="4" fillId="0" borderId="0" xfId="0" applyNumberFormat="1" applyFont="1"/>
    <xf numFmtId="3" fontId="4" fillId="0" borderId="0" xfId="0" applyNumberFormat="1" applyFont="1"/>
    <xf numFmtId="0" fontId="5" fillId="2" borderId="0" xfId="0" applyFont="1" applyFill="1"/>
    <xf numFmtId="14" fontId="4" fillId="0" borderId="0" xfId="0" applyNumberFormat="1" applyFont="1"/>
    <xf numFmtId="165" fontId="4" fillId="0" borderId="0" xfId="0" applyNumberFormat="1" applyFont="1"/>
    <xf numFmtId="14" fontId="4" fillId="0" borderId="0" xfId="0" applyNumberFormat="1" applyFont="1" applyFill="1"/>
    <xf numFmtId="165" fontId="4" fillId="0" borderId="0" xfId="0" applyNumberFormat="1" applyFont="1" applyFill="1"/>
    <xf numFmtId="1" fontId="4" fillId="0" borderId="0" xfId="0" applyNumberFormat="1" applyFont="1" applyFill="1"/>
    <xf numFmtId="0" fontId="5" fillId="2" borderId="0" xfId="0" applyFont="1" applyFill="1" applyAlignment="1">
      <alignment wrapText="1"/>
    </xf>
    <xf numFmtId="166" fontId="4" fillId="0" borderId="0" xfId="0" applyNumberFormat="1" applyFont="1"/>
    <xf numFmtId="166" fontId="5" fillId="2" borderId="0" xfId="0" applyNumberFormat="1" applyFont="1" applyFill="1"/>
    <xf numFmtId="9" fontId="6" fillId="0" borderId="0" xfId="0" applyNumberFormat="1" applyFont="1"/>
    <xf numFmtId="14" fontId="4" fillId="3" borderId="0" xfId="0" applyNumberFormat="1" applyFont="1" applyFill="1"/>
    <xf numFmtId="3" fontId="2" fillId="0" borderId="0" xfId="0" applyNumberFormat="1" applyFont="1"/>
    <xf numFmtId="164" fontId="2" fillId="0" borderId="0" xfId="0" applyNumberFormat="1" applyFont="1"/>
    <xf numFmtId="9" fontId="8" fillId="0" borderId="0" xfId="0" applyNumberFormat="1" applyFont="1"/>
    <xf numFmtId="3" fontId="6" fillId="0" borderId="0" xfId="0" applyNumberFormat="1" applyFont="1"/>
    <xf numFmtId="164" fontId="6" fillId="0" borderId="0" xfId="0" applyNumberFormat="1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0" applyNumberFormat="1" applyFont="1"/>
    <xf numFmtId="9" fontId="9" fillId="0" borderId="0" xfId="0" applyNumberFormat="1" applyFont="1"/>
    <xf numFmtId="0" fontId="10" fillId="0" borderId="0" xfId="0" applyFont="1" applyAlignment="1">
      <alignment horizontal="right"/>
    </xf>
    <xf numFmtId="3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/>
    </xf>
    <xf numFmtId="9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9" fillId="4" borderId="0" xfId="0" applyFont="1" applyFill="1"/>
    <xf numFmtId="0" fontId="6" fillId="5" borderId="0" xfId="0" applyFont="1" applyFill="1" applyAlignment="1">
      <alignment horizontal="center"/>
    </xf>
    <xf numFmtId="0" fontId="10" fillId="3" borderId="0" xfId="0" applyFont="1" applyFill="1" applyAlignment="1">
      <alignment horizontal="right"/>
    </xf>
    <xf numFmtId="0" fontId="4" fillId="4" borderId="0" xfId="0" applyFont="1" applyFill="1"/>
    <xf numFmtId="0" fontId="4" fillId="5" borderId="0" xfId="0" applyFont="1" applyFill="1"/>
    <xf numFmtId="0" fontId="4" fillId="3" borderId="0" xfId="0" applyFont="1" applyFill="1"/>
  </cellXfs>
  <cellStyles count="3">
    <cellStyle name="Обычный" xfId="0" builtinId="0"/>
    <cellStyle name="Обычный 10 2" xfId="2"/>
    <cellStyle name="Обычный 4" xfId="1"/>
  </cellStyles>
  <dxfs count="0"/>
  <tableStyles count="0" defaultTableStyle="TableStyleMedium2" defaultPivotStyle="PivotStyleLight16"/>
  <colors>
    <mruColors>
      <color rgb="FFDDDDDD"/>
      <color rgb="FFD7E4BD"/>
      <color rgb="FF23AA95"/>
      <color rgb="FF5E462A"/>
      <color rgb="FFB9B436"/>
      <color rgb="FF5E46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amylch/Local%20Settings/Temporary%20Internet%20Files/Content.Outlook/NLDRO4XA/&#1047;&#1072;&#1082;&#1091;&#1087;&#1082;&#1080;_&#1061;&#1057;&#1047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СЗР"/>
      <sheetName val="весна 2015"/>
      <sheetName val="Списки"/>
      <sheetName val="Лист1"/>
    </sheetNames>
    <sheetDataSet>
      <sheetData sheetId="0"/>
      <sheetData sheetId="1" refreshError="1"/>
      <sheetData sheetId="2">
        <row r="1">
          <cell r="E1" t="str">
            <v>Холдинг</v>
          </cell>
          <cell r="F1" t="str">
            <v>ОП</v>
          </cell>
          <cell r="H1" t="str">
            <v>Плательщик</v>
          </cell>
          <cell r="J1" t="str">
            <v>Группа_ХСЗР</v>
          </cell>
          <cell r="L1" t="str">
            <v>Группа_ХСЗР_общ</v>
          </cell>
        </row>
        <row r="2">
          <cell r="C2" t="str">
            <v>Курск</v>
          </cell>
          <cell r="E2" t="str">
            <v>Курск</v>
          </cell>
          <cell r="F2" t="str">
            <v>Бунино</v>
          </cell>
          <cell r="H2" t="str">
            <v>АгроСистема</v>
          </cell>
          <cell r="J2" t="str">
            <v>Гербициды</v>
          </cell>
          <cell r="L2" t="str">
            <v>Гербициды</v>
          </cell>
        </row>
        <row r="3">
          <cell r="C3" t="str">
            <v>Липецк +Орел</v>
          </cell>
          <cell r="E3" t="str">
            <v>Курск</v>
          </cell>
          <cell r="F3" t="str">
            <v>Камыши</v>
          </cell>
          <cell r="H3" t="str">
            <v>АгроСистема-Регионы</v>
          </cell>
          <cell r="J3" t="str">
            <v>Фунгициды</v>
          </cell>
          <cell r="L3" t="str">
            <v>Гербициды</v>
          </cell>
          <cell r="R3" t="str">
            <v>руб.</v>
          </cell>
        </row>
        <row r="4">
          <cell r="C4" t="str">
            <v>Пенза</v>
          </cell>
          <cell r="E4" t="str">
            <v>Курск</v>
          </cell>
          <cell r="F4" t="str">
            <v>Максимовка</v>
          </cell>
          <cell r="H4" t="str">
            <v>АгроТерра Холдингс</v>
          </cell>
          <cell r="J4" t="str">
            <v>Инсектициды</v>
          </cell>
          <cell r="L4" t="str">
            <v>Гербициды</v>
          </cell>
          <cell r="R4" t="str">
            <v>$</v>
          </cell>
        </row>
        <row r="5">
          <cell r="C5" t="str">
            <v>Скопин</v>
          </cell>
          <cell r="E5" t="str">
            <v>Курск</v>
          </cell>
          <cell r="F5" t="str">
            <v>Мантурово</v>
          </cell>
          <cell r="H5" t="str">
            <v>АгроТерра Элеваторы</v>
          </cell>
          <cell r="J5" t="str">
            <v>Удобрения</v>
          </cell>
          <cell r="L5" t="str">
            <v>Гербициды</v>
          </cell>
          <cell r="R5" t="str">
            <v>евро</v>
          </cell>
        </row>
        <row r="6">
          <cell r="C6" t="str">
            <v>Тамбов</v>
          </cell>
          <cell r="E6" t="str">
            <v>Курск</v>
          </cell>
          <cell r="F6" t="str">
            <v>Рыльск</v>
          </cell>
          <cell r="H6" t="str">
            <v>Исса АгроФинанс</v>
          </cell>
          <cell r="J6" t="str">
            <v>П/а вещества</v>
          </cell>
          <cell r="L6" t="str">
            <v>Гербициды</v>
          </cell>
        </row>
        <row r="7">
          <cell r="C7" t="str">
            <v>Тула</v>
          </cell>
          <cell r="E7" t="str">
            <v>Курск</v>
          </cell>
          <cell r="F7" t="str">
            <v>Сосновка</v>
          </cell>
          <cell r="H7" t="str">
            <v>Капитал АгроФинанс</v>
          </cell>
          <cell r="J7" t="str">
            <v>Другое</v>
          </cell>
          <cell r="L7" t="str">
            <v>Гербициды</v>
          </cell>
        </row>
        <row r="8">
          <cell r="E8" t="str">
            <v>Курск</v>
          </cell>
          <cell r="F8" t="str">
            <v>Сула</v>
          </cell>
          <cell r="H8" t="str">
            <v>ООО "АгроТерра Логистика"</v>
          </cell>
          <cell r="L8" t="str">
            <v>Гербициды</v>
          </cell>
        </row>
        <row r="9">
          <cell r="E9" t="str">
            <v>Пенза</v>
          </cell>
          <cell r="F9" t="str">
            <v>Земетчино</v>
          </cell>
          <cell r="H9" t="str">
            <v>ООО "АгроТерра"</v>
          </cell>
          <cell r="L9" t="str">
            <v>Гербициды</v>
          </cell>
        </row>
        <row r="10">
          <cell r="E10" t="str">
            <v>Пенза</v>
          </cell>
          <cell r="F10" t="str">
            <v>Исса</v>
          </cell>
          <cell r="H10" t="str">
            <v>ООО "Воронеж АгроСистема"</v>
          </cell>
          <cell r="L10" t="str">
            <v>Гербициды</v>
          </cell>
        </row>
        <row r="11">
          <cell r="E11" t="str">
            <v>Пенза</v>
          </cell>
          <cell r="F11" t="str">
            <v>Каменка</v>
          </cell>
          <cell r="H11" t="str">
            <v>ООО "Иссинский элеватор"</v>
          </cell>
          <cell r="L11" t="str">
            <v>Гербициды</v>
          </cell>
        </row>
        <row r="12">
          <cell r="E12" t="str">
            <v>Пенза</v>
          </cell>
          <cell r="F12" t="str">
            <v>Кондоль</v>
          </cell>
          <cell r="H12" t="str">
            <v>ООО "Курск АгроАктив"</v>
          </cell>
          <cell r="L12" t="str">
            <v>Гербициды</v>
          </cell>
        </row>
        <row r="13">
          <cell r="E13" t="str">
            <v>Рязань</v>
          </cell>
          <cell r="F13" t="str">
            <v>Липецк</v>
          </cell>
          <cell r="H13" t="str">
            <v>ООО "Курск АгроСистема"</v>
          </cell>
          <cell r="L13" t="str">
            <v>Гербициды</v>
          </cell>
        </row>
        <row r="14">
          <cell r="E14" t="str">
            <v>Рязань</v>
          </cell>
          <cell r="F14" t="str">
            <v>Скопин</v>
          </cell>
          <cell r="H14" t="str">
            <v>ООО "Курские зерновые технологии"</v>
          </cell>
          <cell r="L14" t="str">
            <v>Гербициды</v>
          </cell>
        </row>
        <row r="15">
          <cell r="E15" t="str">
            <v>Рязань</v>
          </cell>
          <cell r="F15" t="str">
            <v>Ухолово</v>
          </cell>
          <cell r="H15" t="str">
            <v>ООО "Моршанский элеватор"</v>
          </cell>
          <cell r="L15" t="str">
            <v>Гербициды</v>
          </cell>
        </row>
        <row r="16">
          <cell r="E16" t="str">
            <v>Тамбов</v>
          </cell>
          <cell r="F16" t="str">
            <v>Моршанск</v>
          </cell>
          <cell r="H16" t="str">
            <v>ООО "Пенза ЗерноСистема"</v>
          </cell>
          <cell r="L16" t="str">
            <v>Гербициды</v>
          </cell>
        </row>
        <row r="17">
          <cell r="E17" t="str">
            <v>Тамбов</v>
          </cell>
          <cell r="F17" t="str">
            <v>Пичаево</v>
          </cell>
          <cell r="H17" t="str">
            <v>ООО "Пенза Золотая Нива"</v>
          </cell>
          <cell r="L17" t="str">
            <v>Гербициды</v>
          </cell>
        </row>
        <row r="18">
          <cell r="E18" t="str">
            <v>Тамбов</v>
          </cell>
          <cell r="F18" t="str">
            <v>Токарёвка</v>
          </cell>
          <cell r="H18" t="str">
            <v>ООО "Пичаево Золотая Нива"</v>
          </cell>
          <cell r="L18" t="str">
            <v>Гербициды</v>
          </cell>
        </row>
        <row r="19">
          <cell r="E19" t="str">
            <v>Тамбов</v>
          </cell>
          <cell r="F19" t="str">
            <v>Шацк</v>
          </cell>
          <cell r="H19" t="str">
            <v>ООО "Рязань АгроСистема"</v>
          </cell>
          <cell r="L19" t="str">
            <v>Гербициды</v>
          </cell>
        </row>
        <row r="20">
          <cell r="E20" t="str">
            <v>Тула</v>
          </cell>
          <cell r="F20" t="str">
            <v>Богородицк</v>
          </cell>
          <cell r="H20" t="str">
            <v>ООО "Рязань ЗерноСистема"</v>
          </cell>
          <cell r="L20" t="str">
            <v>Гербициды</v>
          </cell>
        </row>
        <row r="21">
          <cell r="E21" t="str">
            <v>Тула</v>
          </cell>
          <cell r="F21" t="str">
            <v>Липецк</v>
          </cell>
          <cell r="H21" t="str">
            <v>ООО "Тамбов АгроСистема"</v>
          </cell>
          <cell r="L21" t="str">
            <v>Гербициды</v>
          </cell>
        </row>
        <row r="22">
          <cell r="E22" t="str">
            <v>Тула</v>
          </cell>
          <cell r="F22" t="str">
            <v>Натальино</v>
          </cell>
          <cell r="H22" t="str">
            <v>ООО "Тамбов ЗерноСистема"</v>
          </cell>
          <cell r="L22" t="str">
            <v>Гербициды</v>
          </cell>
        </row>
        <row r="23">
          <cell r="H23" t="str">
            <v>ООО "Тула Возрождение"</v>
          </cell>
          <cell r="L23" t="str">
            <v>Гербициды</v>
          </cell>
        </row>
        <row r="24">
          <cell r="H24" t="str">
            <v>ООО "Тула ЗерноСистема"</v>
          </cell>
          <cell r="L24" t="str">
            <v>Гербициды</v>
          </cell>
        </row>
        <row r="25">
          <cell r="H25" t="str">
            <v>ООО "Шацк Золотая Нива"</v>
          </cell>
          <cell r="L25" t="str">
            <v>Гербициды</v>
          </cell>
        </row>
        <row r="26">
          <cell r="H26" t="str">
            <v>Пенза АгроСистема</v>
          </cell>
          <cell r="L26" t="str">
            <v>Гербициды</v>
          </cell>
        </row>
        <row r="27">
          <cell r="H27" t="str">
            <v>Пенза АгроФинанс</v>
          </cell>
          <cell r="L27" t="str">
            <v>Гербициды</v>
          </cell>
        </row>
        <row r="28">
          <cell r="L28" t="str">
            <v>Гербициды</v>
          </cell>
        </row>
        <row r="29">
          <cell r="L29" t="str">
            <v>Гербициды</v>
          </cell>
        </row>
        <row r="30">
          <cell r="L30" t="str">
            <v>Гербициды</v>
          </cell>
        </row>
        <row r="31">
          <cell r="L31" t="str">
            <v>Гербициды</v>
          </cell>
        </row>
        <row r="32">
          <cell r="L32" t="str">
            <v>Гербициды</v>
          </cell>
        </row>
        <row r="33">
          <cell r="L33" t="str">
            <v>Гербициды</v>
          </cell>
        </row>
        <row r="34">
          <cell r="L34" t="str">
            <v>Гербициды</v>
          </cell>
        </row>
        <row r="35">
          <cell r="L35" t="str">
            <v>Гербициды</v>
          </cell>
        </row>
        <row r="36">
          <cell r="L36" t="str">
            <v>Гербициды</v>
          </cell>
        </row>
        <row r="37">
          <cell r="L37" t="str">
            <v>Гербициды</v>
          </cell>
        </row>
        <row r="38">
          <cell r="L38" t="str">
            <v>Гербициды</v>
          </cell>
        </row>
        <row r="39">
          <cell r="L39" t="str">
            <v>Гербициды</v>
          </cell>
        </row>
        <row r="40">
          <cell r="L40" t="str">
            <v>Гербициды</v>
          </cell>
        </row>
        <row r="41">
          <cell r="L41" t="str">
            <v>Гербициды</v>
          </cell>
        </row>
        <row r="42">
          <cell r="L42" t="str">
            <v>Гербициды</v>
          </cell>
        </row>
        <row r="43">
          <cell r="L43" t="str">
            <v>Гербициды</v>
          </cell>
        </row>
        <row r="44">
          <cell r="L44" t="str">
            <v>Гербициды</v>
          </cell>
        </row>
        <row r="45">
          <cell r="L45" t="str">
            <v>Гербициды</v>
          </cell>
        </row>
        <row r="46">
          <cell r="L46" t="str">
            <v>Гербициды</v>
          </cell>
        </row>
        <row r="47">
          <cell r="L47" t="str">
            <v>Гербициды</v>
          </cell>
        </row>
        <row r="48">
          <cell r="L48" t="str">
            <v>Гербициды</v>
          </cell>
        </row>
        <row r="49">
          <cell r="L49" t="str">
            <v>Гербициды</v>
          </cell>
        </row>
        <row r="50">
          <cell r="L50" t="str">
            <v>Гербициды</v>
          </cell>
        </row>
        <row r="51">
          <cell r="L51" t="str">
            <v>Гербициды</v>
          </cell>
        </row>
        <row r="52">
          <cell r="L52" t="str">
            <v>Гербициды</v>
          </cell>
        </row>
        <row r="53">
          <cell r="L53" t="str">
            <v>Гербициды</v>
          </cell>
        </row>
        <row r="54">
          <cell r="L54" t="str">
            <v>Гербициды</v>
          </cell>
        </row>
        <row r="55">
          <cell r="L55" t="str">
            <v>Гербициды</v>
          </cell>
        </row>
        <row r="56">
          <cell r="L56" t="str">
            <v>Гербициды</v>
          </cell>
        </row>
        <row r="57">
          <cell r="L57" t="str">
            <v>Гербициды</v>
          </cell>
        </row>
        <row r="58">
          <cell r="L58" t="str">
            <v>Гербициды</v>
          </cell>
        </row>
        <row r="59">
          <cell r="L59" t="str">
            <v>Гербициды</v>
          </cell>
        </row>
        <row r="60">
          <cell r="L60" t="str">
            <v>Гербициды</v>
          </cell>
        </row>
        <row r="61">
          <cell r="L61" t="str">
            <v>Гербициды</v>
          </cell>
        </row>
        <row r="62">
          <cell r="L62" t="str">
            <v>Гербициды</v>
          </cell>
        </row>
        <row r="63">
          <cell r="L63" t="str">
            <v>Гербициды</v>
          </cell>
        </row>
        <row r="64">
          <cell r="L64" t="str">
            <v>Гербициды</v>
          </cell>
        </row>
        <row r="65">
          <cell r="L65" t="str">
            <v>Гербициды</v>
          </cell>
        </row>
        <row r="66">
          <cell r="L66" t="str">
            <v>Гербициды</v>
          </cell>
        </row>
        <row r="67">
          <cell r="L67" t="str">
            <v>Гербициды</v>
          </cell>
        </row>
        <row r="68">
          <cell r="L68" t="str">
            <v>Гербициды</v>
          </cell>
        </row>
        <row r="69">
          <cell r="L69" t="str">
            <v>Гербициды</v>
          </cell>
        </row>
        <row r="70">
          <cell r="L70" t="str">
            <v>Гербициды</v>
          </cell>
        </row>
        <row r="71">
          <cell r="L71" t="str">
            <v>Гербициды</v>
          </cell>
        </row>
        <row r="72">
          <cell r="L72" t="str">
            <v>Гербициды</v>
          </cell>
        </row>
        <row r="73">
          <cell r="L73" t="str">
            <v>Гербициды</v>
          </cell>
        </row>
        <row r="74">
          <cell r="L74" t="str">
            <v>Гербициды</v>
          </cell>
        </row>
        <row r="75">
          <cell r="L75" t="str">
            <v>Гербициды</v>
          </cell>
        </row>
        <row r="76">
          <cell r="L76" t="str">
            <v>Гербициды</v>
          </cell>
        </row>
        <row r="77">
          <cell r="L77" t="str">
            <v>Гербициды</v>
          </cell>
        </row>
        <row r="78">
          <cell r="L78" t="str">
            <v>Гербициды</v>
          </cell>
        </row>
        <row r="79">
          <cell r="L79" t="str">
            <v>Гербициды</v>
          </cell>
        </row>
        <row r="80">
          <cell r="L80" t="str">
            <v>Гербициды</v>
          </cell>
        </row>
        <row r="81">
          <cell r="L81" t="str">
            <v>Гербициды</v>
          </cell>
        </row>
        <row r="82">
          <cell r="L82" t="str">
            <v>Гербициды</v>
          </cell>
        </row>
        <row r="83">
          <cell r="L83" t="str">
            <v>Гербициды</v>
          </cell>
        </row>
        <row r="84">
          <cell r="L84" t="str">
            <v>Гербициды</v>
          </cell>
        </row>
        <row r="85">
          <cell r="L85" t="str">
            <v>Гербициды</v>
          </cell>
        </row>
        <row r="86">
          <cell r="L86" t="str">
            <v>Гербициды</v>
          </cell>
        </row>
        <row r="87">
          <cell r="L87" t="str">
            <v>Гербициды</v>
          </cell>
        </row>
        <row r="88">
          <cell r="L88" t="str">
            <v>Гербициды</v>
          </cell>
        </row>
        <row r="89">
          <cell r="L89" t="str">
            <v>Гербициды</v>
          </cell>
        </row>
        <row r="90">
          <cell r="L90" t="str">
            <v>Гербициды</v>
          </cell>
        </row>
        <row r="91">
          <cell r="L91" t="str">
            <v>Гербициды</v>
          </cell>
        </row>
        <row r="92">
          <cell r="L92" t="str">
            <v>Гербициды</v>
          </cell>
        </row>
        <row r="93">
          <cell r="L93" t="str">
            <v>Гербициды</v>
          </cell>
        </row>
        <row r="94">
          <cell r="L94" t="str">
            <v>Гербициды</v>
          </cell>
        </row>
        <row r="95">
          <cell r="L95" t="str">
            <v>Гербициды</v>
          </cell>
        </row>
        <row r="96">
          <cell r="L96" t="str">
            <v>Гербициды</v>
          </cell>
        </row>
        <row r="97">
          <cell r="L97" t="str">
            <v>Гербициды</v>
          </cell>
        </row>
        <row r="98">
          <cell r="L98" t="str">
            <v>Гербициды</v>
          </cell>
        </row>
        <row r="99">
          <cell r="L99" t="str">
            <v>Гербициды</v>
          </cell>
        </row>
        <row r="100">
          <cell r="L100" t="str">
            <v>Гербициды</v>
          </cell>
        </row>
        <row r="101">
          <cell r="L101" t="str">
            <v>Гербициды</v>
          </cell>
        </row>
        <row r="102">
          <cell r="L102" t="str">
            <v>Гербициды</v>
          </cell>
        </row>
        <row r="103">
          <cell r="L103" t="str">
            <v>Другое</v>
          </cell>
        </row>
        <row r="104">
          <cell r="L104" t="str">
            <v>Другое</v>
          </cell>
        </row>
        <row r="105">
          <cell r="L105" t="str">
            <v>Другое</v>
          </cell>
        </row>
        <row r="106">
          <cell r="L106" t="str">
            <v>Другое</v>
          </cell>
        </row>
        <row r="107">
          <cell r="L107" t="str">
            <v>Другое</v>
          </cell>
        </row>
        <row r="108">
          <cell r="L108" t="str">
            <v>Другое</v>
          </cell>
        </row>
        <row r="109">
          <cell r="L109" t="str">
            <v>Другое</v>
          </cell>
        </row>
        <row r="110">
          <cell r="L110" t="str">
            <v>Другое</v>
          </cell>
        </row>
        <row r="111">
          <cell r="L111" t="str">
            <v>Другое</v>
          </cell>
        </row>
        <row r="112">
          <cell r="L112" t="str">
            <v>Другое</v>
          </cell>
        </row>
        <row r="113">
          <cell r="L113" t="str">
            <v>Другое</v>
          </cell>
        </row>
        <row r="114">
          <cell r="L114" t="str">
            <v>Другое</v>
          </cell>
        </row>
        <row r="115">
          <cell r="L115" t="str">
            <v>Другое</v>
          </cell>
        </row>
        <row r="116">
          <cell r="L116" t="str">
            <v>Инсектициды</v>
          </cell>
        </row>
        <row r="117">
          <cell r="L117" t="str">
            <v>Инсектициды</v>
          </cell>
        </row>
        <row r="118">
          <cell r="L118" t="str">
            <v>Инсектициды</v>
          </cell>
        </row>
        <row r="119">
          <cell r="L119" t="str">
            <v>Инсектициды</v>
          </cell>
        </row>
        <row r="120">
          <cell r="L120" t="str">
            <v>Инсектициды</v>
          </cell>
        </row>
        <row r="121">
          <cell r="L121" t="str">
            <v>Инсектициды</v>
          </cell>
        </row>
        <row r="122">
          <cell r="L122" t="str">
            <v>Инсектициды</v>
          </cell>
        </row>
        <row r="123">
          <cell r="L123" t="str">
            <v>Инсектициды</v>
          </cell>
        </row>
        <row r="124">
          <cell r="L124" t="str">
            <v>Инсектициды</v>
          </cell>
        </row>
        <row r="125">
          <cell r="L125" t="str">
            <v>Инсектициды</v>
          </cell>
        </row>
        <row r="126">
          <cell r="L126" t="str">
            <v>Инсектициды</v>
          </cell>
        </row>
        <row r="127">
          <cell r="L127" t="str">
            <v>Инсектициды</v>
          </cell>
        </row>
        <row r="128">
          <cell r="L128" t="str">
            <v>Инсектициды</v>
          </cell>
        </row>
        <row r="129">
          <cell r="L129" t="str">
            <v>Инсектициды</v>
          </cell>
        </row>
        <row r="130">
          <cell r="L130" t="str">
            <v>Инсектициды</v>
          </cell>
        </row>
        <row r="131">
          <cell r="L131" t="str">
            <v>Инсектициды</v>
          </cell>
        </row>
        <row r="132">
          <cell r="L132" t="str">
            <v>Инсектициды</v>
          </cell>
        </row>
        <row r="133">
          <cell r="L133" t="str">
            <v>Инсектициды</v>
          </cell>
        </row>
        <row r="134">
          <cell r="L134" t="str">
            <v>Инсектициды</v>
          </cell>
        </row>
        <row r="135">
          <cell r="L135" t="str">
            <v>Инсектициды</v>
          </cell>
        </row>
        <row r="136">
          <cell r="L136" t="str">
            <v>Инсектициды</v>
          </cell>
        </row>
        <row r="137">
          <cell r="L137" t="str">
            <v>Инсектициды</v>
          </cell>
        </row>
        <row r="138">
          <cell r="L138" t="str">
            <v>Инсектициды</v>
          </cell>
        </row>
        <row r="139">
          <cell r="L139" t="str">
            <v>Инсектициды</v>
          </cell>
        </row>
        <row r="140">
          <cell r="L140" t="str">
            <v>П/а вещества</v>
          </cell>
        </row>
        <row r="141">
          <cell r="L141" t="str">
            <v>П/а вещества</v>
          </cell>
        </row>
        <row r="142">
          <cell r="L142" t="str">
            <v>П/а вещества</v>
          </cell>
        </row>
        <row r="143">
          <cell r="L143" t="str">
            <v>П/а вещества</v>
          </cell>
        </row>
        <row r="144">
          <cell r="L144" t="str">
            <v>П/а вещества</v>
          </cell>
        </row>
        <row r="145">
          <cell r="L145" t="str">
            <v>П/а вещества</v>
          </cell>
        </row>
        <row r="146">
          <cell r="L146" t="str">
            <v>П/а вещества</v>
          </cell>
        </row>
        <row r="147">
          <cell r="L147" t="str">
            <v>Удобрения</v>
          </cell>
        </row>
        <row r="148">
          <cell r="L148" t="str">
            <v>Удобрения</v>
          </cell>
        </row>
        <row r="149">
          <cell r="L149" t="str">
            <v>Удобрения</v>
          </cell>
        </row>
        <row r="150">
          <cell r="L150" t="str">
            <v>Удобрения</v>
          </cell>
        </row>
        <row r="151">
          <cell r="L151" t="str">
            <v>Удобрения</v>
          </cell>
        </row>
        <row r="152">
          <cell r="L152" t="str">
            <v>Удобрения</v>
          </cell>
        </row>
        <row r="153">
          <cell r="L153" t="str">
            <v>Удобрения</v>
          </cell>
        </row>
        <row r="154">
          <cell r="L154" t="str">
            <v>Удобрения</v>
          </cell>
        </row>
        <row r="155">
          <cell r="L155" t="str">
            <v>Удобрения</v>
          </cell>
        </row>
        <row r="156">
          <cell r="L156" t="str">
            <v>Удобрения</v>
          </cell>
        </row>
        <row r="157">
          <cell r="L157" t="str">
            <v>Удобрения</v>
          </cell>
        </row>
        <row r="158">
          <cell r="L158" t="str">
            <v>Удобрения</v>
          </cell>
        </row>
        <row r="159">
          <cell r="L159" t="str">
            <v>Удобрения</v>
          </cell>
        </row>
        <row r="160">
          <cell r="L160" t="str">
            <v>Удобрения</v>
          </cell>
        </row>
        <row r="161">
          <cell r="L161" t="str">
            <v>Удобрения</v>
          </cell>
        </row>
        <row r="162">
          <cell r="L162" t="str">
            <v>Удобрения</v>
          </cell>
        </row>
        <row r="163">
          <cell r="L163" t="str">
            <v>Удобрения</v>
          </cell>
        </row>
        <row r="164">
          <cell r="L164" t="str">
            <v>Удобрения</v>
          </cell>
        </row>
        <row r="165">
          <cell r="L165" t="str">
            <v>Удобрения</v>
          </cell>
        </row>
        <row r="166">
          <cell r="L166" t="str">
            <v>Удобрения</v>
          </cell>
        </row>
        <row r="167">
          <cell r="L167" t="str">
            <v>Удобрения</v>
          </cell>
        </row>
        <row r="168">
          <cell r="L168" t="str">
            <v>Удобрения</v>
          </cell>
        </row>
        <row r="169">
          <cell r="L169" t="str">
            <v>Удобрения</v>
          </cell>
        </row>
        <row r="170">
          <cell r="L170" t="str">
            <v>Удобрения</v>
          </cell>
        </row>
        <row r="171">
          <cell r="L171" t="str">
            <v>Удобрения</v>
          </cell>
        </row>
        <row r="172">
          <cell r="L172" t="str">
            <v>Удобрения</v>
          </cell>
        </row>
        <row r="173">
          <cell r="L173" t="str">
            <v>Удобрения</v>
          </cell>
        </row>
        <row r="174">
          <cell r="L174" t="str">
            <v>Удобрения</v>
          </cell>
        </row>
        <row r="175">
          <cell r="L175" t="str">
            <v>Удобрения</v>
          </cell>
        </row>
        <row r="176">
          <cell r="L176" t="str">
            <v>Удобрения</v>
          </cell>
        </row>
        <row r="177">
          <cell r="L177" t="str">
            <v>Удобрения</v>
          </cell>
        </row>
        <row r="178">
          <cell r="L178" t="str">
            <v>Удобрения</v>
          </cell>
        </row>
        <row r="179">
          <cell r="L179" t="str">
            <v>Удобрения</v>
          </cell>
        </row>
        <row r="180">
          <cell r="L180" t="str">
            <v>Удобрения</v>
          </cell>
        </row>
        <row r="181">
          <cell r="L181" t="str">
            <v>Удобрения</v>
          </cell>
        </row>
        <row r="182">
          <cell r="L182" t="str">
            <v>Удобрения</v>
          </cell>
        </row>
        <row r="183">
          <cell r="L183" t="str">
            <v>Удобрения</v>
          </cell>
        </row>
        <row r="184">
          <cell r="L184" t="str">
            <v>Удобрения</v>
          </cell>
        </row>
        <row r="185">
          <cell r="L185" t="str">
            <v>Удобрения</v>
          </cell>
        </row>
        <row r="186">
          <cell r="L186" t="str">
            <v>Удобрения</v>
          </cell>
        </row>
        <row r="187">
          <cell r="L187" t="str">
            <v>Удобрения</v>
          </cell>
        </row>
        <row r="188">
          <cell r="L188" t="str">
            <v>Удобрения</v>
          </cell>
        </row>
        <row r="189">
          <cell r="L189" t="str">
            <v>Удобрения</v>
          </cell>
        </row>
        <row r="190">
          <cell r="L190" t="str">
            <v>Удобрения</v>
          </cell>
        </row>
        <row r="191">
          <cell r="L191" t="str">
            <v>Удобрения</v>
          </cell>
        </row>
        <row r="192">
          <cell r="L192" t="str">
            <v>Удобрения</v>
          </cell>
        </row>
        <row r="193">
          <cell r="L193" t="str">
            <v>Удобрения</v>
          </cell>
        </row>
        <row r="194">
          <cell r="L194" t="str">
            <v>Удобрения</v>
          </cell>
        </row>
        <row r="195">
          <cell r="L195" t="str">
            <v>Удобрения</v>
          </cell>
        </row>
        <row r="196">
          <cell r="L196" t="str">
            <v>Удобрения</v>
          </cell>
        </row>
        <row r="197">
          <cell r="L197" t="str">
            <v>Удобрения</v>
          </cell>
        </row>
        <row r="198">
          <cell r="L198" t="str">
            <v>Удобрения</v>
          </cell>
        </row>
        <row r="199">
          <cell r="L199" t="str">
            <v>Удобрения</v>
          </cell>
        </row>
        <row r="200">
          <cell r="L200" t="str">
            <v>Фунгициды</v>
          </cell>
        </row>
        <row r="201">
          <cell r="L201" t="str">
            <v>Фунгициды</v>
          </cell>
        </row>
        <row r="202">
          <cell r="L202" t="str">
            <v>Фунгициды</v>
          </cell>
        </row>
        <row r="203">
          <cell r="L203" t="str">
            <v>Фунгициды</v>
          </cell>
        </row>
        <row r="204">
          <cell r="L204" t="str">
            <v>Фунгициды</v>
          </cell>
        </row>
        <row r="205">
          <cell r="L205" t="str">
            <v>Фунгициды</v>
          </cell>
        </row>
        <row r="206">
          <cell r="L206" t="str">
            <v>Фунгициды</v>
          </cell>
        </row>
        <row r="207">
          <cell r="L207" t="str">
            <v>Фунгициды</v>
          </cell>
        </row>
        <row r="208">
          <cell r="L208" t="str">
            <v>Фунгициды</v>
          </cell>
        </row>
        <row r="209">
          <cell r="L209" t="str">
            <v>Фунгициды</v>
          </cell>
        </row>
        <row r="210">
          <cell r="L210" t="str">
            <v>Фунгициды</v>
          </cell>
        </row>
        <row r="211">
          <cell r="L211" t="str">
            <v>Фунгициды</v>
          </cell>
        </row>
        <row r="212">
          <cell r="L212" t="str">
            <v>Фунгициды</v>
          </cell>
        </row>
        <row r="213">
          <cell r="L213" t="str">
            <v>Фунгициды</v>
          </cell>
        </row>
        <row r="214">
          <cell r="L214" t="str">
            <v>Фунгициды</v>
          </cell>
        </row>
        <row r="215">
          <cell r="L215" t="str">
            <v>Фунгициды</v>
          </cell>
        </row>
        <row r="216">
          <cell r="L216" t="str">
            <v>Фунгициды</v>
          </cell>
        </row>
        <row r="217">
          <cell r="L217" t="str">
            <v>Фунгициды</v>
          </cell>
        </row>
        <row r="218">
          <cell r="L218" t="str">
            <v>Фунгициды</v>
          </cell>
        </row>
        <row r="219">
          <cell r="L219" t="str">
            <v>Фунгициды</v>
          </cell>
        </row>
        <row r="220">
          <cell r="L220" t="str">
            <v>Фунгициды</v>
          </cell>
        </row>
        <row r="221">
          <cell r="L221" t="str">
            <v>Фунгициды</v>
          </cell>
        </row>
        <row r="222">
          <cell r="L222" t="str">
            <v>Фунгициды</v>
          </cell>
        </row>
        <row r="223">
          <cell r="L223" t="str">
            <v>Фунгициды</v>
          </cell>
        </row>
        <row r="224">
          <cell r="L224" t="str">
            <v>Фунгициды</v>
          </cell>
        </row>
        <row r="225">
          <cell r="L225" t="str">
            <v>Фунгициды</v>
          </cell>
        </row>
        <row r="226">
          <cell r="L226" t="str">
            <v>Фунгициды</v>
          </cell>
        </row>
        <row r="227">
          <cell r="L227" t="str">
            <v>Фунгициды</v>
          </cell>
        </row>
        <row r="228">
          <cell r="L228" t="str">
            <v>Фунгициды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42"/>
  <sheetViews>
    <sheetView tabSelected="1" workbookViewId="0">
      <selection activeCell="D12" sqref="D12"/>
    </sheetView>
  </sheetViews>
  <sheetFormatPr defaultRowHeight="11.25" x14ac:dyDescent="0.2"/>
  <cols>
    <col min="1" max="1" width="18" style="5" customWidth="1"/>
    <col min="2" max="2" width="9.7109375" style="5" customWidth="1"/>
    <col min="3" max="4" width="8.28515625" style="5" customWidth="1"/>
    <col min="5" max="5" width="9.5703125" style="5" customWidth="1"/>
    <col min="6" max="22" width="8.28515625" style="5" customWidth="1"/>
    <col min="23" max="23" width="8.7109375" style="5" customWidth="1"/>
    <col min="24" max="24" width="8.28515625" style="5" customWidth="1"/>
    <col min="25" max="25" width="9" style="5" customWidth="1"/>
    <col min="26" max="26" width="8.28515625" style="5" customWidth="1"/>
    <col min="27" max="27" width="18.7109375" style="5" customWidth="1"/>
    <col min="28" max="28" width="9" style="5" customWidth="1"/>
    <col min="29" max="29" width="14.7109375" style="5" customWidth="1"/>
    <col min="30" max="16384" width="9.140625" style="5"/>
  </cols>
  <sheetData>
    <row r="2" spans="1:29" x14ac:dyDescent="0.2">
      <c r="A2" s="9">
        <f ca="1">TODAY()</f>
        <v>42486</v>
      </c>
      <c r="B2" s="5" t="s">
        <v>51</v>
      </c>
      <c r="D2" s="7"/>
      <c r="V2" s="7"/>
    </row>
    <row r="3" spans="1:29" x14ac:dyDescent="0.2">
      <c r="A3" s="18">
        <v>42485</v>
      </c>
      <c r="B3" s="5" t="s">
        <v>50</v>
      </c>
    </row>
    <row r="4" spans="1:29" s="25" customFormat="1" ht="35.25" customHeight="1" x14ac:dyDescent="0.2">
      <c r="A4" s="28" t="s">
        <v>7</v>
      </c>
      <c r="B4" s="28" t="s">
        <v>130</v>
      </c>
      <c r="C4" s="28" t="s">
        <v>33</v>
      </c>
      <c r="D4" s="28" t="s">
        <v>34</v>
      </c>
      <c r="E4" s="28" t="s">
        <v>49</v>
      </c>
      <c r="F4" s="28" t="s">
        <v>48</v>
      </c>
      <c r="G4" s="28" t="s">
        <v>35</v>
      </c>
      <c r="H4" s="28" t="s">
        <v>36</v>
      </c>
      <c r="I4" s="28" t="s">
        <v>49</v>
      </c>
      <c r="J4" s="28" t="s">
        <v>48</v>
      </c>
      <c r="K4" s="28" t="s">
        <v>37</v>
      </c>
      <c r="L4" s="28" t="s">
        <v>38</v>
      </c>
      <c r="M4" s="28" t="s">
        <v>49</v>
      </c>
      <c r="N4" s="28" t="s">
        <v>48</v>
      </c>
      <c r="O4" s="28" t="s">
        <v>39</v>
      </c>
      <c r="P4" s="28" t="s">
        <v>40</v>
      </c>
      <c r="Q4" s="28" t="s">
        <v>49</v>
      </c>
      <c r="R4" s="28" t="s">
        <v>48</v>
      </c>
      <c r="S4" s="28" t="s">
        <v>41</v>
      </c>
      <c r="T4" s="28" t="s">
        <v>42</v>
      </c>
      <c r="U4" s="28" t="s">
        <v>49</v>
      </c>
      <c r="V4" s="28" t="s">
        <v>48</v>
      </c>
      <c r="W4" s="28" t="s">
        <v>43</v>
      </c>
      <c r="X4" s="28" t="s">
        <v>44</v>
      </c>
      <c r="Y4" s="28" t="s">
        <v>49</v>
      </c>
      <c r="Z4" s="28" t="s">
        <v>48</v>
      </c>
      <c r="AA4" s="28" t="s">
        <v>135</v>
      </c>
      <c r="AB4" s="28" t="s">
        <v>133</v>
      </c>
      <c r="AC4" s="28" t="s">
        <v>134</v>
      </c>
    </row>
    <row r="5" spans="1:29" s="1" customFormat="1" ht="12" x14ac:dyDescent="0.2">
      <c r="A5" s="26" t="str">
        <f t="array" ref="A5">IF(IFERROR(INDEX(#REF!,MATCH(,COUNTIF(A$4:A4,IF(#REF!&lt;=A$3,#REF!,A$4)),)),"")=0,"",IFERROR(INDEX(Семена!$D$2:$D$3035,MATCH(,COUNTIF(A$4:A4,IF(Семена!$N$2:$N$3035&lt;=A$3,Семена!$D$2:$D$3035,A$4)),)),""))</f>
        <v>Семена</v>
      </c>
      <c r="B5" s="27" t="s">
        <v>52</v>
      </c>
      <c r="C5" s="19">
        <f>SUMIFS(Семена!$P$2:$P$3035,Семена!$N$2:$N$3035,"&lt;="&amp;$A$3,Семена!$D$2:$D$3035,$A5,Семена!$L$2:$L$3035,RIGHTB(C$4,4),Семена!$O$2:$O$3035,LEFTB(C$4,SEARCH("-",C$4)-1))</f>
        <v>3946.2182299786891</v>
      </c>
      <c r="D5" s="19" t="e">
        <f>SUMIFS(Семена!$P$2:$P$3035,Семена!$N$2:$N$3035,"&lt;="&amp;$A$3,Семена!$D$2:$D$3035,$A5,Семена!$L$2:$L$3035,RIGHTB(D$4,4),#REF!,LEFTB(D$4,SEARCH("-",D$4)-1))</f>
        <v>#REF!</v>
      </c>
      <c r="E5" s="20" t="e">
        <f t="shared" ref="E5:E42" si="0">IF((D5-C5)=0,"",(D5-C5))</f>
        <v>#REF!</v>
      </c>
      <c r="F5" s="21" t="str">
        <f t="shared" ref="F5:F42" si="1">IFERROR(E5/C5,"")</f>
        <v/>
      </c>
      <c r="G5" s="19">
        <f>SUMIFS(Семена!$P$2:$P$3035,Семена!$N$2:$N$3035,"&lt;="&amp;$A$3,Семена!$D$2:$D$3035,$A5,Семена!$L$2:$L$3035,RIGHTB(G$4,4),Семена!$O$2:$O$3035,LEFTB(G$4,SEARCH("-",G$4)-1))</f>
        <v>5543.7118264605706</v>
      </c>
      <c r="H5" s="19" t="e">
        <f>SUMIFS(Семена!$P$2:$P$3035,Семена!$N$2:$N$3035,"&lt;="&amp;$A$3,Семена!$D$2:$D$3035,$A5,Семена!$L$2:$L$3035,RIGHTB(H$4,4),#REF!,LEFTB(H$4,SEARCH("-",H$4)-1))</f>
        <v>#REF!</v>
      </c>
      <c r="I5" s="20" t="e">
        <f t="shared" ref="I5:I42" si="2">IF((H5-G5)=0,"",(H5-G5))</f>
        <v>#REF!</v>
      </c>
      <c r="J5" s="21" t="str">
        <f t="shared" ref="J5:J42" si="3">IFERROR(I5/G5,"")</f>
        <v/>
      </c>
      <c r="K5" s="19">
        <f>SUMIFS(Семена!$P$2:$P$3035,Семена!$N$2:$N$3035,"&lt;="&amp;$A$3,Семена!$D$2:$D$3035,$A5,Семена!$L$2:$L$3035,RIGHTB(K$4,4),Семена!$O$2:$O$3035,LEFTB(K$4,SEARCH("-",K$4)-1))</f>
        <v>580.92974195000022</v>
      </c>
      <c r="L5" s="19" t="e">
        <f>SUMIFS(Семена!$P$2:$P$3035,Семена!$N$2:$N$3035,"&lt;="&amp;$A$3,Семена!$D$2:$D$3035,$A5,Семена!$L$2:$L$3035,RIGHTB(L$4,4),#REF!,LEFTB(L$4,SEARCH("-",L$4)-1))</f>
        <v>#REF!</v>
      </c>
      <c r="M5" s="20" t="e">
        <f t="shared" ref="M5:M42" si="4">IF((L5-K5)=0,"",(L5-K5))</f>
        <v>#REF!</v>
      </c>
      <c r="N5" s="21" t="str">
        <f t="shared" ref="N5:N42" si="5">IFERROR(M5/K5,"")</f>
        <v/>
      </c>
      <c r="O5" s="19">
        <f>SUMIFS(Семена!$P$2:$P$3035,Семена!$N$2:$N$3035,"&lt;="&amp;$A$3,Семена!$D$2:$D$3035,$A5,Семена!$L$2:$L$3035,RIGHTB(O$4,4),Семена!$O$2:$O$3035,LEFTB(O$4,SEARCH("-",O$4)-1))</f>
        <v>0</v>
      </c>
      <c r="P5" s="19" t="e">
        <f>SUMIFS(Семена!$P$2:$P$3035,Семена!$N$2:$N$3035,"&lt;="&amp;$A$3,Семена!$D$2:$D$3035,$A5,Семена!$L$2:$L$3035,RIGHTB(P$4,4),#REF!,LEFTB(P$4,SEARCH("-",P$4)-1))</f>
        <v>#REF!</v>
      </c>
      <c r="Q5" s="20" t="e">
        <f t="shared" ref="Q5:Q42" si="6">IF((P5-O5)=0,"",(P5-O5))</f>
        <v>#REF!</v>
      </c>
      <c r="R5" s="21" t="str">
        <f t="shared" ref="R5:R42" si="7">IFERROR(Q5/O5,"")</f>
        <v/>
      </c>
      <c r="S5" s="19">
        <f>SUMIFS(Семена!$P$2:$P$3035,Семена!$N$2:$N$3035,"&lt;="&amp;$A$3,Семена!$D$2:$D$3035,$A5,Семена!$L$2:$L$3035,RIGHTB(S$4,4),Семена!$O$2:$O$3035,LEFTB(S$4,SEARCH("-",S$4)-1))</f>
        <v>0</v>
      </c>
      <c r="T5" s="19" t="e">
        <f>SUMIFS(Семена!$P$2:$P$3035,Семена!$N$2:$N$3035,"&lt;="&amp;$A$3,Семена!$D$2:$D$3035,$A5,Семена!$L$2:$L$3035,RIGHTB(T$4,4),#REF!,LEFTB(T$4,SEARCH("-",T$4)-1))</f>
        <v>#REF!</v>
      </c>
      <c r="U5" s="20" t="e">
        <f t="shared" ref="U5:U42" si="8">IF((T5-S5)=0,"",(T5-S5))</f>
        <v>#REF!</v>
      </c>
      <c r="V5" s="21" t="str">
        <f t="shared" ref="V5:V42" si="9">IFERROR(U5/S5,"")</f>
        <v/>
      </c>
      <c r="W5" s="19">
        <f>C5+G5+K5+O5+S5</f>
        <v>10070.85979838926</v>
      </c>
      <c r="X5" s="19" t="e">
        <f>D5+H5+L5+P5+T5</f>
        <v>#REF!</v>
      </c>
      <c r="Y5" s="20" t="e">
        <f t="shared" ref="Y5:Y42" si="10">IF((X5-W5)=0,"",(X5-W5))</f>
        <v>#REF!</v>
      </c>
      <c r="Z5" s="21" t="str">
        <f t="shared" ref="Z5:Z42" si="11">IFERROR(Y5/W5,"")</f>
        <v/>
      </c>
      <c r="AA5" s="19"/>
      <c r="AB5" s="20" t="str">
        <f t="shared" ref="AB5:AB41" si="12">IFERROR((Y5+AA5),"")</f>
        <v/>
      </c>
      <c r="AC5" s="20"/>
    </row>
    <row r="6" spans="1:29" s="1" customFormat="1" ht="12" x14ac:dyDescent="0.2">
      <c r="A6" s="38" t="str">
        <f t="array" ref="A6">IFERROR(INDEX(Семена!E$2:E$1579,MATCH(,COUNTIF(A4:A$5,IF((Семена!N$2:N$1579&lt;=A$3)*(Семена!D$2:D$1579=A$5),Семена!E$2:E$1579,A$5)),)),"")</f>
        <v>собственные</v>
      </c>
      <c r="B6" s="29" t="s">
        <v>52</v>
      </c>
      <c r="C6" s="30">
        <f t="array" ref="C6">SUMIFS(Семена!$P$2:$P$3035,Семена!$N$2:$N$3035,"&lt;="&amp;$A$3,Семена!$C$2:$C$3035,$A6,Семена!$L$2:$L$3035,RIGHTB(C$4,4),Семена!$O$2:$O$3035,LEFTB(C$4,SEARCH("-",C$4)-1))</f>
        <v>0</v>
      </c>
      <c r="D6" s="30">
        <f t="array" ref="D6">SUMIFS(Семена!$P$2:$P$3035,Семена!$N$2:$N$3035,"&lt;="&amp;$A$3,Семена!$C$2:$C$3035,$A6,Семена!$L$2:$L$3035,RIGHTB(D$4,4),Семена!$O$2:$O$3035,LEFTB(D$4,SEARCH("-",D$4)-1))</f>
        <v>0</v>
      </c>
      <c r="E6" s="31" t="str">
        <f t="shared" ref="E6:E7" si="13">IF((D6-C6)=0,"",(D6-C6))</f>
        <v/>
      </c>
      <c r="F6" s="32" t="str">
        <f t="shared" ref="F6:F7" si="14">IFERROR(E6/C6,"")</f>
        <v/>
      </c>
      <c r="G6" s="30">
        <f t="array" ref="G6">SUMIFS(Семена!$P$2:$P$3035,Семена!$N$2:$N$3035,"&lt;="&amp;$A$3,Семена!$C$2:$C$3035,$A6,Семена!$L$2:$L$3035,RIGHTB(G$4,4),Семена!$O$2:$O$3035,LEFTB(G$4,SEARCH("-",G$4)-1))</f>
        <v>0</v>
      </c>
      <c r="H6" s="30">
        <f t="array" ref="H6">SUMIFS(Семена!$P$2:$P$3035,Семена!$N$2:$N$3035,"&lt;="&amp;$A$3,Семена!$C$2:$C$3035,$A6,Семена!$L$2:$L$3035,RIGHTB(H$4,4),Семена!$O$2:$O$3035,LEFTB(H$4,SEARCH("-",H$4)-1))</f>
        <v>0</v>
      </c>
      <c r="I6" s="31" t="str">
        <f t="shared" ref="I6:I7" si="15">IF((H6-G6)=0,"",(H6-G6))</f>
        <v/>
      </c>
      <c r="J6" s="32" t="str">
        <f t="shared" ref="J6:J7" si="16">IFERROR(I6/G6,"")</f>
        <v/>
      </c>
      <c r="K6" s="30">
        <f t="array" ref="K6">SUMIFS(Семена!$P$2:$P$3035,Семена!$N$2:$N$3035,"&lt;="&amp;$A$3,Семена!$C$2:$C$3035,$A6,Семена!$L$2:$L$3035,RIGHTB(K$4,4),Семена!$O$2:$O$3035,LEFTB(K$4,SEARCH("-",K$4)-1))</f>
        <v>0</v>
      </c>
      <c r="L6" s="30">
        <f t="array" ref="L6">SUMIFS(Семена!$P$2:$P$3035,Семена!$N$2:$N$3035,"&lt;="&amp;$A$3,Семена!$C$2:$C$3035,$A6,Семена!$L$2:$L$3035,RIGHTB(L$4,4),Семена!$O$2:$O$3035,LEFTB(L$4,SEARCH("-",L$4)-1))</f>
        <v>0</v>
      </c>
      <c r="M6" s="31" t="str">
        <f t="shared" ref="M6:M7" si="17">IF((L6-K6)=0,"",(L6-K6))</f>
        <v/>
      </c>
      <c r="N6" s="32" t="str">
        <f t="shared" ref="N6:N7" si="18">IFERROR(M6/K6,"")</f>
        <v/>
      </c>
      <c r="O6" s="30">
        <f t="array" ref="O6">SUMIFS(Семена!$P$2:$P$3035,Семена!$N$2:$N$3035,"&lt;="&amp;$A$3,Семена!$C$2:$C$3035,$A6,Семена!$L$2:$L$3035,RIGHTB(O$4,4),Семена!$O$2:$O$3035,LEFTB(O$4,SEARCH("-",O$4)-1))</f>
        <v>0</v>
      </c>
      <c r="P6" s="30">
        <f t="array" ref="P6">SUMIFS(Семена!$P$2:$P$3035,Семена!$N$2:$N$3035,"&lt;="&amp;$A$3,Семена!$C$2:$C$3035,$A6,Семена!$L$2:$L$3035,RIGHTB(P$4,4),Семена!$O$2:$O$3035,LEFTB(P$4,SEARCH("-",P$4)-1))</f>
        <v>0</v>
      </c>
      <c r="Q6" s="31" t="str">
        <f t="shared" ref="Q6:Q7" si="19">IF((P6-O6)=0,"",(P6-O6))</f>
        <v/>
      </c>
      <c r="R6" s="32" t="str">
        <f t="shared" ref="R6:R7" si="20">IFERROR(Q6/O6,"")</f>
        <v/>
      </c>
      <c r="S6" s="30">
        <f t="array" ref="S6">SUMIFS(Семена!$P$2:$P$3035,Семена!$N$2:$N$3035,"&lt;="&amp;$A$3,Семена!$C$2:$C$3035,$A6,Семена!$L$2:$L$3035,RIGHTB(S$4,4),Семена!$O$2:$O$3035,LEFTB(S$4,SEARCH("-",S$4)-1))</f>
        <v>0</v>
      </c>
      <c r="T6" s="30">
        <f t="array" ref="T6">SUMIFS(Семена!$P$2:$P$3035,Семена!$N$2:$N$3035,"&lt;="&amp;$A$3,Семена!$C$2:$C$3035,$A6,Семена!$L$2:$L$3035,RIGHTB(T$4,4),Семена!$O$2:$O$3035,LEFTB(T$4,SEARCH("-",T$4)-1))</f>
        <v>0</v>
      </c>
      <c r="U6" s="31" t="str">
        <f t="shared" ref="U6:U7" si="21">IF((T6-S6)=0,"",(T6-S6))</f>
        <v/>
      </c>
      <c r="V6" s="32" t="str">
        <f t="shared" ref="V6:V7" si="22">IFERROR(U6/S6,"")</f>
        <v/>
      </c>
      <c r="W6" s="30">
        <f t="shared" ref="W6:W7" si="23">C6+G6+K6+O6+S6</f>
        <v>0</v>
      </c>
      <c r="X6" s="30">
        <f t="shared" ref="X6:X7" si="24">D6+H6+L6+P6+T6</f>
        <v>0</v>
      </c>
      <c r="Y6" s="31" t="str">
        <f t="shared" ref="Y6:Y7" si="25">IF((X6-W6)=0,"",(X6-W6))</f>
        <v/>
      </c>
      <c r="Z6" s="32" t="str">
        <f t="shared" ref="Z6:Z7" si="26">IFERROR(Y6/W6,"")</f>
        <v/>
      </c>
      <c r="AA6" s="30"/>
      <c r="AB6" s="31" t="str">
        <f t="shared" ref="AB6:AB7" si="27">IFERROR((Y6+AA6),"")</f>
        <v/>
      </c>
      <c r="AC6" s="31"/>
    </row>
    <row r="7" spans="1:29" s="1" customFormat="1" ht="12" x14ac:dyDescent="0.2">
      <c r="A7" s="39" t="str">
        <f t="array" aca="1" ref="A7" ca="1">IFERROR(INDEX(Семена!C$2:C$1579,MATCH(,COUNTIF(A1:A$5,IF((Семена!N$2:N$1579&lt;=A$3)*(Семена!D$2:D$1579=A$5)*(Семена!$E$2:$E$1579='статус поставки СМ'!A$6),Семена!C$2:C$1579,A$5)),)),"")</f>
        <v>Соя</v>
      </c>
      <c r="B7" s="24" t="s">
        <v>52</v>
      </c>
      <c r="C7" s="22">
        <f t="array" aca="1" ref="C7" ca="1">SUMIFS(Семена!$P$2:$P$3035,Семена!$N$2:$N$3035,"&lt;="&amp;$A$3,Семена!$C$2:$C$3035,$A7,Семена!$L$2:$L$3035,RIGHTB(C$4,4),Семена!$O$2:$O$3035,LEFTB(C$4,SEARCH("-",C$4)-1))</f>
        <v>2360.9602784360895</v>
      </c>
      <c r="D7" s="22">
        <f t="array" aca="1" ref="D7" ca="1">SUMIFS(Семена!$P$2:$P$3035,Семена!$N$2:$N$3035,"&lt;="&amp;$A$3,Семена!$C$2:$C$3035,$A7,Семена!$L$2:$L$3035,RIGHTB(D$4,4),Семена!$O$2:$O$3035,LEFTB(D$4,SEARCH("-",D$4)-1))</f>
        <v>0</v>
      </c>
      <c r="E7" s="23">
        <f t="shared" ca="1" si="13"/>
        <v>-2360.9602784360895</v>
      </c>
      <c r="F7" s="17">
        <f t="shared" ca="1" si="14"/>
        <v>-1</v>
      </c>
      <c r="G7" s="22">
        <f t="array" aca="1" ref="G7" ca="1">SUMIFS(Семена!$P$2:$P$3035,Семена!$N$2:$N$3035,"&lt;="&amp;$A$3,Семена!$C$2:$C$3035,$A7,Семена!$L$2:$L$3035,RIGHTB(G$4,4),Семена!$O$2:$O$3035,LEFTB(G$4,SEARCH("-",G$4)-1))</f>
        <v>1979.9155346134294</v>
      </c>
      <c r="H7" s="22">
        <f t="array" aca="1" ref="H7" ca="1">SUMIFS(Семена!$P$2:$P$3035,Семена!$N$2:$N$3035,"&lt;="&amp;$A$3,Семена!$C$2:$C$3035,$A7,Семена!$L$2:$L$3035,RIGHTB(H$4,4),Семена!$O$2:$O$3035,LEFTB(H$4,SEARCH("-",H$4)-1))</f>
        <v>0</v>
      </c>
      <c r="I7" s="23">
        <f t="shared" ca="1" si="15"/>
        <v>-1979.9155346134294</v>
      </c>
      <c r="J7" s="17">
        <f t="shared" ca="1" si="16"/>
        <v>-1</v>
      </c>
      <c r="K7" s="22">
        <f t="array" aca="1" ref="K7" ca="1">SUMIFS(Семена!$P$2:$P$3035,Семена!$N$2:$N$3035,"&lt;="&amp;$A$3,Семена!$C$2:$C$3035,$A7,Семена!$L$2:$L$3035,RIGHTB(K$4,4),Семена!$O$2:$O$3035,LEFTB(K$4,SEARCH("-",K$4)-1))</f>
        <v>126.26131545359999</v>
      </c>
      <c r="L7" s="22">
        <f t="array" aca="1" ref="L7" ca="1">SUMIFS(Семена!$P$2:$P$3035,Семена!$N$2:$N$3035,"&lt;="&amp;$A$3,Семена!$C$2:$C$3035,$A7,Семена!$L$2:$L$3035,RIGHTB(L$4,4),Семена!$O$2:$O$3035,LEFTB(L$4,SEARCH("-",L$4)-1))</f>
        <v>0</v>
      </c>
      <c r="M7" s="23">
        <f t="shared" ca="1" si="17"/>
        <v>-126.26131545359999</v>
      </c>
      <c r="N7" s="17">
        <f t="shared" ca="1" si="18"/>
        <v>-1</v>
      </c>
      <c r="O7" s="22">
        <f t="array" aca="1" ref="O7" ca="1">SUMIFS(Семена!$P$2:$P$3035,Семена!$N$2:$N$3035,"&lt;="&amp;$A$3,Семена!$C$2:$C$3035,$A7,Семена!$L$2:$L$3035,RIGHTB(O$4,4),Семена!$O$2:$O$3035,LEFTB(O$4,SEARCH("-",O$4)-1))</f>
        <v>0</v>
      </c>
      <c r="P7" s="22">
        <f t="array" aca="1" ref="P7" ca="1">SUMIFS(Семена!$P$2:$P$3035,Семена!$N$2:$N$3035,"&lt;="&amp;$A$3,Семена!$C$2:$C$3035,$A7,Семена!$L$2:$L$3035,RIGHTB(P$4,4),Семена!$O$2:$O$3035,LEFTB(P$4,SEARCH("-",P$4)-1))</f>
        <v>0</v>
      </c>
      <c r="Q7" s="23" t="str">
        <f t="shared" ca="1" si="19"/>
        <v/>
      </c>
      <c r="R7" s="17" t="str">
        <f t="shared" ca="1" si="20"/>
        <v/>
      </c>
      <c r="S7" s="22">
        <f t="array" aca="1" ref="S7" ca="1">SUMIFS(Семена!$P$2:$P$3035,Семена!$N$2:$N$3035,"&lt;="&amp;$A$3,Семена!$C$2:$C$3035,$A7,Семена!$L$2:$L$3035,RIGHTB(S$4,4),Семена!$O$2:$O$3035,LEFTB(S$4,SEARCH("-",S$4)-1))</f>
        <v>0</v>
      </c>
      <c r="T7" s="22">
        <f t="array" aca="1" ref="T7" ca="1">SUMIFS(Семена!$P$2:$P$3035,Семена!$N$2:$N$3035,"&lt;="&amp;$A$3,Семена!$C$2:$C$3035,$A7,Семена!$L$2:$L$3035,RIGHTB(T$4,4),Семена!$O$2:$O$3035,LEFTB(T$4,SEARCH("-",T$4)-1))</f>
        <v>0</v>
      </c>
      <c r="U7" s="23" t="str">
        <f t="shared" ca="1" si="21"/>
        <v/>
      </c>
      <c r="V7" s="17" t="str">
        <f t="shared" ca="1" si="22"/>
        <v/>
      </c>
      <c r="W7" s="22">
        <f t="shared" ca="1" si="23"/>
        <v>4467.1371285031191</v>
      </c>
      <c r="X7" s="22">
        <f t="shared" ca="1" si="24"/>
        <v>0</v>
      </c>
      <c r="Y7" s="23">
        <f t="shared" ca="1" si="25"/>
        <v>-4467.1371285031191</v>
      </c>
      <c r="Z7" s="17">
        <f t="shared" ca="1" si="26"/>
        <v>-1</v>
      </c>
      <c r="AA7" s="22"/>
      <c r="AB7" s="23">
        <f t="shared" ca="1" si="27"/>
        <v>-4467.1371285031191</v>
      </c>
      <c r="AC7" s="23"/>
    </row>
    <row r="8" spans="1:29" s="37" customFormat="1" ht="9" x14ac:dyDescent="0.15">
      <c r="A8" s="40" t="str">
        <f t="array" aca="1" ref="A8" ca="1">IFERROR(INDEX(Семена!F$2:F$1579,MATCH(,COUNTIF(A2:A$5,IF((Семена!N$2:N$1579&lt;=A$3)*(Семена!D$2:D$1579=A$5)*(Семена!$E$2:$E$1579='статус поставки СМ'!A$6)*(Семена!$C$2:$C$1579='статус поставки СМ'!A$7),Семена!F$2:F$1579,A$5)),)),"")</f>
        <v>Пруденс ОАК</v>
      </c>
      <c r="B8" s="33" t="s">
        <v>52</v>
      </c>
      <c r="C8" s="34"/>
      <c r="D8" s="34"/>
      <c r="E8" s="35"/>
      <c r="F8" s="36"/>
      <c r="G8" s="34"/>
      <c r="H8" s="34"/>
      <c r="I8" s="35"/>
      <c r="J8" s="36"/>
      <c r="K8" s="34"/>
      <c r="L8" s="34"/>
      <c r="M8" s="35"/>
      <c r="N8" s="36"/>
      <c r="O8" s="34"/>
      <c r="P8" s="34"/>
      <c r="Q8" s="35"/>
      <c r="R8" s="36"/>
      <c r="S8" s="34"/>
      <c r="T8" s="34"/>
      <c r="U8" s="35"/>
      <c r="V8" s="36"/>
      <c r="W8" s="34"/>
      <c r="X8" s="34"/>
      <c r="Y8" s="35"/>
      <c r="Z8" s="36"/>
      <c r="AA8" s="34"/>
      <c r="AB8" s="35"/>
      <c r="AC8" s="35"/>
    </row>
    <row r="9" spans="1:29" s="37" customFormat="1" ht="9" x14ac:dyDescent="0.15">
      <c r="A9" s="40" t="str">
        <f t="array" aca="1" ref="A9" ca="1">IFERROR(INDEX(Семена!F$2:F$1579,MATCH(,COUNTIF(A$5:A8,IF((Семена!N$2:N$1579&lt;=A$3)*(Семена!D$2:D$1579=A$5)*(Семена!$E$2:$E$1579='статус поставки СМ'!A$6)*(Семена!$C$2:$C$1579='статус поставки СМ'!A$7),Семена!F$2:F$1579,A$5)),)),"")</f>
        <v>Максус</v>
      </c>
      <c r="B9" s="33" t="s">
        <v>52</v>
      </c>
      <c r="C9" s="34"/>
      <c r="D9" s="34"/>
      <c r="E9" s="35"/>
      <c r="F9" s="36"/>
      <c r="G9" s="34"/>
      <c r="H9" s="34"/>
      <c r="I9" s="35"/>
      <c r="J9" s="36"/>
      <c r="K9" s="34"/>
      <c r="L9" s="34"/>
      <c r="M9" s="35"/>
      <c r="N9" s="36"/>
      <c r="O9" s="34"/>
      <c r="P9" s="34"/>
      <c r="Q9" s="35"/>
      <c r="R9" s="36"/>
      <c r="S9" s="34"/>
      <c r="T9" s="34"/>
      <c r="U9" s="35"/>
      <c r="V9" s="36"/>
      <c r="W9" s="34"/>
      <c r="X9" s="34"/>
      <c r="Y9" s="35"/>
      <c r="Z9" s="36"/>
      <c r="AA9" s="34"/>
      <c r="AB9" s="35"/>
      <c r="AC9" s="35"/>
    </row>
    <row r="10" spans="1:29" s="37" customFormat="1" ht="9" x14ac:dyDescent="0.15">
      <c r="A10" s="40" t="str">
        <f t="array" aca="1" ref="A10" ca="1">IFERROR(INDEX(Семена!F$2:F$1579,MATCH(,COUNTIF(A$5:A9,IF((Семена!N$2:N$1579&lt;=A$3)*(Семена!D$2:D$1579=A$5)*(Семена!$E$2:$E$1579='статус поставки СМ'!A$6)*(Семена!$C$2:$C$1579='статус поставки СМ'!A$7),Семена!F$2:F$1579,A$5)),)),"")</f>
        <v>Билявка</v>
      </c>
      <c r="B10" s="33" t="s">
        <v>52</v>
      </c>
      <c r="C10" s="34"/>
      <c r="D10" s="34"/>
      <c r="E10" s="35"/>
      <c r="F10" s="36"/>
      <c r="G10" s="34"/>
      <c r="H10" s="34"/>
      <c r="I10" s="35"/>
      <c r="J10" s="36"/>
      <c r="K10" s="34"/>
      <c r="L10" s="34"/>
      <c r="M10" s="35"/>
      <c r="N10" s="36"/>
      <c r="O10" s="34"/>
      <c r="P10" s="34"/>
      <c r="Q10" s="35"/>
      <c r="R10" s="36"/>
      <c r="S10" s="34"/>
      <c r="T10" s="34"/>
      <c r="U10" s="35"/>
      <c r="V10" s="36"/>
      <c r="W10" s="34"/>
      <c r="X10" s="34"/>
      <c r="Y10" s="35"/>
      <c r="Z10" s="36"/>
      <c r="AA10" s="34"/>
      <c r="AB10" s="35"/>
      <c r="AC10" s="35"/>
    </row>
    <row r="11" spans="1:29" s="37" customFormat="1" ht="9" x14ac:dyDescent="0.15">
      <c r="A11" s="40" t="str">
        <f t="array" aca="1" ref="A11" ca="1">IFERROR(INDEX(Семена!F$2:F$1579,MATCH(,COUNTIF(A$5:A10,IF((Семена!N$2:N$1579&lt;=A$3)*(Семена!D$2:D$1579=A$5)*(Семена!$E$2:$E$1579='статус поставки СМ'!A$6)*(Семена!$C$2:$C$1579='статус поставки СМ'!A$7),Семена!F$2:F$1579,A$5)),)),"")</f>
        <v>Припять</v>
      </c>
      <c r="B11" s="33" t="s">
        <v>52</v>
      </c>
      <c r="C11" s="34"/>
      <c r="D11" s="34"/>
      <c r="E11" s="35"/>
      <c r="F11" s="36"/>
      <c r="G11" s="34"/>
      <c r="H11" s="34"/>
      <c r="I11" s="35"/>
      <c r="J11" s="36"/>
      <c r="K11" s="34"/>
      <c r="L11" s="34"/>
      <c r="M11" s="35"/>
      <c r="N11" s="36"/>
      <c r="O11" s="34"/>
      <c r="P11" s="34"/>
      <c r="Q11" s="35"/>
      <c r="R11" s="36"/>
      <c r="S11" s="34"/>
      <c r="T11" s="34"/>
      <c r="U11" s="35"/>
      <c r="V11" s="36"/>
      <c r="W11" s="34"/>
      <c r="X11" s="34"/>
      <c r="Y11" s="35"/>
      <c r="Z11" s="36"/>
      <c r="AA11" s="34"/>
      <c r="AB11" s="35"/>
      <c r="AC11" s="35"/>
    </row>
    <row r="12" spans="1:29" s="37" customFormat="1" ht="9" x14ac:dyDescent="0.15">
      <c r="A12" s="40" t="str">
        <f t="array" aca="1" ref="A12" ca="1">IFERROR(INDEX(Семена!F$2:F$1579,MATCH(,COUNTIF(A$5:A11,IF((Семена!N$2:N$1579&lt;=A$3)*(Семена!D$2:D$1579=A$5)*(Семена!$E$2:$E$1579='статус поставки СМ'!A$6)*(Семена!$C$2:$C$1579='статус поставки СМ'!A$7),Семена!F$2:F$1579,A$5)),)),"")</f>
        <v>Аннушка</v>
      </c>
      <c r="B12" s="33" t="s">
        <v>52</v>
      </c>
      <c r="C12" s="34"/>
      <c r="D12" s="34"/>
      <c r="E12" s="35"/>
      <c r="F12" s="36"/>
      <c r="G12" s="34"/>
      <c r="H12" s="34"/>
      <c r="I12" s="35"/>
      <c r="J12" s="36"/>
      <c r="K12" s="34"/>
      <c r="L12" s="34"/>
      <c r="M12" s="35"/>
      <c r="N12" s="36"/>
      <c r="O12" s="34"/>
      <c r="P12" s="34"/>
      <c r="Q12" s="35"/>
      <c r="R12" s="36"/>
      <c r="S12" s="34"/>
      <c r="T12" s="34"/>
      <c r="U12" s="35"/>
      <c r="V12" s="36"/>
      <c r="W12" s="34"/>
      <c r="X12" s="34"/>
      <c r="Y12" s="35"/>
      <c r="Z12" s="36"/>
      <c r="AA12" s="34"/>
      <c r="AB12" s="35"/>
      <c r="AC12" s="35"/>
    </row>
    <row r="13" spans="1:29" s="37" customFormat="1" ht="9" x14ac:dyDescent="0.15">
      <c r="A13" s="40" t="str">
        <f t="array" aca="1" ref="A13" ca="1">IFERROR(INDEX(Семена!F$2:F$1579,MATCH(,COUNTIF(A$5:A12,IF((Семена!N$2:N$1579&lt;=A$3)*(Семена!D$2:D$1579=A$5)*(Семена!$E$2:$E$1579='статус поставки СМ'!A$6)*(Семена!$C$2:$C$1579='статус поставки СМ'!A$7),Семена!F$2:F$1579,A$5)),)),"")</f>
        <v>Оресса</v>
      </c>
      <c r="B13" s="33" t="s">
        <v>52</v>
      </c>
      <c r="C13" s="34"/>
      <c r="D13" s="34"/>
      <c r="E13" s="35"/>
      <c r="F13" s="36"/>
      <c r="G13" s="34"/>
      <c r="H13" s="34"/>
      <c r="I13" s="35"/>
      <c r="J13" s="36"/>
      <c r="K13" s="34"/>
      <c r="L13" s="34"/>
      <c r="M13" s="35"/>
      <c r="N13" s="36"/>
      <c r="O13" s="34"/>
      <c r="P13" s="34"/>
      <c r="Q13" s="35"/>
      <c r="R13" s="36"/>
      <c r="S13" s="34"/>
      <c r="T13" s="34"/>
      <c r="U13" s="35"/>
      <c r="V13" s="36"/>
      <c r="W13" s="34"/>
      <c r="X13" s="34"/>
      <c r="Y13" s="35"/>
      <c r="Z13" s="36"/>
      <c r="AA13" s="34"/>
      <c r="AB13" s="35"/>
      <c r="AC13" s="35"/>
    </row>
    <row r="14" spans="1:29" s="37" customFormat="1" ht="9" x14ac:dyDescent="0.15">
      <c r="A14" s="40" t="str">
        <f t="array" aca="1" ref="A14" ca="1">IFERROR(INDEX(Семена!F$2:F$1579,MATCH(,COUNTIF(A$5:A13,IF((Семена!N$2:N$1579&lt;=A$3)*(Семена!D$2:D$1579=A$5)*(Семена!$E$2:$E$1579='статус поставки СМ'!A$6)*(Семена!$C$2:$C$1579='статус поставки СМ'!A$7),Семена!F$2:F$1579,A$5)),)),"")</f>
        <v/>
      </c>
      <c r="B14" s="33" t="s">
        <v>52</v>
      </c>
      <c r="C14" s="34"/>
      <c r="D14" s="34"/>
      <c r="E14" s="35"/>
      <c r="F14" s="36"/>
      <c r="G14" s="34"/>
      <c r="H14" s="34"/>
      <c r="I14" s="35"/>
      <c r="J14" s="36"/>
      <c r="K14" s="34"/>
      <c r="L14" s="34"/>
      <c r="M14" s="35"/>
      <c r="N14" s="36"/>
      <c r="O14" s="34"/>
      <c r="P14" s="34"/>
      <c r="Q14" s="35"/>
      <c r="R14" s="36"/>
      <c r="S14" s="34"/>
      <c r="T14" s="34"/>
      <c r="U14" s="35"/>
      <c r="V14" s="36"/>
      <c r="W14" s="34"/>
      <c r="X14" s="34"/>
      <c r="Y14" s="35"/>
      <c r="Z14" s="36"/>
      <c r="AA14" s="34"/>
      <c r="AB14" s="35"/>
      <c r="AC14" s="35"/>
    </row>
    <row r="15" spans="1:29" s="1" customFormat="1" ht="12" x14ac:dyDescent="0.2">
      <c r="A15" s="39" t="str">
        <f t="array" aca="1" ref="A15" ca="1">IFERROR(INDEX(Семена!C$2:C$1579,MATCH(,COUNTIF(A$5:A7,IF((Семена!N$2:N$1579&lt;=A$3)*(Семена!D$2:D$1579=A$5)*(Семена!$E$2:$E$1579='статус поставки СМ'!A$6),Семена!C$2:C$600,A$5)),)),"")</f>
        <v>Пшеница яровая</v>
      </c>
      <c r="B15" s="24" t="s">
        <v>52</v>
      </c>
      <c r="C15" s="22"/>
      <c r="D15" s="22"/>
      <c r="E15" s="23"/>
      <c r="F15" s="17"/>
      <c r="G15" s="22"/>
      <c r="H15" s="22"/>
      <c r="I15" s="23"/>
      <c r="J15" s="17"/>
      <c r="K15" s="22"/>
      <c r="L15" s="22"/>
      <c r="M15" s="23"/>
      <c r="N15" s="17"/>
      <c r="O15" s="22"/>
      <c r="P15" s="22"/>
      <c r="Q15" s="23"/>
      <c r="R15" s="17"/>
      <c r="S15" s="22"/>
      <c r="T15" s="22"/>
      <c r="U15" s="23"/>
      <c r="V15" s="17"/>
      <c r="W15" s="22"/>
      <c r="X15" s="22"/>
      <c r="Y15" s="23"/>
      <c r="Z15" s="17"/>
      <c r="AA15" s="22"/>
      <c r="AB15" s="23"/>
      <c r="AC15" s="23"/>
    </row>
    <row r="16" spans="1:29" s="37" customFormat="1" ht="9" x14ac:dyDescent="0.15">
      <c r="A16" s="40" t="str">
        <f t="array" aca="1" ref="A16" ca="1">IFERROR(INDEX(Семена!F$2:F$1579,MATCH(,COUNTIF(A$5:A10,IF((Семена!N$2:N$1579&lt;=A$3)*(Семена!D$2:D$1579=A$5)*(Семена!$E$2:$E$1579='статус поставки СМ'!A$6)*(Семена!$C$2:$C$1579='статус поставки СМ'!A$15),Семена!F$2:F$1579,A$5)),)),"")</f>
        <v>Тризо</v>
      </c>
      <c r="B16" s="33" t="s">
        <v>52</v>
      </c>
      <c r="C16" s="34"/>
      <c r="D16" s="34"/>
      <c r="E16" s="35"/>
      <c r="F16" s="36"/>
      <c r="G16" s="34"/>
      <c r="H16" s="34"/>
      <c r="I16" s="35"/>
      <c r="J16" s="36"/>
      <c r="K16" s="34"/>
      <c r="L16" s="34"/>
      <c r="M16" s="35"/>
      <c r="N16" s="36"/>
      <c r="O16" s="34"/>
      <c r="P16" s="34"/>
      <c r="Q16" s="35"/>
      <c r="R16" s="36"/>
      <c r="S16" s="34"/>
      <c r="T16" s="34"/>
      <c r="U16" s="35"/>
      <c r="V16" s="36"/>
      <c r="W16" s="34"/>
      <c r="X16" s="34"/>
      <c r="Y16" s="35"/>
      <c r="Z16" s="36"/>
      <c r="AA16" s="34"/>
      <c r="AB16" s="35"/>
      <c r="AC16" s="35"/>
    </row>
    <row r="17" spans="1:29" s="37" customFormat="1" ht="9" x14ac:dyDescent="0.15">
      <c r="A17" s="40" t="str">
        <f t="array" aca="1" ref="A17" ca="1">IFERROR(INDEX(Семена!F$2:F$1579,MATCH(,COUNTIF(A$5:A16,IF((Семена!N$2:N$1579&lt;=A$3)*(Семена!D$2:D$1579=A$5)*(Семена!$E$2:$E$1579='статус поставки СМ'!A$6)*(Семена!$C$2:$C$1579='статус поставки СМ'!A$15),Семена!F$2:F$1579,A$5)),)),"")</f>
        <v>Гранни</v>
      </c>
      <c r="B17" s="33" t="s">
        <v>52</v>
      </c>
      <c r="C17" s="34"/>
      <c r="D17" s="34"/>
      <c r="E17" s="35"/>
      <c r="F17" s="36"/>
      <c r="G17" s="34"/>
      <c r="H17" s="34"/>
      <c r="I17" s="35"/>
      <c r="J17" s="36"/>
      <c r="K17" s="34"/>
      <c r="L17" s="34"/>
      <c r="M17" s="35"/>
      <c r="N17" s="36"/>
      <c r="O17" s="34"/>
      <c r="P17" s="34"/>
      <c r="Q17" s="35"/>
      <c r="R17" s="36"/>
      <c r="S17" s="34"/>
      <c r="T17" s="34"/>
      <c r="U17" s="35"/>
      <c r="V17" s="36"/>
      <c r="W17" s="34"/>
      <c r="X17" s="34"/>
      <c r="Y17" s="35"/>
      <c r="Z17" s="36"/>
      <c r="AA17" s="34"/>
      <c r="AB17" s="35"/>
      <c r="AC17" s="35"/>
    </row>
    <row r="18" spans="1:29" s="1" customFormat="1" ht="12" x14ac:dyDescent="0.2">
      <c r="A18" s="40" t="str">
        <f t="array" aca="1" ref="A18" ca="1">IFERROR(INDEX(Семена!F$2:F$1579,MATCH(,COUNTIF(A$5:A17,IF((Семена!N$2:N$1579&lt;=A$3)*(Семена!D$2:D$1579=A$5)*(Семена!$E$2:$E$1579='статус поставки СМ'!A$6)*(Семена!$C$2:$C$1579='статус поставки СМ'!A$15),Семена!F$2:F$1579,A$5)),)),"")</f>
        <v>Радуга</v>
      </c>
      <c r="B18" s="33" t="s">
        <v>52</v>
      </c>
      <c r="C18" s="22"/>
      <c r="D18" s="22"/>
      <c r="E18" s="23"/>
      <c r="F18" s="17"/>
      <c r="G18" s="22"/>
      <c r="H18" s="22"/>
      <c r="I18" s="23"/>
      <c r="J18" s="17"/>
      <c r="K18" s="22"/>
      <c r="L18" s="22"/>
      <c r="M18" s="23"/>
      <c r="N18" s="17"/>
      <c r="O18" s="22"/>
      <c r="P18" s="22"/>
      <c r="Q18" s="23"/>
      <c r="R18" s="17"/>
      <c r="S18" s="22"/>
      <c r="T18" s="22"/>
      <c r="U18" s="23"/>
      <c r="V18" s="17"/>
      <c r="W18" s="22"/>
      <c r="X18" s="22"/>
      <c r="Y18" s="23"/>
      <c r="Z18" s="17"/>
      <c r="AA18" s="22"/>
      <c r="AB18" s="23"/>
      <c r="AC18" s="23"/>
    </row>
    <row r="19" spans="1:29" s="1" customFormat="1" ht="12" x14ac:dyDescent="0.2">
      <c r="A19" s="38" t="str">
        <f t="array" ref="A19">IFERROR(INDEX(Семена!E$2:E$1579,MATCH(,COUNTIF(A$5:A6,IF((Семена!N$2:N$1579&lt;=A$3)*(Семена!D$2:D$1579=A$5),Семена!E$2:E$1579,A$5)),)),"")</f>
        <v>покупные</v>
      </c>
      <c r="B19" s="29" t="s">
        <v>52</v>
      </c>
      <c r="C19" s="30">
        <f t="array" ref="C19">SUMIFS(Семена!$P$2:$P$3035,Семена!$N$2:$N$3035,"&lt;="&amp;$A$3,Семена!$C$2:$C$3035,$A19,Семена!$L$2:$L$3035,RIGHTB(C$4,4),Семена!$O$2:$O$3035,LEFTB(C$4,SEARCH("-",C$4)-1))</f>
        <v>0</v>
      </c>
      <c r="D19" s="30">
        <f t="array" ref="D19">SUMIFS(Семена!$P$2:$P$3035,Семена!$N$2:$N$3035,"&lt;="&amp;$A$3,Семена!$C$2:$C$3035,$A19,Семена!$L$2:$L$3035,RIGHTB(D$4,4),Семена!$O$2:$O$3035,LEFTB(D$4,SEARCH("-",D$4)-1))</f>
        <v>0</v>
      </c>
      <c r="E19" s="31" t="str">
        <f t="shared" si="0"/>
        <v/>
      </c>
      <c r="F19" s="32" t="str">
        <f t="shared" si="1"/>
        <v/>
      </c>
      <c r="G19" s="30">
        <f t="array" ref="G19">SUMIFS(Семена!$P$2:$P$3035,Семена!$N$2:$N$3035,"&lt;="&amp;$A$3,Семена!$C$2:$C$3035,$A19,Семена!$L$2:$L$3035,RIGHTB(G$4,4),Семена!$O$2:$O$3035,LEFTB(G$4,SEARCH("-",G$4)-1))</f>
        <v>0</v>
      </c>
      <c r="H19" s="30">
        <f t="array" ref="H19">SUMIFS(Семена!$P$2:$P$3035,Семена!$N$2:$N$3035,"&lt;="&amp;$A$3,Семена!$C$2:$C$3035,$A19,Семена!$L$2:$L$3035,RIGHTB(H$4,4),Семена!$O$2:$O$3035,LEFTB(H$4,SEARCH("-",H$4)-1))</f>
        <v>0</v>
      </c>
      <c r="I19" s="31" t="str">
        <f t="shared" si="2"/>
        <v/>
      </c>
      <c r="J19" s="32" t="str">
        <f t="shared" si="3"/>
        <v/>
      </c>
      <c r="K19" s="30">
        <f t="array" ref="K19">SUMIFS(Семена!$P$2:$P$3035,Семена!$N$2:$N$3035,"&lt;="&amp;$A$3,Семена!$C$2:$C$3035,$A19,Семена!$L$2:$L$3035,RIGHTB(K$4,4),Семена!$O$2:$O$3035,LEFTB(K$4,SEARCH("-",K$4)-1))</f>
        <v>0</v>
      </c>
      <c r="L19" s="30">
        <f t="array" ref="L19">SUMIFS(Семена!$P$2:$P$3035,Семена!$N$2:$N$3035,"&lt;="&amp;$A$3,Семена!$C$2:$C$3035,$A19,Семена!$L$2:$L$3035,RIGHTB(L$4,4),Семена!$O$2:$O$3035,LEFTB(L$4,SEARCH("-",L$4)-1))</f>
        <v>0</v>
      </c>
      <c r="M19" s="31" t="str">
        <f t="shared" si="4"/>
        <v/>
      </c>
      <c r="N19" s="32" t="str">
        <f t="shared" si="5"/>
        <v/>
      </c>
      <c r="O19" s="30">
        <f t="array" ref="O19">SUMIFS(Семена!$P$2:$P$3035,Семена!$N$2:$N$3035,"&lt;="&amp;$A$3,Семена!$C$2:$C$3035,$A19,Семена!$L$2:$L$3035,RIGHTB(O$4,4),Семена!$O$2:$O$3035,LEFTB(O$4,SEARCH("-",O$4)-1))</f>
        <v>0</v>
      </c>
      <c r="P19" s="30">
        <f t="array" ref="P19">SUMIFS(Семена!$P$2:$P$3035,Семена!$N$2:$N$3035,"&lt;="&amp;$A$3,Семена!$C$2:$C$3035,$A19,Семена!$L$2:$L$3035,RIGHTB(P$4,4),Семена!$O$2:$O$3035,LEFTB(P$4,SEARCH("-",P$4)-1))</f>
        <v>0</v>
      </c>
      <c r="Q19" s="31" t="str">
        <f t="shared" si="6"/>
        <v/>
      </c>
      <c r="R19" s="32" t="str">
        <f t="shared" si="7"/>
        <v/>
      </c>
      <c r="S19" s="30">
        <f t="array" ref="S19">SUMIFS(Семена!$P$2:$P$3035,Семена!$N$2:$N$3035,"&lt;="&amp;$A$3,Семена!$C$2:$C$3035,$A19,Семена!$L$2:$L$3035,RIGHTB(S$4,4),Семена!$O$2:$O$3035,LEFTB(S$4,SEARCH("-",S$4)-1))</f>
        <v>0</v>
      </c>
      <c r="T19" s="30">
        <f t="array" ref="T19">SUMIFS(Семена!$P$2:$P$3035,Семена!$N$2:$N$3035,"&lt;="&amp;$A$3,Семена!$C$2:$C$3035,$A19,Семена!$L$2:$L$3035,RIGHTB(T$4,4),Семена!$O$2:$O$3035,LEFTB(T$4,SEARCH("-",T$4)-1))</f>
        <v>0</v>
      </c>
      <c r="U19" s="31" t="str">
        <f t="shared" si="8"/>
        <v/>
      </c>
      <c r="V19" s="32" t="str">
        <f t="shared" si="9"/>
        <v/>
      </c>
      <c r="W19" s="30">
        <f t="shared" ref="W19:X41" si="28">C19+G19+K19+O19+S19</f>
        <v>0</v>
      </c>
      <c r="X19" s="30">
        <f t="shared" si="28"/>
        <v>0</v>
      </c>
      <c r="Y19" s="31" t="str">
        <f t="shared" si="10"/>
        <v/>
      </c>
      <c r="Z19" s="32" t="str">
        <f t="shared" si="11"/>
        <v/>
      </c>
      <c r="AA19" s="30"/>
      <c r="AB19" s="31" t="str">
        <f t="shared" si="12"/>
        <v/>
      </c>
      <c r="AC19" s="31"/>
    </row>
    <row r="20" spans="1:29" s="1" customFormat="1" ht="12" x14ac:dyDescent="0.2">
      <c r="A20" s="39" t="str">
        <f t="array" ref="A20">IFERROR(INDEX(Семена!C$2:C$1579,MATCH(,COUNTIF(A4:A$5,IF((Семена!N$2:N$1579&lt;=A$3)*(Семена!D$2:D$1579=A$5)*(Семена!$E$2:$E$1579='статус поставки СМ'!A$6),Семена!C$2:C$600,A$5)),)),"")</f>
        <v>Соя</v>
      </c>
      <c r="B20" s="24" t="s">
        <v>52</v>
      </c>
      <c r="C20" s="22">
        <f t="array" ref="C20">SUMIFS(Семена!$P$2:$P$3035,Семена!$N$2:$N$3035,"&lt;="&amp;$A$3,Семена!$C$2:$C$3035,$A20,Семена!$L$2:$L$3035,RIGHTB(C$4,4),Семена!$O$2:$O$3035,LEFTB(C$4,SEARCH("-",C$4)-1))</f>
        <v>2360.9602784360895</v>
      </c>
      <c r="D20" s="22">
        <f t="array" ref="D20">SUMIFS(Семена!$P$2:$P$3035,Семена!$N$2:$N$3035,"&lt;="&amp;$A$3,Семена!$C$2:$C$3035,$A20,Семена!$L$2:$L$3035,RIGHTB(D$4,4),Семена!$O$2:$O$3035,LEFTB(D$4,SEARCH("-",D$4)-1))</f>
        <v>0</v>
      </c>
      <c r="E20" s="23">
        <f t="shared" si="0"/>
        <v>-2360.9602784360895</v>
      </c>
      <c r="F20" s="17">
        <f t="shared" si="1"/>
        <v>-1</v>
      </c>
      <c r="G20" s="22">
        <f t="array" ref="G20">SUMIFS(Семена!$P$2:$P$3035,Семена!$N$2:$N$3035,"&lt;="&amp;$A$3,Семена!$C$2:$C$3035,$A20,Семена!$L$2:$L$3035,RIGHTB(G$4,4),Семена!$O$2:$O$3035,LEFTB(G$4,SEARCH("-",G$4)-1))</f>
        <v>1979.9155346134294</v>
      </c>
      <c r="H20" s="22">
        <f t="array" ref="H20">SUMIFS(Семена!$P$2:$P$3035,Семена!$N$2:$N$3035,"&lt;="&amp;$A$3,Семена!$C$2:$C$3035,$A20,Семена!$L$2:$L$3035,RIGHTB(H$4,4),Семена!$O$2:$O$3035,LEFTB(H$4,SEARCH("-",H$4)-1))</f>
        <v>0</v>
      </c>
      <c r="I20" s="23">
        <f t="shared" si="2"/>
        <v>-1979.9155346134294</v>
      </c>
      <c r="J20" s="17">
        <f t="shared" si="3"/>
        <v>-1</v>
      </c>
      <c r="K20" s="22">
        <f t="array" ref="K20">SUMIFS(Семена!$P$2:$P$3035,Семена!$N$2:$N$3035,"&lt;="&amp;$A$3,Семена!$C$2:$C$3035,$A20,Семена!$L$2:$L$3035,RIGHTB(K$4,4),Семена!$O$2:$O$3035,LEFTB(K$4,SEARCH("-",K$4)-1))</f>
        <v>126.26131545359999</v>
      </c>
      <c r="L20" s="22">
        <f t="array" ref="L20">SUMIFS(Семена!$P$2:$P$3035,Семена!$N$2:$N$3035,"&lt;="&amp;$A$3,Семена!$C$2:$C$3035,$A20,Семена!$L$2:$L$3035,RIGHTB(L$4,4),Семена!$O$2:$O$3035,LEFTB(L$4,SEARCH("-",L$4)-1))</f>
        <v>0</v>
      </c>
      <c r="M20" s="23">
        <f t="shared" si="4"/>
        <v>-126.26131545359999</v>
      </c>
      <c r="N20" s="17">
        <f t="shared" si="5"/>
        <v>-1</v>
      </c>
      <c r="O20" s="22">
        <f t="array" ref="O20">SUMIFS(Семена!$P$2:$P$3035,Семена!$N$2:$N$3035,"&lt;="&amp;$A$3,Семена!$C$2:$C$3035,$A20,Семена!$L$2:$L$3035,RIGHTB(O$4,4),Семена!$O$2:$O$3035,LEFTB(O$4,SEARCH("-",O$4)-1))</f>
        <v>0</v>
      </c>
      <c r="P20" s="22">
        <f t="array" ref="P20">SUMIFS(Семена!$P$2:$P$3035,Семена!$N$2:$N$3035,"&lt;="&amp;$A$3,Семена!$C$2:$C$3035,$A20,Семена!$L$2:$L$3035,RIGHTB(P$4,4),Семена!$O$2:$O$3035,LEFTB(P$4,SEARCH("-",P$4)-1))</f>
        <v>0</v>
      </c>
      <c r="Q20" s="23" t="str">
        <f t="shared" si="6"/>
        <v/>
      </c>
      <c r="R20" s="17" t="str">
        <f t="shared" si="7"/>
        <v/>
      </c>
      <c r="S20" s="22">
        <f t="array" ref="S20">SUMIFS(Семена!$P$2:$P$3035,Семена!$N$2:$N$3035,"&lt;="&amp;$A$3,Семена!$C$2:$C$3035,$A20,Семена!$L$2:$L$3035,RIGHTB(S$4,4),Семена!$O$2:$O$3035,LEFTB(S$4,SEARCH("-",S$4)-1))</f>
        <v>0</v>
      </c>
      <c r="T20" s="22">
        <f t="array" ref="T20">SUMIFS(Семена!$P$2:$P$3035,Семена!$N$2:$N$3035,"&lt;="&amp;$A$3,Семена!$C$2:$C$3035,$A20,Семена!$L$2:$L$3035,RIGHTB(T$4,4),Семена!$O$2:$O$3035,LEFTB(T$4,SEARCH("-",T$4)-1))</f>
        <v>0</v>
      </c>
      <c r="U20" s="23" t="str">
        <f t="shared" si="8"/>
        <v/>
      </c>
      <c r="V20" s="17" t="str">
        <f t="shared" si="9"/>
        <v/>
      </c>
      <c r="W20" s="22">
        <f t="shared" si="28"/>
        <v>4467.1371285031191</v>
      </c>
      <c r="X20" s="22">
        <f t="shared" si="28"/>
        <v>0</v>
      </c>
      <c r="Y20" s="23">
        <f t="shared" si="10"/>
        <v>-4467.1371285031191</v>
      </c>
      <c r="Z20" s="17">
        <f t="shared" si="11"/>
        <v>-1</v>
      </c>
      <c r="AA20" s="22"/>
      <c r="AB20" s="23">
        <f t="shared" si="12"/>
        <v>-4467.1371285031191</v>
      </c>
      <c r="AC20" s="23"/>
    </row>
    <row r="21" spans="1:29" s="37" customFormat="1" ht="9" x14ac:dyDescent="0.15">
      <c r="A21" s="40" t="str">
        <f t="array" aca="1" ref="A21" ca="1">IFERROR(INDEX(Семена!F$2:F$1579,MATCH(,COUNTIF(A$5:A16,IF((Семена!N$2:N$1579&lt;=A$3)*(Семена!D$2:D$1579=A$5)*(Семена!$E$2:$E$1579='статус поставки СМ'!A$19)*(Семена!$C$2:$C$1579='статус поставки СМ'!A$20),Семена!F$2:F$1579,A$5)),)),"")</f>
        <v>Белгородская 7</v>
      </c>
      <c r="B21" s="33" t="s">
        <v>52</v>
      </c>
      <c r="C21" s="34"/>
      <c r="D21" s="34"/>
      <c r="E21" s="35"/>
      <c r="F21" s="36"/>
      <c r="G21" s="34"/>
      <c r="H21" s="34"/>
      <c r="I21" s="35"/>
      <c r="J21" s="36"/>
      <c r="K21" s="34"/>
      <c r="L21" s="34"/>
      <c r="M21" s="35"/>
      <c r="N21" s="36"/>
      <c r="O21" s="34"/>
      <c r="P21" s="34"/>
      <c r="Q21" s="35"/>
      <c r="R21" s="36"/>
      <c r="S21" s="34"/>
      <c r="T21" s="34"/>
      <c r="U21" s="35"/>
      <c r="V21" s="36"/>
      <c r="W21" s="34"/>
      <c r="X21" s="34"/>
      <c r="Y21" s="35"/>
      <c r="Z21" s="36"/>
      <c r="AA21" s="34"/>
      <c r="AB21" s="35"/>
      <c r="AC21" s="35"/>
    </row>
    <row r="22" spans="1:29" s="37" customFormat="1" ht="9" x14ac:dyDescent="0.15">
      <c r="A22" s="40" t="str">
        <f t="array" aca="1" ref="A22" ca="1">IFERROR(INDEX(Семена!F$2:F$1579,MATCH(,COUNTIF(A$5:A17,IF((Семена!N$2:N$1579&lt;=A$3)*(Семена!D$2:D$1579=A$5)*(Семена!$E$2:$E$1579='статус поставки СМ'!A$19)*(Семена!$C$2:$C$1579='статус поставки СМ'!A$20),Семена!F$2:F$1579,A$5)),)),"")</f>
        <v>Белгородская 7</v>
      </c>
      <c r="B22" s="33" t="s">
        <v>52</v>
      </c>
      <c r="C22" s="34"/>
      <c r="D22" s="34"/>
      <c r="E22" s="35"/>
      <c r="F22" s="36"/>
      <c r="G22" s="34"/>
      <c r="H22" s="34"/>
      <c r="I22" s="35"/>
      <c r="J22" s="36"/>
      <c r="K22" s="34"/>
      <c r="L22" s="34"/>
      <c r="M22" s="35"/>
      <c r="N22" s="36"/>
      <c r="O22" s="34"/>
      <c r="P22" s="34"/>
      <c r="Q22" s="35"/>
      <c r="R22" s="36"/>
      <c r="S22" s="34"/>
      <c r="T22" s="34"/>
      <c r="U22" s="35"/>
      <c r="V22" s="36"/>
      <c r="W22" s="34"/>
      <c r="X22" s="34"/>
      <c r="Y22" s="35"/>
      <c r="Z22" s="36"/>
      <c r="AA22" s="34"/>
      <c r="AB22" s="35"/>
      <c r="AC22" s="35"/>
    </row>
    <row r="23" spans="1:29" s="1" customFormat="1" ht="12" x14ac:dyDescent="0.2">
      <c r="A23" s="40" t="str">
        <f t="array" aca="1" ref="A23" ca="1">IFERROR(INDEX(Семена!F$2:F$1579,MATCH(,COUNTIF(A$5:A18,IF((Семена!N$2:N$1579&lt;=A$3)*(Семена!D$2:D$1579=A$5)*(Семена!$E$2:$E$1579='статус поставки СМ'!A$19)*(Семена!$C$2:$C$1579='статус поставки СМ'!A$20),Семена!F$2:F$1579,A$5)),)),"")</f>
        <v>Белгородская 7</v>
      </c>
      <c r="B23" s="33" t="s">
        <v>52</v>
      </c>
      <c r="C23" s="22"/>
      <c r="D23" s="22"/>
      <c r="E23" s="23"/>
      <c r="F23" s="17"/>
      <c r="G23" s="22"/>
      <c r="H23" s="22"/>
      <c r="I23" s="23"/>
      <c r="J23" s="17"/>
      <c r="K23" s="22"/>
      <c r="L23" s="22"/>
      <c r="M23" s="23"/>
      <c r="N23" s="17"/>
      <c r="O23" s="22"/>
      <c r="P23" s="22"/>
      <c r="Q23" s="23"/>
      <c r="R23" s="17"/>
      <c r="S23" s="22"/>
      <c r="T23" s="22"/>
      <c r="U23" s="23"/>
      <c r="V23" s="17"/>
      <c r="W23" s="22"/>
      <c r="X23" s="22"/>
      <c r="Y23" s="23"/>
      <c r="Z23" s="17"/>
      <c r="AA23" s="22"/>
      <c r="AB23" s="23"/>
      <c r="AC23" s="23"/>
    </row>
    <row r="24" spans="1:29" s="37" customFormat="1" ht="9" x14ac:dyDescent="0.15">
      <c r="A24" s="40" t="str">
        <f t="array" aca="1" ref="A24" ca="1">IFERROR(INDEX(Семена!F$2:F$1579,MATCH(,COUNTIF(A$5:A19,IF((Семена!N$2:N$1579&lt;=A$3)*(Семена!D$2:D$1579=A$5)*(Семена!$E$2:$E$1579='статус поставки СМ'!A$19)*(Семена!$C$2:$C$1579='статус поставки СМ'!A$20),Семена!F$2:F$1579,A$5)),)),"")</f>
        <v>Белгородская 7</v>
      </c>
      <c r="B24" s="33" t="s">
        <v>52</v>
      </c>
      <c r="C24" s="34"/>
      <c r="D24" s="34"/>
      <c r="E24" s="35"/>
      <c r="F24" s="36"/>
      <c r="G24" s="34"/>
      <c r="H24" s="34"/>
      <c r="I24" s="35"/>
      <c r="J24" s="36"/>
      <c r="K24" s="34"/>
      <c r="L24" s="34"/>
      <c r="M24" s="35"/>
      <c r="N24" s="36"/>
      <c r="O24" s="34"/>
      <c r="P24" s="34"/>
      <c r="Q24" s="35"/>
      <c r="R24" s="36"/>
      <c r="S24" s="34"/>
      <c r="T24" s="34"/>
      <c r="U24" s="35"/>
      <c r="V24" s="36"/>
      <c r="W24" s="34"/>
      <c r="X24" s="34"/>
      <c r="Y24" s="35"/>
      <c r="Z24" s="36"/>
      <c r="AA24" s="34"/>
      <c r="AB24" s="35"/>
      <c r="AC24" s="35"/>
    </row>
    <row r="25" spans="1:29" s="37" customFormat="1" ht="9" x14ac:dyDescent="0.15">
      <c r="A25" s="40" t="str">
        <f t="array" aca="1" ref="A25" ca="1">IFERROR(INDEX(Семена!F$2:F$1579,MATCH(,COUNTIF(A7:A$20,IF((Семена!N$2:N$1579&lt;=A$3)*(Семена!D$2:D$1579=A$5)*(Семена!$E$2:$E$1579='статус поставки СМ'!A$19)*(Семена!$C$2:$C$1579='статус поставки СМ'!A$20),Семена!F$2:F$1579,A$5)),)),"")</f>
        <v>Пруденс ОАК</v>
      </c>
      <c r="B25" s="33" t="s">
        <v>52</v>
      </c>
      <c r="C25" s="34"/>
      <c r="D25" s="34"/>
      <c r="E25" s="35"/>
      <c r="F25" s="36"/>
      <c r="G25" s="34"/>
      <c r="H25" s="34"/>
      <c r="I25" s="35"/>
      <c r="J25" s="36"/>
      <c r="K25" s="34"/>
      <c r="L25" s="34"/>
      <c r="M25" s="35"/>
      <c r="N25" s="36"/>
      <c r="O25" s="34"/>
      <c r="P25" s="34"/>
      <c r="Q25" s="35"/>
      <c r="R25" s="36"/>
      <c r="S25" s="34"/>
      <c r="T25" s="34"/>
      <c r="U25" s="35"/>
      <c r="V25" s="36"/>
      <c r="W25" s="34"/>
      <c r="X25" s="34"/>
      <c r="Y25" s="35"/>
      <c r="Z25" s="36"/>
      <c r="AA25" s="34"/>
      <c r="AB25" s="35"/>
      <c r="AC25" s="35"/>
    </row>
    <row r="26" spans="1:29" s="37" customFormat="1" ht="9" x14ac:dyDescent="0.15">
      <c r="A26" s="40" t="str">
        <f t="array" aca="1" ref="A26" ca="1">IFERROR(INDEX(Семена!F$2:F$1579,MATCH(,COUNTIF(A8:A$20,IF((Семена!N$2:N$1579&lt;=A$3)*(Семена!D$2:D$1579=A$5)*(Семена!$E$2:$E$1579='статус поставки СМ'!A$19)*(Семена!$C$2:$C$1579='статус поставки СМ'!A$20),Семена!F$2:F$1579,A$5)),)),"")</f>
        <v>Пруденс ОАК</v>
      </c>
      <c r="B26" s="33" t="s">
        <v>52</v>
      </c>
      <c r="C26" s="34"/>
      <c r="D26" s="34"/>
      <c r="E26" s="35"/>
      <c r="F26" s="36"/>
      <c r="G26" s="34"/>
      <c r="H26" s="34"/>
      <c r="I26" s="35"/>
      <c r="J26" s="36"/>
      <c r="K26" s="34"/>
      <c r="L26" s="34"/>
      <c r="M26" s="35"/>
      <c r="N26" s="36"/>
      <c r="O26" s="34"/>
      <c r="P26" s="34"/>
      <c r="Q26" s="35"/>
      <c r="R26" s="36"/>
      <c r="S26" s="34"/>
      <c r="T26" s="34"/>
      <c r="U26" s="35"/>
      <c r="V26" s="36"/>
      <c r="W26" s="34"/>
      <c r="X26" s="34"/>
      <c r="Y26" s="35"/>
      <c r="Z26" s="36"/>
      <c r="AA26" s="34"/>
      <c r="AB26" s="35"/>
      <c r="AC26" s="35"/>
    </row>
    <row r="27" spans="1:29" s="37" customFormat="1" ht="9" x14ac:dyDescent="0.15">
      <c r="A27" s="40" t="str">
        <f t="array" aca="1" ref="A27" ca="1">IFERROR(INDEX(Семена!F$2:F$1579,MATCH(,COUNTIF(A9:A$20,IF((Семена!N$2:N$1579&lt;=A$3)*(Семена!D$2:D$1579=A$5)*(Семена!$E$2:$E$1579='статус поставки СМ'!A$19)*(Семена!$C$2:$C$1579='статус поставки СМ'!A$20),Семена!F$2:F$1579,A$5)),)),"")</f>
        <v>Пруденс ОАК</v>
      </c>
      <c r="B27" s="33" t="s">
        <v>52</v>
      </c>
      <c r="C27" s="34"/>
      <c r="D27" s="34"/>
      <c r="E27" s="35"/>
      <c r="F27" s="36"/>
      <c r="G27" s="34"/>
      <c r="H27" s="34"/>
      <c r="I27" s="35"/>
      <c r="J27" s="36"/>
      <c r="K27" s="34"/>
      <c r="L27" s="34"/>
      <c r="M27" s="35"/>
      <c r="N27" s="36"/>
      <c r="O27" s="34"/>
      <c r="P27" s="34"/>
      <c r="Q27" s="35"/>
      <c r="R27" s="36"/>
      <c r="S27" s="34"/>
      <c r="T27" s="34"/>
      <c r="U27" s="35"/>
      <c r="V27" s="36"/>
      <c r="W27" s="34"/>
      <c r="X27" s="34"/>
      <c r="Y27" s="35"/>
      <c r="Z27" s="36"/>
      <c r="AA27" s="34"/>
      <c r="AB27" s="35"/>
      <c r="AC27" s="35"/>
    </row>
    <row r="28" spans="1:29" s="1" customFormat="1" ht="12" x14ac:dyDescent="0.2">
      <c r="A28" s="39" t="str">
        <f t="array" ref="A28">IFERROR(INDEX(Семена!C$2:C$1579,MATCH(,COUNTIF(A4:A$5,IF((Семена!N$2:N$1579&lt;=A$3)*(Семена!D$2:D$1579=A$5)*(Семена!$E$2:$E$1579=A$19),Семена!C$2:C$600,A$5)),)),"")</f>
        <v>Пшеница яровая</v>
      </c>
      <c r="B28" s="24" t="s">
        <v>52</v>
      </c>
      <c r="C28" s="22">
        <f t="array" ref="C28">SUMIFS(Семена!$P$2:$P$3035,Семена!$N$2:$N$3035,"&lt;="&amp;$A$3,Семена!$C$2:$C$3035,$A28,Семена!$L$2:$L$3035,RIGHTB(C$4,4),Семена!$O$2:$O$3035,LEFTB(C$4,SEARCH("-",C$4)-1))</f>
        <v>1585.2579515426</v>
      </c>
      <c r="D28" s="22">
        <f t="array" ref="D28">SUMIFS(Семена!$P$2:$P$3035,Семена!$N$2:$N$3035,"&lt;="&amp;$A$3,Семена!$C$2:$C$3035,$A28,Семена!$L$2:$L$3035,RIGHTB(D$4,4),Семена!$O$2:$O$3035,LEFTB(D$4,SEARCH("-",D$4)-1))</f>
        <v>0</v>
      </c>
      <c r="E28" s="23">
        <f t="shared" si="0"/>
        <v>-1585.2579515426</v>
      </c>
      <c r="F28" s="17">
        <f t="shared" si="1"/>
        <v>-1</v>
      </c>
      <c r="G28" s="22">
        <f t="array" ref="G28">SUMIFS(Семена!$P$2:$P$3035,Семена!$N$2:$N$3035,"&lt;="&amp;$A$3,Семена!$C$2:$C$3035,$A28,Семена!$L$2:$L$3035,RIGHTB(G$4,4),Семена!$O$2:$O$3035,LEFTB(G$4,SEARCH("-",G$4)-1))</f>
        <v>3563.390744047083</v>
      </c>
      <c r="H28" s="22">
        <f t="array" ref="H28">SUMIFS(Семена!$P$2:$P$3035,Семена!$N$2:$N$3035,"&lt;="&amp;$A$3,Семена!$C$2:$C$3035,$A28,Семена!$L$2:$L$3035,RIGHTB(H$4,4),Семена!$O$2:$O$3035,LEFTB(H$4,SEARCH("-",H$4)-1))</f>
        <v>0</v>
      </c>
      <c r="I28" s="23">
        <f t="shared" si="2"/>
        <v>-3563.390744047083</v>
      </c>
      <c r="J28" s="17">
        <f t="shared" si="3"/>
        <v>-1</v>
      </c>
      <c r="K28" s="22">
        <f t="array" ref="K28">SUMIFS(Семена!$P$2:$P$3035,Семена!$N$2:$N$3035,"&lt;="&amp;$A$3,Семена!$C$2:$C$3035,$A28,Семена!$L$2:$L$3035,RIGHTB(K$4,4),Семена!$O$2:$O$3035,LEFTB(K$4,SEARCH("-",K$4)-1))</f>
        <v>454.66842649640006</v>
      </c>
      <c r="L28" s="22">
        <f t="array" ref="L28">SUMIFS(Семена!$P$2:$P$3035,Семена!$N$2:$N$3035,"&lt;="&amp;$A$3,Семена!$C$2:$C$3035,$A28,Семена!$L$2:$L$3035,RIGHTB(L$4,4),Семена!$O$2:$O$3035,LEFTB(L$4,SEARCH("-",L$4)-1))</f>
        <v>0</v>
      </c>
      <c r="M28" s="23">
        <f t="shared" si="4"/>
        <v>-454.66842649640006</v>
      </c>
      <c r="N28" s="17">
        <f t="shared" si="5"/>
        <v>-1</v>
      </c>
      <c r="O28" s="22">
        <f t="array" ref="O28">SUMIFS(Семена!$P$2:$P$3035,Семена!$N$2:$N$3035,"&lt;="&amp;$A$3,Семена!$C$2:$C$3035,$A28,Семена!$L$2:$L$3035,RIGHTB(O$4,4),Семена!$O$2:$O$3035,LEFTB(O$4,SEARCH("-",O$4)-1))</f>
        <v>0</v>
      </c>
      <c r="P28" s="22">
        <f t="array" ref="P28">SUMIFS(Семена!$P$2:$P$3035,Семена!$N$2:$N$3035,"&lt;="&amp;$A$3,Семена!$C$2:$C$3035,$A28,Семена!$L$2:$L$3035,RIGHTB(P$4,4),Семена!$O$2:$O$3035,LEFTB(P$4,SEARCH("-",P$4)-1))</f>
        <v>0</v>
      </c>
      <c r="Q28" s="23" t="str">
        <f t="shared" si="6"/>
        <v/>
      </c>
      <c r="R28" s="17" t="str">
        <f t="shared" si="7"/>
        <v/>
      </c>
      <c r="S28" s="22">
        <f t="array" ref="S28">SUMIFS(Семена!$P$2:$P$3035,Семена!$N$2:$N$3035,"&lt;="&amp;$A$3,Семена!$C$2:$C$3035,$A28,Семена!$L$2:$L$3035,RIGHTB(S$4,4),Семена!$O$2:$O$3035,LEFTB(S$4,SEARCH("-",S$4)-1))</f>
        <v>0</v>
      </c>
      <c r="T28" s="22">
        <f t="array" ref="T28">SUMIFS(Семена!$P$2:$P$3035,Семена!$N$2:$N$3035,"&lt;="&amp;$A$3,Семена!$C$2:$C$3035,$A28,Семена!$L$2:$L$3035,RIGHTB(T$4,4),Семена!$O$2:$O$3035,LEFTB(T$4,SEARCH("-",T$4)-1))</f>
        <v>0</v>
      </c>
      <c r="U28" s="23" t="str">
        <f t="shared" si="8"/>
        <v/>
      </c>
      <c r="V28" s="17" t="str">
        <f t="shared" si="9"/>
        <v/>
      </c>
      <c r="W28" s="22">
        <f t="shared" si="28"/>
        <v>5603.3171220860831</v>
      </c>
      <c r="X28" s="22">
        <f t="shared" si="28"/>
        <v>0</v>
      </c>
      <c r="Y28" s="23">
        <f t="shared" si="10"/>
        <v>-5603.3171220860831</v>
      </c>
      <c r="Z28" s="17">
        <f t="shared" si="11"/>
        <v>-1</v>
      </c>
      <c r="AA28" s="22"/>
      <c r="AB28" s="23">
        <f t="shared" si="12"/>
        <v>-5603.3171220860831</v>
      </c>
      <c r="AC28" s="23"/>
    </row>
    <row r="29" spans="1:29" s="1" customFormat="1" ht="12" x14ac:dyDescent="0.2">
      <c r="A29" s="39" t="str">
        <f t="array" aca="1" ref="A29" ca="1">IFERROR(INDEX(Семена!C$2:C$1579,MATCH(,COUNTIF(A$5:A15,IF((Семена!N$2:N$1579&lt;=A$3)*(Семена!D$2:D$1579=A$5)*(Семена!$E$2:$E$1579=A$19),Семена!C$2:C$600,A$5)),)),"")</f>
        <v>Рапс озимый</v>
      </c>
      <c r="B29" s="24" t="s">
        <v>52</v>
      </c>
      <c r="C29" s="22"/>
      <c r="D29" s="22"/>
      <c r="E29" s="23"/>
      <c r="F29" s="17"/>
      <c r="G29" s="22"/>
      <c r="H29" s="22"/>
      <c r="I29" s="23"/>
      <c r="J29" s="17"/>
      <c r="K29" s="22"/>
      <c r="L29" s="22"/>
      <c r="M29" s="23"/>
      <c r="N29" s="17"/>
      <c r="O29" s="22"/>
      <c r="P29" s="22"/>
      <c r="Q29" s="23"/>
      <c r="R29" s="17"/>
      <c r="S29" s="22"/>
      <c r="T29" s="22"/>
      <c r="U29" s="23"/>
      <c r="V29" s="17"/>
      <c r="W29" s="22"/>
      <c r="X29" s="22"/>
      <c r="Y29" s="23"/>
      <c r="Z29" s="17"/>
      <c r="AA29" s="22"/>
      <c r="AB29" s="23"/>
      <c r="AC29" s="23"/>
    </row>
    <row r="30" spans="1:29" s="1" customFormat="1" ht="12" x14ac:dyDescent="0.2">
      <c r="A30" s="26" t="str">
        <f t="array" aca="1" ref="A30" ca="1">IF(IFERROR(INDEX(#REF!,MATCH(,COUNTIF(A$4:A29,IF(#REF!&lt;=A$3,#REF!,A$4)),)),"")=0,"",IFERROR(INDEX(Семена!$D$2:$D$3035,MATCH(,COUNTIF(A$4:A29,IF(Семена!$N$2:$N$3035&lt;=A$3,Семена!$D$2:$D$3035,A$4)),)),""))</f>
        <v>Гибриды</v>
      </c>
      <c r="B30" s="27" t="s">
        <v>132</v>
      </c>
      <c r="C30" s="19">
        <f ca="1">SUMIFS(Семена!$P$2:$P$3035,Семена!$N$2:$N$3035,"&lt;="&amp;$A$3,Семена!$D$2:$D$3035,$A30,Семена!$L$2:$L$3035,RIGHTB(C$4,4),Семена!$O$2:$O$3035,LEFTB(C$4,SEARCH("-",C$4)-1))</f>
        <v>9617.8649134744974</v>
      </c>
      <c r="D30" s="19" t="e">
        <f ca="1">SUMIFS(Семена!$P$2:$P$3035,Семена!$N$2:$N$3035,"&lt;="&amp;$A$3,Семена!$D$2:$D$3035,$A30,Семена!$L$2:$L$3035,RIGHTB(D$4,4),#REF!,LEFTB(D$4,SEARCH("-",D$4)-1))</f>
        <v>#REF!</v>
      </c>
      <c r="E30" s="20" t="e">
        <f t="shared" ca="1" si="0"/>
        <v>#REF!</v>
      </c>
      <c r="F30" s="21" t="str">
        <f t="shared" ca="1" si="1"/>
        <v/>
      </c>
      <c r="G30" s="19">
        <f ca="1">SUMIFS(Семена!$P$2:$P$3035,Семена!$N$2:$N$3035,"&lt;="&amp;$A$3,Семена!$D$2:$D$3035,$A30,Семена!$L$2:$L$3035,RIGHTB(G$4,4),Семена!$O$2:$O$3035,LEFTB(G$4,SEARCH("-",G$4)-1))</f>
        <v>8007.4485651141522</v>
      </c>
      <c r="H30" s="19" t="e">
        <f ca="1">SUMIFS(Семена!$P$2:$P$3035,Семена!$N$2:$N$3035,"&lt;="&amp;$A$3,Семена!$D$2:$D$3035,$A30,Семена!$L$2:$L$3035,RIGHTB(H$4,4),#REF!,LEFTB(H$4,SEARCH("-",H$4)-1))</f>
        <v>#REF!</v>
      </c>
      <c r="I30" s="20" t="e">
        <f t="shared" ca="1" si="2"/>
        <v>#REF!</v>
      </c>
      <c r="J30" s="21" t="str">
        <f t="shared" ca="1" si="3"/>
        <v/>
      </c>
      <c r="K30" s="19">
        <f ca="1">SUMIFS(Семена!$P$2:$P$3035,Семена!$N$2:$N$3035,"&lt;="&amp;$A$3,Семена!$D$2:$D$3035,$A30,Семена!$L$2:$L$3035,RIGHTB(K$4,4),Семена!$O$2:$O$3035,LEFTB(K$4,SEARCH("-",K$4)-1))</f>
        <v>918.00803316349993</v>
      </c>
      <c r="L30" s="19" t="e">
        <f ca="1">SUMIFS(Семена!$P$2:$P$3035,Семена!$N$2:$N$3035,"&lt;="&amp;$A$3,Семена!$D$2:$D$3035,$A30,Семена!$L$2:$L$3035,RIGHTB(L$4,4),#REF!,LEFTB(L$4,SEARCH("-",L$4)-1))</f>
        <v>#REF!</v>
      </c>
      <c r="M30" s="20" t="e">
        <f t="shared" ca="1" si="4"/>
        <v>#REF!</v>
      </c>
      <c r="N30" s="21" t="str">
        <f t="shared" ca="1" si="5"/>
        <v/>
      </c>
      <c r="O30" s="19">
        <f ca="1">SUMIFS(Семена!$P$2:$P$3035,Семена!$N$2:$N$3035,"&lt;="&amp;$A$3,Семена!$D$2:$D$3035,$A30,Семена!$L$2:$L$3035,RIGHTB(O$4,4),Семена!$O$2:$O$3035,LEFTB(O$4,SEARCH("-",O$4)-1))</f>
        <v>0</v>
      </c>
      <c r="P30" s="19" t="e">
        <f ca="1">SUMIFS(Семена!$P$2:$P$3035,Семена!$N$2:$N$3035,"&lt;="&amp;$A$3,Семена!$D$2:$D$3035,$A30,Семена!$L$2:$L$3035,RIGHTB(P$4,4),#REF!,LEFTB(P$4,SEARCH("-",P$4)-1))</f>
        <v>#REF!</v>
      </c>
      <c r="Q30" s="20" t="e">
        <f t="shared" ca="1" si="6"/>
        <v>#REF!</v>
      </c>
      <c r="R30" s="21" t="str">
        <f t="shared" ca="1" si="7"/>
        <v/>
      </c>
      <c r="S30" s="19">
        <f ca="1">SUMIFS(Семена!$P$2:$P$3035,Семена!$N$2:$N$3035,"&lt;="&amp;$A$3,Семена!$D$2:$D$3035,$A30,Семена!$L$2:$L$3035,RIGHTB(S$4,4),Семена!$O$2:$O$3035,LEFTB(S$4,SEARCH("-",S$4)-1))</f>
        <v>0</v>
      </c>
      <c r="T30" s="19" t="e">
        <f ca="1">SUMIFS(Семена!$P$2:$P$3035,Семена!$N$2:$N$3035,"&lt;="&amp;$A$3,Семена!$D$2:$D$3035,$A30,Семена!$L$2:$L$3035,RIGHTB(T$4,4),#REF!,LEFTB(T$4,SEARCH("-",T$4)-1))</f>
        <v>#REF!</v>
      </c>
      <c r="U30" s="20" t="e">
        <f t="shared" ca="1" si="8"/>
        <v>#REF!</v>
      </c>
      <c r="V30" s="21" t="str">
        <f t="shared" ca="1" si="9"/>
        <v/>
      </c>
      <c r="W30" s="19">
        <f t="shared" ca="1" si="28"/>
        <v>18543.32151175215</v>
      </c>
      <c r="X30" s="19" t="e">
        <f t="shared" ca="1" si="28"/>
        <v>#REF!</v>
      </c>
      <c r="Y30" s="20" t="e">
        <f t="shared" ca="1" si="10"/>
        <v>#REF!</v>
      </c>
      <c r="Z30" s="21" t="str">
        <f t="shared" ca="1" si="11"/>
        <v/>
      </c>
      <c r="AA30" s="19"/>
      <c r="AB30" s="20" t="str">
        <f t="shared" ca="1" si="12"/>
        <v/>
      </c>
      <c r="AC30" s="20"/>
    </row>
    <row r="31" spans="1:29" s="1" customFormat="1" ht="12" x14ac:dyDescent="0.2">
      <c r="A31" s="38" t="s">
        <v>56</v>
      </c>
      <c r="B31" s="29" t="s">
        <v>52</v>
      </c>
      <c r="C31" s="30">
        <f t="array" ref="C31">SUMIFS(Семена!$P$2:$P$3035,Семена!$N$2:$N$3035,"&lt;="&amp;$A$3,Семена!$C$2:$C$3035,$A31,Семена!$L$2:$L$3035,RIGHTB(C$4,4),Семена!$O$2:$O$3035,LEFTB(C$4,SEARCH("-",C$4)-1))</f>
        <v>0</v>
      </c>
      <c r="D31" s="30">
        <f t="array" ref="D31">SUMIFS(Семена!$P$2:$P$3035,Семена!$N$2:$N$3035,"&lt;="&amp;$A$3,Семена!$C$2:$C$3035,$A31,Семена!$L$2:$L$3035,RIGHTB(D$4,4),Семена!$O$2:$O$3035,LEFTB(D$4,SEARCH("-",D$4)-1))</f>
        <v>0</v>
      </c>
      <c r="E31" s="31" t="str">
        <f t="shared" si="0"/>
        <v/>
      </c>
      <c r="F31" s="32" t="str">
        <f t="shared" si="1"/>
        <v/>
      </c>
      <c r="G31" s="30">
        <f t="array" ref="G31">SUMIFS(Семена!$P$2:$P$3035,Семена!$N$2:$N$3035,"&lt;="&amp;$A$3,Семена!$C$2:$C$3035,$A31,Семена!$L$2:$L$3035,RIGHTB(G$4,4),Семена!$O$2:$O$3035,LEFTB(G$4,SEARCH("-",G$4)-1))</f>
        <v>0</v>
      </c>
      <c r="H31" s="30">
        <f t="array" ref="H31">SUMIFS(Семена!$P$2:$P$3035,Семена!$N$2:$N$3035,"&lt;="&amp;$A$3,Семена!$C$2:$C$3035,$A31,Семена!$L$2:$L$3035,RIGHTB(H$4,4),Семена!$O$2:$O$3035,LEFTB(H$4,SEARCH("-",H$4)-1))</f>
        <v>0</v>
      </c>
      <c r="I31" s="31" t="str">
        <f t="shared" si="2"/>
        <v/>
      </c>
      <c r="J31" s="32" t="str">
        <f t="shared" si="3"/>
        <v/>
      </c>
      <c r="K31" s="30">
        <f t="array" ref="K31">SUMIFS(Семена!$P$2:$P$3035,Семена!$N$2:$N$3035,"&lt;="&amp;$A$3,Семена!$C$2:$C$3035,$A31,Семена!$L$2:$L$3035,RIGHTB(K$4,4),Семена!$O$2:$O$3035,LEFTB(K$4,SEARCH("-",K$4)-1))</f>
        <v>0</v>
      </c>
      <c r="L31" s="30">
        <f t="array" ref="L31">SUMIFS(Семена!$P$2:$P$3035,Семена!$N$2:$N$3035,"&lt;="&amp;$A$3,Семена!$C$2:$C$3035,$A31,Семена!$L$2:$L$3035,RIGHTB(L$4,4),Семена!$O$2:$O$3035,LEFTB(L$4,SEARCH("-",L$4)-1))</f>
        <v>0</v>
      </c>
      <c r="M31" s="31" t="str">
        <f t="shared" si="4"/>
        <v/>
      </c>
      <c r="N31" s="32" t="str">
        <f t="shared" si="5"/>
        <v/>
      </c>
      <c r="O31" s="30">
        <f t="array" ref="O31">SUMIFS(Семена!$P$2:$P$3035,Семена!$N$2:$N$3035,"&lt;="&amp;$A$3,Семена!$C$2:$C$3035,$A31,Семена!$L$2:$L$3035,RIGHTB(O$4,4),Семена!$O$2:$O$3035,LEFTB(O$4,SEARCH("-",O$4)-1))</f>
        <v>0</v>
      </c>
      <c r="P31" s="30">
        <f t="array" ref="P31">SUMIFS(Семена!$P$2:$P$3035,Семена!$N$2:$N$3035,"&lt;="&amp;$A$3,Семена!$C$2:$C$3035,$A31,Семена!$L$2:$L$3035,RIGHTB(P$4,4),Семена!$O$2:$O$3035,LEFTB(P$4,SEARCH("-",P$4)-1))</f>
        <v>0</v>
      </c>
      <c r="Q31" s="31" t="str">
        <f t="shared" si="6"/>
        <v/>
      </c>
      <c r="R31" s="32" t="str">
        <f t="shared" si="7"/>
        <v/>
      </c>
      <c r="S31" s="30">
        <f t="array" ref="S31">SUMIFS(Семена!$P$2:$P$3035,Семена!$N$2:$N$3035,"&lt;="&amp;$A$3,Семена!$C$2:$C$3035,$A31,Семена!$L$2:$L$3035,RIGHTB(S$4,4),Семена!$O$2:$O$3035,LEFTB(S$4,SEARCH("-",S$4)-1))</f>
        <v>0</v>
      </c>
      <c r="T31" s="30">
        <f t="array" ref="T31">SUMIFS(Семена!$P$2:$P$3035,Семена!$N$2:$N$3035,"&lt;="&amp;$A$3,Семена!$C$2:$C$3035,$A31,Семена!$L$2:$L$3035,RIGHTB(T$4,4),Семена!$O$2:$O$3035,LEFTB(T$4,SEARCH("-",T$4)-1))</f>
        <v>0</v>
      </c>
      <c r="U31" s="31" t="str">
        <f t="shared" si="8"/>
        <v/>
      </c>
      <c r="V31" s="32" t="str">
        <f t="shared" si="9"/>
        <v/>
      </c>
      <c r="W31" s="30">
        <f t="shared" si="28"/>
        <v>0</v>
      </c>
      <c r="X31" s="30">
        <f t="shared" si="28"/>
        <v>0</v>
      </c>
      <c r="Y31" s="31" t="str">
        <f t="shared" si="10"/>
        <v/>
      </c>
      <c r="Z31" s="32" t="str">
        <f t="shared" si="11"/>
        <v/>
      </c>
      <c r="AA31" s="30"/>
      <c r="AB31" s="31" t="str">
        <f t="shared" si="12"/>
        <v/>
      </c>
      <c r="AC31" s="31"/>
    </row>
    <row r="32" spans="1:29" s="1" customFormat="1" ht="12" x14ac:dyDescent="0.2">
      <c r="A32" s="39" t="s">
        <v>16</v>
      </c>
      <c r="B32" s="24" t="s">
        <v>52</v>
      </c>
      <c r="C32" s="22">
        <f t="array" ref="C32">SUMIFS(Семена!$P$2:$P$3035,Семена!$N$2:$N$3035,"&lt;="&amp;$A$3,Семена!$C$2:$C$3035,$A32,Семена!$L$2:$L$3035,RIGHTB(C$4,4),Семена!$O$2:$O$3035,LEFTB(C$4,SEARCH("-",C$4)-1))</f>
        <v>2360.9602784360895</v>
      </c>
      <c r="D32" s="22">
        <f t="array" ref="D32">SUMIFS(Семена!$P$2:$P$3035,Семена!$N$2:$N$3035,"&lt;="&amp;$A$3,Семена!$C$2:$C$3035,$A32,Семена!$L$2:$L$3035,RIGHTB(D$4,4),Семена!$O$2:$O$3035,LEFTB(D$4,SEARCH("-",D$4)-1))</f>
        <v>0</v>
      </c>
      <c r="E32" s="23">
        <f t="shared" si="0"/>
        <v>-2360.9602784360895</v>
      </c>
      <c r="F32" s="17">
        <f t="shared" si="1"/>
        <v>-1</v>
      </c>
      <c r="G32" s="22">
        <f t="array" ref="G32">SUMIFS(Семена!$P$2:$P$3035,Семена!$N$2:$N$3035,"&lt;="&amp;$A$3,Семена!$C$2:$C$3035,$A32,Семена!$L$2:$L$3035,RIGHTB(G$4,4),Семена!$O$2:$O$3035,LEFTB(G$4,SEARCH("-",G$4)-1))</f>
        <v>1979.9155346134294</v>
      </c>
      <c r="H32" s="22">
        <f t="array" ref="H32">SUMIFS(Семена!$P$2:$P$3035,Семена!$N$2:$N$3035,"&lt;="&amp;$A$3,Семена!$C$2:$C$3035,$A32,Семена!$L$2:$L$3035,RIGHTB(H$4,4),Семена!$O$2:$O$3035,LEFTB(H$4,SEARCH("-",H$4)-1))</f>
        <v>0</v>
      </c>
      <c r="I32" s="23">
        <f t="shared" si="2"/>
        <v>-1979.9155346134294</v>
      </c>
      <c r="J32" s="17">
        <f t="shared" si="3"/>
        <v>-1</v>
      </c>
      <c r="K32" s="22">
        <f t="array" ref="K32">SUMIFS(Семена!$P$2:$P$3035,Семена!$N$2:$N$3035,"&lt;="&amp;$A$3,Семена!$C$2:$C$3035,$A32,Семена!$L$2:$L$3035,RIGHTB(K$4,4),Семена!$O$2:$O$3035,LEFTB(K$4,SEARCH("-",K$4)-1))</f>
        <v>126.26131545359999</v>
      </c>
      <c r="L32" s="22">
        <f t="array" ref="L32">SUMIFS(Семена!$P$2:$P$3035,Семена!$N$2:$N$3035,"&lt;="&amp;$A$3,Семена!$C$2:$C$3035,$A32,Семена!$L$2:$L$3035,RIGHTB(L$4,4),Семена!$O$2:$O$3035,LEFTB(L$4,SEARCH("-",L$4)-1))</f>
        <v>0</v>
      </c>
      <c r="M32" s="23">
        <f t="shared" si="4"/>
        <v>-126.26131545359999</v>
      </c>
      <c r="N32" s="17">
        <f t="shared" si="5"/>
        <v>-1</v>
      </c>
      <c r="O32" s="22">
        <f t="array" ref="O32">SUMIFS(Семена!$P$2:$P$3035,Семена!$N$2:$N$3035,"&lt;="&amp;$A$3,Семена!$C$2:$C$3035,$A32,Семена!$L$2:$L$3035,RIGHTB(O$4,4),Семена!$O$2:$O$3035,LEFTB(O$4,SEARCH("-",O$4)-1))</f>
        <v>0</v>
      </c>
      <c r="P32" s="22">
        <f t="array" ref="P32">SUMIFS(Семена!$P$2:$P$3035,Семена!$N$2:$N$3035,"&lt;="&amp;$A$3,Семена!$C$2:$C$3035,$A32,Семена!$L$2:$L$3035,RIGHTB(P$4,4),Семена!$O$2:$O$3035,LEFTB(P$4,SEARCH("-",P$4)-1))</f>
        <v>0</v>
      </c>
      <c r="Q32" s="23" t="str">
        <f t="shared" si="6"/>
        <v/>
      </c>
      <c r="R32" s="17" t="str">
        <f t="shared" si="7"/>
        <v/>
      </c>
      <c r="S32" s="22">
        <f t="array" ref="S32">SUMIFS(Семена!$P$2:$P$3035,Семена!$N$2:$N$3035,"&lt;="&amp;$A$3,Семена!$C$2:$C$3035,$A32,Семена!$L$2:$L$3035,RIGHTB(S$4,4),Семена!$O$2:$O$3035,LEFTB(S$4,SEARCH("-",S$4)-1))</f>
        <v>0</v>
      </c>
      <c r="T32" s="22">
        <f t="array" ref="T32">SUMIFS(Семена!$P$2:$P$3035,Семена!$N$2:$N$3035,"&lt;="&amp;$A$3,Семена!$C$2:$C$3035,$A32,Семена!$L$2:$L$3035,RIGHTB(T$4,4),Семена!$O$2:$O$3035,LEFTB(T$4,SEARCH("-",T$4)-1))</f>
        <v>0</v>
      </c>
      <c r="U32" s="23" t="str">
        <f t="shared" si="8"/>
        <v/>
      </c>
      <c r="V32" s="17" t="str">
        <f t="shared" si="9"/>
        <v/>
      </c>
      <c r="W32" s="22">
        <f t="shared" si="28"/>
        <v>4467.1371285031191</v>
      </c>
      <c r="X32" s="22">
        <f t="shared" si="28"/>
        <v>0</v>
      </c>
      <c r="Y32" s="23">
        <f t="shared" si="10"/>
        <v>-4467.1371285031191</v>
      </c>
      <c r="Z32" s="17">
        <f t="shared" si="11"/>
        <v>-1</v>
      </c>
      <c r="AA32" s="22"/>
      <c r="AB32" s="23">
        <f t="shared" si="12"/>
        <v>-4467.1371285031191</v>
      </c>
      <c r="AC32" s="23"/>
    </row>
    <row r="33" spans="1:29" s="37" customFormat="1" ht="9" x14ac:dyDescent="0.15">
      <c r="A33" s="40" t="s">
        <v>58</v>
      </c>
      <c r="B33" s="33" t="s">
        <v>52</v>
      </c>
      <c r="C33" s="34"/>
      <c r="D33" s="34"/>
      <c r="E33" s="35"/>
      <c r="F33" s="36"/>
      <c r="G33" s="34"/>
      <c r="H33" s="34"/>
      <c r="I33" s="35"/>
      <c r="J33" s="36"/>
      <c r="K33" s="34"/>
      <c r="L33" s="34"/>
      <c r="M33" s="35"/>
      <c r="N33" s="36"/>
      <c r="O33" s="34"/>
      <c r="P33" s="34"/>
      <c r="Q33" s="35"/>
      <c r="R33" s="36"/>
      <c r="S33" s="34"/>
      <c r="T33" s="34"/>
      <c r="U33" s="35"/>
      <c r="V33" s="36"/>
      <c r="W33" s="34"/>
      <c r="X33" s="34"/>
      <c r="Y33" s="35"/>
      <c r="Z33" s="36"/>
      <c r="AA33" s="34"/>
      <c r="AB33" s="35"/>
      <c r="AC33" s="35"/>
    </row>
    <row r="34" spans="1:29" s="1" customFormat="1" ht="12" x14ac:dyDescent="0.2">
      <c r="A34" s="24" t="str">
        <f t="array" aca="1" ref="A34" ca="1">IFERROR(INDEX(Семена!C$2:C$600,MATCH(,COUNTIF(A$5:A33,IF((Семена!N$2:N$600&lt;=A$3)*(Семена!D$2:D$600=A$30),Семена!C$2:C$600,A$30)),)),"")</f>
        <v>Кукуруза</v>
      </c>
      <c r="B34" s="24" t="s">
        <v>132</v>
      </c>
      <c r="C34" s="22">
        <f t="array" aca="1" ref="C34" ca="1">SUMIFS(Семена!$P$2:$P$3035,Семена!$N$2:$N$3035,"&lt;="&amp;$A$3,Семена!$C$2:$C$3035,$A34,Семена!$L$2:$L$3035,RIGHTB(C$4,4),Семена!$O$2:$O$3035,LEFTB(C$4,SEARCH("-",C$4)-1))</f>
        <v>6695.6137519700005</v>
      </c>
      <c r="D34" s="22">
        <f t="array" aca="1" ref="D34" ca="1">SUMIFS(Семена!$P$2:$P$3035,Семена!$N$2:$N$3035,"&lt;="&amp;$A$3,Семена!$C$2:$C$3035,$A34,Семена!$L$2:$L$3035,RIGHTB(D$4,4),Семена!$O$2:$O$3035,LEFTB(D$4,SEARCH("-",D$4)-1))</f>
        <v>0</v>
      </c>
      <c r="E34" s="23">
        <f t="shared" ref="E34" ca="1" si="29">IF((D34-C34)=0,"",(D34-C34))</f>
        <v>-6695.6137519700005</v>
      </c>
      <c r="F34" s="17">
        <f t="shared" ref="F34" ca="1" si="30">IFERROR(E34/C34,"")</f>
        <v>-1</v>
      </c>
      <c r="G34" s="22">
        <f t="array" aca="1" ref="G34" ca="1">SUMIFS(Семена!$P$2:$P$3035,Семена!$N$2:$N$3035,"&lt;="&amp;$A$3,Семена!$C$2:$C$3035,$A34,Семена!$L$2:$L$3035,RIGHTB(G$4,4),Семена!$O$2:$O$3035,LEFTB(G$4,SEARCH("-",G$4)-1))</f>
        <v>2283.4505504789995</v>
      </c>
      <c r="H34" s="22">
        <f t="array" aca="1" ref="H34" ca="1">SUMIFS(Семена!$P$2:$P$3035,Семена!$N$2:$N$3035,"&lt;="&amp;$A$3,Семена!$C$2:$C$3035,$A34,Семена!$L$2:$L$3035,RIGHTB(H$4,4),Семена!$O$2:$O$3035,LEFTB(H$4,SEARCH("-",H$4)-1))</f>
        <v>0</v>
      </c>
      <c r="I34" s="23">
        <f t="shared" ref="I34" ca="1" si="31">IF((H34-G34)=0,"",(H34-G34))</f>
        <v>-2283.4505504789995</v>
      </c>
      <c r="J34" s="17">
        <f t="shared" ref="J34" ca="1" si="32">IFERROR(I34/G34,"")</f>
        <v>-1</v>
      </c>
      <c r="K34" s="22">
        <f t="array" aca="1" ref="K34" ca="1">SUMIFS(Семена!$P$2:$P$3035,Семена!$N$2:$N$3035,"&lt;="&amp;$A$3,Семена!$C$2:$C$3035,$A34,Семена!$L$2:$L$3035,RIGHTB(K$4,4),Семена!$O$2:$O$3035,LEFTB(K$4,SEARCH("-",K$4)-1))</f>
        <v>0</v>
      </c>
      <c r="L34" s="22">
        <f t="array" aca="1" ref="L34" ca="1">SUMIFS(Семена!$P$2:$P$3035,Семена!$N$2:$N$3035,"&lt;="&amp;$A$3,Семена!$C$2:$C$3035,$A34,Семена!$L$2:$L$3035,RIGHTB(L$4,4),Семена!$O$2:$O$3035,LEFTB(L$4,SEARCH("-",L$4)-1))</f>
        <v>0</v>
      </c>
      <c r="M34" s="23" t="str">
        <f t="shared" ref="M34" ca="1" si="33">IF((L34-K34)=0,"",(L34-K34))</f>
        <v/>
      </c>
      <c r="N34" s="17" t="str">
        <f t="shared" ref="N34" ca="1" si="34">IFERROR(M34/K34,"")</f>
        <v/>
      </c>
      <c r="O34" s="22">
        <f t="array" aca="1" ref="O34" ca="1">SUMIFS(Семена!$P$2:$P$3035,Семена!$N$2:$N$3035,"&lt;="&amp;$A$3,Семена!$C$2:$C$3035,$A34,Семена!$L$2:$L$3035,RIGHTB(O$4,4),Семена!$O$2:$O$3035,LEFTB(O$4,SEARCH("-",O$4)-1))</f>
        <v>0</v>
      </c>
      <c r="P34" s="22">
        <f t="array" aca="1" ref="P34" ca="1">SUMIFS(Семена!$P$2:$P$3035,Семена!$N$2:$N$3035,"&lt;="&amp;$A$3,Семена!$C$2:$C$3035,$A34,Семена!$L$2:$L$3035,RIGHTB(P$4,4),Семена!$O$2:$O$3035,LEFTB(P$4,SEARCH("-",P$4)-1))</f>
        <v>0</v>
      </c>
      <c r="Q34" s="23" t="str">
        <f t="shared" ref="Q34" ca="1" si="35">IF((P34-O34)=0,"",(P34-O34))</f>
        <v/>
      </c>
      <c r="R34" s="17" t="str">
        <f t="shared" ref="R34" ca="1" si="36">IFERROR(Q34/O34,"")</f>
        <v/>
      </c>
      <c r="S34" s="22">
        <f t="array" aca="1" ref="S34" ca="1">SUMIFS(Семена!$P$2:$P$3035,Семена!$N$2:$N$3035,"&lt;="&amp;$A$3,Семена!$C$2:$C$3035,$A34,Семена!$L$2:$L$3035,RIGHTB(S$4,4),Семена!$O$2:$O$3035,LEFTB(S$4,SEARCH("-",S$4)-1))</f>
        <v>0</v>
      </c>
      <c r="T34" s="22">
        <f t="array" aca="1" ref="T34" ca="1">SUMIFS(Семена!$P$2:$P$3035,Семена!$N$2:$N$3035,"&lt;="&amp;$A$3,Семена!$C$2:$C$3035,$A34,Семена!$L$2:$L$3035,RIGHTB(T$4,4),Семена!$O$2:$O$3035,LEFTB(T$4,SEARCH("-",T$4)-1))</f>
        <v>0</v>
      </c>
      <c r="U34" s="23" t="str">
        <f t="shared" ref="U34" ca="1" si="37">IF((T34-S34)=0,"",(T34-S34))</f>
        <v/>
      </c>
      <c r="V34" s="17" t="str">
        <f t="shared" ref="V34" ca="1" si="38">IFERROR(U34/S34,"")</f>
        <v/>
      </c>
      <c r="W34" s="22">
        <f t="shared" ref="W34" ca="1" si="39">C34+G34+K34+O34+S34</f>
        <v>8979.064302449</v>
      </c>
      <c r="X34" s="22">
        <f t="shared" ref="X34" ca="1" si="40">D34+H34+L34+P34+T34</f>
        <v>0</v>
      </c>
      <c r="Y34" s="23">
        <f t="shared" ref="Y34" ca="1" si="41">IF((X34-W34)=0,"",(X34-W34))</f>
        <v>-8979.064302449</v>
      </c>
      <c r="Z34" s="17">
        <f t="shared" ref="Z34" ca="1" si="42">IFERROR(Y34/W34,"")</f>
        <v>-1</v>
      </c>
      <c r="AA34" s="22"/>
      <c r="AB34" s="23">
        <f t="shared" ref="AB34" ca="1" si="43">IFERROR((Y34+AA34),"")</f>
        <v>-8979.064302449</v>
      </c>
      <c r="AC34" s="23"/>
    </row>
    <row r="35" spans="1:29" s="1" customFormat="1" ht="12" x14ac:dyDescent="0.2">
      <c r="A35" s="24"/>
      <c r="B35" s="24"/>
      <c r="C35" s="22"/>
      <c r="D35" s="22"/>
      <c r="E35" s="23"/>
      <c r="F35" s="17"/>
      <c r="G35" s="22"/>
      <c r="H35" s="22"/>
      <c r="I35" s="23"/>
      <c r="J35" s="17"/>
      <c r="K35" s="22"/>
      <c r="L35" s="22"/>
      <c r="M35" s="23"/>
      <c r="N35" s="17"/>
      <c r="O35" s="22"/>
      <c r="P35" s="22"/>
      <c r="Q35" s="23"/>
      <c r="R35" s="17"/>
      <c r="S35" s="22"/>
      <c r="T35" s="22"/>
      <c r="U35" s="23"/>
      <c r="V35" s="17"/>
      <c r="W35" s="22"/>
      <c r="X35" s="22"/>
      <c r="Y35" s="23"/>
      <c r="Z35" s="17"/>
      <c r="AA35" s="22"/>
      <c r="AB35" s="23"/>
      <c r="AC35" s="23"/>
    </row>
    <row r="36" spans="1:29" s="1" customFormat="1" ht="12" x14ac:dyDescent="0.2">
      <c r="A36" s="24"/>
      <c r="B36" s="24"/>
      <c r="C36" s="22"/>
      <c r="D36" s="22"/>
      <c r="E36" s="23"/>
      <c r="F36" s="17"/>
      <c r="G36" s="22"/>
      <c r="H36" s="22"/>
      <c r="I36" s="23"/>
      <c r="J36" s="17"/>
      <c r="K36" s="22"/>
      <c r="L36" s="22"/>
      <c r="M36" s="23"/>
      <c r="N36" s="17"/>
      <c r="O36" s="22"/>
      <c r="P36" s="22"/>
      <c r="Q36" s="23"/>
      <c r="R36" s="17"/>
      <c r="S36" s="22"/>
      <c r="T36" s="22"/>
      <c r="U36" s="23"/>
      <c r="V36" s="17"/>
      <c r="W36" s="22"/>
      <c r="X36" s="22"/>
      <c r="Y36" s="23"/>
      <c r="Z36" s="17"/>
      <c r="AA36" s="22"/>
      <c r="AB36" s="23"/>
      <c r="AC36" s="23"/>
    </row>
    <row r="37" spans="1:29" s="1" customFormat="1" ht="12" x14ac:dyDescent="0.2">
      <c r="A37" s="24"/>
      <c r="B37" s="24"/>
      <c r="C37" s="22"/>
      <c r="D37" s="22"/>
      <c r="E37" s="23"/>
      <c r="F37" s="17"/>
      <c r="G37" s="22"/>
      <c r="H37" s="22"/>
      <c r="I37" s="23"/>
      <c r="J37" s="17"/>
      <c r="K37" s="22"/>
      <c r="L37" s="22"/>
      <c r="M37" s="23"/>
      <c r="N37" s="17"/>
      <c r="O37" s="22"/>
      <c r="P37" s="22"/>
      <c r="Q37" s="23"/>
      <c r="R37" s="17"/>
      <c r="S37" s="22"/>
      <c r="T37" s="22"/>
      <c r="U37" s="23"/>
      <c r="V37" s="17"/>
      <c r="W37" s="22"/>
      <c r="X37" s="22"/>
      <c r="Y37" s="23"/>
      <c r="Z37" s="17"/>
      <c r="AA37" s="22"/>
      <c r="AB37" s="23"/>
      <c r="AC37" s="23"/>
    </row>
    <row r="38" spans="1:29" s="1" customFormat="1" ht="12" x14ac:dyDescent="0.2">
      <c r="A38" s="24"/>
      <c r="B38" s="24"/>
      <c r="C38" s="22"/>
      <c r="D38" s="22"/>
      <c r="E38" s="23"/>
      <c r="F38" s="17"/>
      <c r="G38" s="22"/>
      <c r="H38" s="22"/>
      <c r="I38" s="23"/>
      <c r="J38" s="17"/>
      <c r="K38" s="22"/>
      <c r="L38" s="22"/>
      <c r="M38" s="23"/>
      <c r="N38" s="17"/>
      <c r="O38" s="22"/>
      <c r="P38" s="22"/>
      <c r="Q38" s="23"/>
      <c r="R38" s="17"/>
      <c r="S38" s="22"/>
      <c r="T38" s="22"/>
      <c r="U38" s="23"/>
      <c r="V38" s="17"/>
      <c r="W38" s="22"/>
      <c r="X38" s="22"/>
      <c r="Y38" s="23"/>
      <c r="Z38" s="17"/>
      <c r="AA38" s="22"/>
      <c r="AB38" s="23"/>
      <c r="AC38" s="23"/>
    </row>
    <row r="39" spans="1:29" s="1" customFormat="1" ht="12" x14ac:dyDescent="0.2">
      <c r="A39" s="24" t="str">
        <f t="array" aca="1" ref="A39" ca="1">IFERROR(INDEX(Семена!C$2:C$600,MATCH(,COUNTIF(A$5:A30,IF((Семена!N$2:N$600&lt;=A$3)*(Семена!D$2:D$600=A$30),Семена!C$2:C$600,A$30)),)),"")</f>
        <v>Кукуруза</v>
      </c>
      <c r="B39" s="24" t="s">
        <v>132</v>
      </c>
      <c r="C39" s="22">
        <f t="array" aca="1" ref="C39" ca="1">SUMIFS(Семена!$P$2:$P$3035,Семена!$N$2:$N$3035,"&lt;="&amp;$A$3,Семена!$C$2:$C$3035,$A39,Семена!$L$2:$L$3035,RIGHTB(C$4,4),Семена!$O$2:$O$3035,LEFTB(C$4,SEARCH("-",C$4)-1))</f>
        <v>6695.6137519700005</v>
      </c>
      <c r="D39" s="22">
        <f t="array" aca="1" ref="D39" ca="1">SUMIFS(Семена!$P$2:$P$3035,Семена!$N$2:$N$3035,"&lt;="&amp;$A$3,Семена!$C$2:$C$3035,$A39,Семена!$L$2:$L$3035,RIGHTB(D$4,4),Семена!$O$2:$O$3035,LEFTB(D$4,SEARCH("-",D$4)-1))</f>
        <v>0</v>
      </c>
      <c r="E39" s="23">
        <f t="shared" ca="1" si="0"/>
        <v>-6695.6137519700005</v>
      </c>
      <c r="F39" s="17">
        <f t="shared" ca="1" si="1"/>
        <v>-1</v>
      </c>
      <c r="G39" s="22">
        <f t="array" aca="1" ref="G39" ca="1">SUMIFS(Семена!$P$2:$P$3035,Семена!$N$2:$N$3035,"&lt;="&amp;$A$3,Семена!$C$2:$C$3035,$A39,Семена!$L$2:$L$3035,RIGHTB(G$4,4),Семена!$O$2:$O$3035,LEFTB(G$4,SEARCH("-",G$4)-1))</f>
        <v>2283.4505504789995</v>
      </c>
      <c r="H39" s="22">
        <f t="array" aca="1" ref="H39" ca="1">SUMIFS(Семена!$P$2:$P$3035,Семена!$N$2:$N$3035,"&lt;="&amp;$A$3,Семена!$C$2:$C$3035,$A39,Семена!$L$2:$L$3035,RIGHTB(H$4,4),Семена!$O$2:$O$3035,LEFTB(H$4,SEARCH("-",H$4)-1))</f>
        <v>0</v>
      </c>
      <c r="I39" s="23">
        <f t="shared" ca="1" si="2"/>
        <v>-2283.4505504789995</v>
      </c>
      <c r="J39" s="17">
        <f t="shared" ca="1" si="3"/>
        <v>-1</v>
      </c>
      <c r="K39" s="22">
        <f t="array" aca="1" ref="K39" ca="1">SUMIFS(Семена!$P$2:$P$3035,Семена!$N$2:$N$3035,"&lt;="&amp;$A$3,Семена!$C$2:$C$3035,$A39,Семена!$L$2:$L$3035,RIGHTB(K$4,4),Семена!$O$2:$O$3035,LEFTB(K$4,SEARCH("-",K$4)-1))</f>
        <v>0</v>
      </c>
      <c r="L39" s="22">
        <f t="array" aca="1" ref="L39" ca="1">SUMIFS(Семена!$P$2:$P$3035,Семена!$N$2:$N$3035,"&lt;="&amp;$A$3,Семена!$C$2:$C$3035,$A39,Семена!$L$2:$L$3035,RIGHTB(L$4,4),Семена!$O$2:$O$3035,LEFTB(L$4,SEARCH("-",L$4)-1))</f>
        <v>0</v>
      </c>
      <c r="M39" s="23" t="str">
        <f t="shared" ca="1" si="4"/>
        <v/>
      </c>
      <c r="N39" s="17" t="str">
        <f t="shared" ca="1" si="5"/>
        <v/>
      </c>
      <c r="O39" s="22">
        <f t="array" aca="1" ref="O39" ca="1">SUMIFS(Семена!$P$2:$P$3035,Семена!$N$2:$N$3035,"&lt;="&amp;$A$3,Семена!$C$2:$C$3035,$A39,Семена!$L$2:$L$3035,RIGHTB(O$4,4),Семена!$O$2:$O$3035,LEFTB(O$4,SEARCH("-",O$4)-1))</f>
        <v>0</v>
      </c>
      <c r="P39" s="22">
        <f t="array" aca="1" ref="P39" ca="1">SUMIFS(Семена!$P$2:$P$3035,Семена!$N$2:$N$3035,"&lt;="&amp;$A$3,Семена!$C$2:$C$3035,$A39,Семена!$L$2:$L$3035,RIGHTB(P$4,4),Семена!$O$2:$O$3035,LEFTB(P$4,SEARCH("-",P$4)-1))</f>
        <v>0</v>
      </c>
      <c r="Q39" s="23" t="str">
        <f t="shared" ca="1" si="6"/>
        <v/>
      </c>
      <c r="R39" s="17" t="str">
        <f t="shared" ca="1" si="7"/>
        <v/>
      </c>
      <c r="S39" s="22">
        <f t="array" aca="1" ref="S39" ca="1">SUMIFS(Семена!$P$2:$P$3035,Семена!$N$2:$N$3035,"&lt;="&amp;$A$3,Семена!$C$2:$C$3035,$A39,Семена!$L$2:$L$3035,RIGHTB(S$4,4),Семена!$O$2:$O$3035,LEFTB(S$4,SEARCH("-",S$4)-1))</f>
        <v>0</v>
      </c>
      <c r="T39" s="22">
        <f t="array" aca="1" ref="T39" ca="1">SUMIFS(Семена!$P$2:$P$3035,Семена!$N$2:$N$3035,"&lt;="&amp;$A$3,Семена!$C$2:$C$3035,$A39,Семена!$L$2:$L$3035,RIGHTB(T$4,4),Семена!$O$2:$O$3035,LEFTB(T$4,SEARCH("-",T$4)-1))</f>
        <v>0</v>
      </c>
      <c r="U39" s="23" t="str">
        <f t="shared" ca="1" si="8"/>
        <v/>
      </c>
      <c r="V39" s="17" t="str">
        <f t="shared" ca="1" si="9"/>
        <v/>
      </c>
      <c r="W39" s="22">
        <f t="shared" ca="1" si="28"/>
        <v>8979.064302449</v>
      </c>
      <c r="X39" s="22">
        <f t="shared" ca="1" si="28"/>
        <v>0</v>
      </c>
      <c r="Y39" s="23">
        <f t="shared" ca="1" si="10"/>
        <v>-8979.064302449</v>
      </c>
      <c r="Z39" s="17">
        <f t="shared" ca="1" si="11"/>
        <v>-1</v>
      </c>
      <c r="AA39" s="22"/>
      <c r="AB39" s="23">
        <f t="shared" ca="1" si="12"/>
        <v>-8979.064302449</v>
      </c>
      <c r="AC39" s="23"/>
    </row>
    <row r="40" spans="1:29" s="1" customFormat="1" ht="12" x14ac:dyDescent="0.2">
      <c r="A40" s="24" t="str">
        <f t="array" aca="1" ref="A40" ca="1">IFERROR(INDEX(Семена!C$2:C$600,MATCH(,COUNTIF(A$5:A39,IF((Семена!N$2:N$600&lt;=A$3)*(Семена!D$2:D$600=A$30),Семена!C$2:C$600,A$30)),)),"")</f>
        <v>Сахарная свёкла</v>
      </c>
      <c r="B40" s="24" t="s">
        <v>132</v>
      </c>
      <c r="C40" s="22">
        <f t="array" aca="1" ref="C40" ca="1">SUMIFS(Семена!$P$2:$P$3035,Семена!$N$2:$N$3035,"&lt;="&amp;$A$3,Семена!$C$2:$C$3035,$A40,Семена!$L$2:$L$3035,RIGHTB(C$4,4),Семена!$O$2:$O$3035,LEFTB(C$4,SEARCH("-",C$4)-1))</f>
        <v>2922.2511615045005</v>
      </c>
      <c r="D40" s="22">
        <f t="array" aca="1" ref="D40" ca="1">SUMIFS(Семена!$P$2:$P$3035,Семена!$N$2:$N$3035,"&lt;="&amp;$A$3,Семена!$C$2:$C$3035,$A40,Семена!$L$2:$L$3035,RIGHTB(D$4,4),Семена!$O$2:$O$3035,LEFTB(D$4,SEARCH("-",D$4)-1))</f>
        <v>0</v>
      </c>
      <c r="E40" s="23">
        <f t="shared" ca="1" si="0"/>
        <v>-2922.2511615045005</v>
      </c>
      <c r="F40" s="17">
        <f t="shared" ca="1" si="1"/>
        <v>-1</v>
      </c>
      <c r="G40" s="22">
        <f t="array" aca="1" ref="G40" ca="1">SUMIFS(Семена!$P$2:$P$3035,Семена!$N$2:$N$3035,"&lt;="&amp;$A$3,Семена!$C$2:$C$3035,$A40,Семена!$L$2:$L$3035,RIGHTB(G$4,4),Семена!$O$2:$O$3035,LEFTB(G$4,SEARCH("-",G$4)-1))</f>
        <v>4145.8168810475008</v>
      </c>
      <c r="H40" s="22">
        <f t="array" aca="1" ref="H40" ca="1">SUMIFS(Семена!$P$2:$P$3035,Семена!$N$2:$N$3035,"&lt;="&amp;$A$3,Семена!$C$2:$C$3035,$A40,Семена!$L$2:$L$3035,RIGHTB(H$4,4),Семена!$O$2:$O$3035,LEFTB(H$4,SEARCH("-",H$4)-1))</f>
        <v>0</v>
      </c>
      <c r="I40" s="23">
        <f t="shared" ca="1" si="2"/>
        <v>-4145.8168810475008</v>
      </c>
      <c r="J40" s="17">
        <f t="shared" ca="1" si="3"/>
        <v>-1</v>
      </c>
      <c r="K40" s="22">
        <f t="array" aca="1" ref="K40" ca="1">SUMIFS(Семена!$P$2:$P$3035,Семена!$N$2:$N$3035,"&lt;="&amp;$A$3,Семена!$C$2:$C$3035,$A40,Семена!$L$2:$L$3035,RIGHTB(K$4,4),Семена!$O$2:$O$3035,LEFTB(K$4,SEARCH("-",K$4)-1))</f>
        <v>918.00803316349993</v>
      </c>
      <c r="L40" s="22">
        <f t="array" aca="1" ref="L40" ca="1">SUMIFS(Семена!$P$2:$P$3035,Семена!$N$2:$N$3035,"&lt;="&amp;$A$3,Семена!$C$2:$C$3035,$A40,Семена!$L$2:$L$3035,RIGHTB(L$4,4),Семена!$O$2:$O$3035,LEFTB(L$4,SEARCH("-",L$4)-1))</f>
        <v>0</v>
      </c>
      <c r="M40" s="23">
        <f t="shared" ca="1" si="4"/>
        <v>-918.00803316349993</v>
      </c>
      <c r="N40" s="17">
        <f t="shared" ca="1" si="5"/>
        <v>-1</v>
      </c>
      <c r="O40" s="22">
        <f t="array" aca="1" ref="O40" ca="1">SUMIFS(Семена!$P$2:$P$3035,Семена!$N$2:$N$3035,"&lt;="&amp;$A$3,Семена!$C$2:$C$3035,$A40,Семена!$L$2:$L$3035,RIGHTB(O$4,4),Семена!$O$2:$O$3035,LEFTB(O$4,SEARCH("-",O$4)-1))</f>
        <v>0</v>
      </c>
      <c r="P40" s="22">
        <f t="array" aca="1" ref="P40" ca="1">SUMIFS(Семена!$P$2:$P$3035,Семена!$N$2:$N$3035,"&lt;="&amp;$A$3,Семена!$C$2:$C$3035,$A40,Семена!$L$2:$L$3035,RIGHTB(P$4,4),Семена!$O$2:$O$3035,LEFTB(P$4,SEARCH("-",P$4)-1))</f>
        <v>0</v>
      </c>
      <c r="Q40" s="23" t="str">
        <f t="shared" ca="1" si="6"/>
        <v/>
      </c>
      <c r="R40" s="17" t="str">
        <f t="shared" ca="1" si="7"/>
        <v/>
      </c>
      <c r="S40" s="22">
        <f t="array" aca="1" ref="S40" ca="1">SUMIFS(Семена!$P$2:$P$3035,Семена!$N$2:$N$3035,"&lt;="&amp;$A$3,Семена!$C$2:$C$3035,$A40,Семена!$L$2:$L$3035,RIGHTB(S$4,4),Семена!$O$2:$O$3035,LEFTB(S$4,SEARCH("-",S$4)-1))</f>
        <v>0</v>
      </c>
      <c r="T40" s="22">
        <f t="array" aca="1" ref="T40" ca="1">SUMIFS(Семена!$P$2:$P$3035,Семена!$N$2:$N$3035,"&lt;="&amp;$A$3,Семена!$C$2:$C$3035,$A40,Семена!$L$2:$L$3035,RIGHTB(T$4,4),Семена!$O$2:$O$3035,LEFTB(T$4,SEARCH("-",T$4)-1))</f>
        <v>0</v>
      </c>
      <c r="U40" s="23" t="str">
        <f t="shared" ca="1" si="8"/>
        <v/>
      </c>
      <c r="V40" s="17" t="str">
        <f t="shared" ca="1" si="9"/>
        <v/>
      </c>
      <c r="W40" s="22">
        <f t="shared" ca="1" si="28"/>
        <v>7986.0760757155012</v>
      </c>
      <c r="X40" s="22">
        <f t="shared" ca="1" si="28"/>
        <v>0</v>
      </c>
      <c r="Y40" s="23">
        <f t="shared" ca="1" si="10"/>
        <v>-7986.0760757155012</v>
      </c>
      <c r="Z40" s="17">
        <f t="shared" ca="1" si="11"/>
        <v>-1</v>
      </c>
      <c r="AA40" s="22"/>
      <c r="AB40" s="23">
        <f t="shared" ca="1" si="12"/>
        <v>-7986.0760757155012</v>
      </c>
      <c r="AC40" s="23"/>
    </row>
    <row r="41" spans="1:29" s="1" customFormat="1" ht="12" x14ac:dyDescent="0.2">
      <c r="A41" s="24" t="str">
        <f t="array" aca="1" ref="A41" ca="1">IFERROR(INDEX(Семена!C$2:C$600,MATCH(,COUNTIF(A$5:A40,IF((Семена!N$2:N$600&lt;=A$3)*(Семена!D$2:D$600=A$30),Семена!C$2:C$600,A$30)),)),"")</f>
        <v>Рапс яровой</v>
      </c>
      <c r="B41" s="24" t="s">
        <v>132</v>
      </c>
      <c r="C41" s="22">
        <f t="array" aca="1" ref="C41" ca="1">SUMIFS(Семена!$P$2:$P$3035,Семена!$N$2:$N$3035,"&lt;="&amp;$A$3,Семена!$C$2:$C$3035,$A41,Семена!$L$2:$L$3035,RIGHTB(C$4,4),Семена!$O$2:$O$3035,LEFTB(C$4,SEARCH("-",C$4)-1))</f>
        <v>0</v>
      </c>
      <c r="D41" s="22">
        <f t="array" aca="1" ref="D41" ca="1">SUMIFS(Семена!$P$2:$P$3035,Семена!$N$2:$N$3035,"&lt;="&amp;$A$3,Семена!$C$2:$C$3035,$A41,Семена!$L$2:$L$3035,RIGHTB(D$4,4),Семена!$O$2:$O$3035,LEFTB(D$4,SEARCH("-",D$4)-1))</f>
        <v>0</v>
      </c>
      <c r="E41" s="23" t="str">
        <f t="shared" ca="1" si="0"/>
        <v/>
      </c>
      <c r="F41" s="17" t="str">
        <f t="shared" ca="1" si="1"/>
        <v/>
      </c>
      <c r="G41" s="22">
        <f t="array" aca="1" ref="G41" ca="1">SUMIFS(Семена!$P$2:$P$3035,Семена!$N$2:$N$3035,"&lt;="&amp;$A$3,Семена!$C$2:$C$3035,$A41,Семена!$L$2:$L$3035,RIGHTB(G$4,4),Семена!$O$2:$O$3035,LEFTB(G$4,SEARCH("-",G$4)-1))</f>
        <v>1524.4939595542471</v>
      </c>
      <c r="H41" s="22">
        <f t="array" aca="1" ref="H41" ca="1">SUMIFS(Семена!$P$2:$P$3035,Семена!$N$2:$N$3035,"&lt;="&amp;$A$3,Семена!$C$2:$C$3035,$A41,Семена!$L$2:$L$3035,RIGHTB(H$4,4),Семена!$O$2:$O$3035,LEFTB(H$4,SEARCH("-",H$4)-1))</f>
        <v>0</v>
      </c>
      <c r="I41" s="23">
        <f t="shared" ca="1" si="2"/>
        <v>-1524.4939595542471</v>
      </c>
      <c r="J41" s="17">
        <f t="shared" ca="1" si="3"/>
        <v>-1</v>
      </c>
      <c r="K41" s="22">
        <f t="array" aca="1" ref="K41" ca="1">SUMIFS(Семена!$P$2:$P$3035,Семена!$N$2:$N$3035,"&lt;="&amp;$A$3,Семена!$C$2:$C$3035,$A41,Семена!$L$2:$L$3035,RIGHTB(K$4,4),Семена!$O$2:$O$3035,LEFTB(K$4,SEARCH("-",K$4)-1))</f>
        <v>0</v>
      </c>
      <c r="L41" s="22">
        <f t="array" aca="1" ref="L41" ca="1">SUMIFS(Семена!$P$2:$P$3035,Семена!$N$2:$N$3035,"&lt;="&amp;$A$3,Семена!$C$2:$C$3035,$A41,Семена!$L$2:$L$3035,RIGHTB(L$4,4),Семена!$O$2:$O$3035,LEFTB(L$4,SEARCH("-",L$4)-1))</f>
        <v>0</v>
      </c>
      <c r="M41" s="23" t="str">
        <f t="shared" ca="1" si="4"/>
        <v/>
      </c>
      <c r="N41" s="17" t="str">
        <f t="shared" ca="1" si="5"/>
        <v/>
      </c>
      <c r="O41" s="22">
        <f t="array" aca="1" ref="O41" ca="1">SUMIFS(Семена!$P$2:$P$3035,Семена!$N$2:$N$3035,"&lt;="&amp;$A$3,Семена!$C$2:$C$3035,$A41,Семена!$L$2:$L$3035,RIGHTB(O$4,4),Семена!$O$2:$O$3035,LEFTB(O$4,SEARCH("-",O$4)-1))</f>
        <v>0</v>
      </c>
      <c r="P41" s="22">
        <f t="array" aca="1" ref="P41" ca="1">SUMIFS(Семена!$P$2:$P$3035,Семена!$N$2:$N$3035,"&lt;="&amp;$A$3,Семена!$C$2:$C$3035,$A41,Семена!$L$2:$L$3035,RIGHTB(P$4,4),Семена!$O$2:$O$3035,LEFTB(P$4,SEARCH("-",P$4)-1))</f>
        <v>0</v>
      </c>
      <c r="Q41" s="23" t="str">
        <f t="shared" ca="1" si="6"/>
        <v/>
      </c>
      <c r="R41" s="17" t="str">
        <f t="shared" ca="1" si="7"/>
        <v/>
      </c>
      <c r="S41" s="22">
        <f t="array" aca="1" ref="S41" ca="1">SUMIFS(Семена!$P$2:$P$3035,Семена!$N$2:$N$3035,"&lt;="&amp;$A$3,Семена!$C$2:$C$3035,$A41,Семена!$L$2:$L$3035,RIGHTB(S$4,4),Семена!$O$2:$O$3035,LEFTB(S$4,SEARCH("-",S$4)-1))</f>
        <v>0</v>
      </c>
      <c r="T41" s="22">
        <f t="array" aca="1" ref="T41" ca="1">SUMIFS(Семена!$P$2:$P$3035,Семена!$N$2:$N$3035,"&lt;="&amp;$A$3,Семена!$C$2:$C$3035,$A41,Семена!$L$2:$L$3035,RIGHTB(T$4,4),Семена!$O$2:$O$3035,LEFTB(T$4,SEARCH("-",T$4)-1))</f>
        <v>0</v>
      </c>
      <c r="U41" s="23" t="str">
        <f t="shared" ca="1" si="8"/>
        <v/>
      </c>
      <c r="V41" s="17" t="str">
        <f t="shared" ca="1" si="9"/>
        <v/>
      </c>
      <c r="W41" s="22">
        <f t="shared" ca="1" si="28"/>
        <v>1524.4939595542471</v>
      </c>
      <c r="X41" s="22">
        <f t="shared" ca="1" si="28"/>
        <v>0</v>
      </c>
      <c r="Y41" s="23">
        <f t="shared" ca="1" si="10"/>
        <v>-1524.4939595542471</v>
      </c>
      <c r="Z41" s="17">
        <f t="shared" ca="1" si="11"/>
        <v>-1</v>
      </c>
      <c r="AA41" s="22"/>
      <c r="AB41" s="23">
        <f t="shared" ca="1" si="12"/>
        <v>-1524.4939595542471</v>
      </c>
      <c r="AC41" s="23"/>
    </row>
    <row r="42" spans="1:29" s="1" customFormat="1" ht="12" x14ac:dyDescent="0.2">
      <c r="C42" s="2"/>
      <c r="D42" s="2"/>
      <c r="E42" s="3" t="str">
        <f t="shared" si="0"/>
        <v/>
      </c>
      <c r="F42" s="17" t="str">
        <f t="shared" si="1"/>
        <v/>
      </c>
      <c r="G42" s="2"/>
      <c r="H42" s="2"/>
      <c r="I42" s="3" t="str">
        <f t="shared" si="2"/>
        <v/>
      </c>
      <c r="J42" s="17" t="str">
        <f t="shared" si="3"/>
        <v/>
      </c>
      <c r="K42" s="2"/>
      <c r="L42" s="2"/>
      <c r="M42" s="3" t="str">
        <f t="shared" si="4"/>
        <v/>
      </c>
      <c r="N42" s="17" t="str">
        <f t="shared" si="5"/>
        <v/>
      </c>
      <c r="O42" s="2"/>
      <c r="P42" s="2"/>
      <c r="Q42" s="3" t="str">
        <f t="shared" si="6"/>
        <v/>
      </c>
      <c r="R42" s="17" t="str">
        <f t="shared" si="7"/>
        <v/>
      </c>
      <c r="S42" s="2"/>
      <c r="T42" s="2"/>
      <c r="U42" s="3" t="str">
        <f t="shared" si="8"/>
        <v/>
      </c>
      <c r="V42" s="17" t="str">
        <f t="shared" si="9"/>
        <v/>
      </c>
      <c r="W42" s="2"/>
      <c r="X42" s="2"/>
      <c r="Y42" s="3" t="str">
        <f t="shared" si="10"/>
        <v/>
      </c>
      <c r="Z42" s="17" t="str">
        <f t="shared" si="11"/>
        <v/>
      </c>
      <c r="AA42" s="2"/>
      <c r="AB42" s="3"/>
      <c r="AC42" s="3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16" id="{F1F46EA8-6A62-46B5-999C-ABD9731B91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E30</xm:sqref>
        </x14:conditionalFormatting>
        <x14:conditionalFormatting xmlns:xm="http://schemas.microsoft.com/office/excel/2006/main">
          <x14:cfRule type="iconSet" priority="317" id="{51053E39-1014-4615-BD37-FB448EFC5B0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F30</xm:sqref>
        </x14:conditionalFormatting>
        <x14:conditionalFormatting xmlns:xm="http://schemas.microsoft.com/office/excel/2006/main">
          <x14:cfRule type="iconSet" priority="318" id="{62D64BCD-B477-4467-A426-6023740EB2A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J30</xm:sqref>
        </x14:conditionalFormatting>
        <x14:conditionalFormatting xmlns:xm="http://schemas.microsoft.com/office/excel/2006/main">
          <x14:cfRule type="iconSet" priority="319" id="{D0C61735-CCDB-485A-BC70-206CB982E75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N30</xm:sqref>
        </x14:conditionalFormatting>
        <x14:conditionalFormatting xmlns:xm="http://schemas.microsoft.com/office/excel/2006/main">
          <x14:cfRule type="iconSet" priority="320" id="{6C9AAC6F-234C-402E-B2FB-2AB25A00E36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R30</xm:sqref>
        </x14:conditionalFormatting>
        <x14:conditionalFormatting xmlns:xm="http://schemas.microsoft.com/office/excel/2006/main">
          <x14:cfRule type="iconSet" priority="321" id="{F20A37C4-3B2F-46AF-A333-94305B9E401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V30</xm:sqref>
        </x14:conditionalFormatting>
        <x14:conditionalFormatting xmlns:xm="http://schemas.microsoft.com/office/excel/2006/main">
          <x14:cfRule type="iconSet" priority="322" id="{7A8E2BB9-D9AE-496A-985F-41F2E5251F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Z30</xm:sqref>
        </x14:conditionalFormatting>
        <x14:conditionalFormatting xmlns:xm="http://schemas.microsoft.com/office/excel/2006/main">
          <x14:cfRule type="iconSet" priority="315" id="{BC5E1900-B6B6-4540-9590-AB86A2DFAE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I30</xm:sqref>
        </x14:conditionalFormatting>
        <x14:conditionalFormatting xmlns:xm="http://schemas.microsoft.com/office/excel/2006/main">
          <x14:cfRule type="iconSet" priority="314" id="{13457BA3-E379-423B-AF4E-65FEDA052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M30</xm:sqref>
        </x14:conditionalFormatting>
        <x14:conditionalFormatting xmlns:xm="http://schemas.microsoft.com/office/excel/2006/main">
          <x14:cfRule type="iconSet" priority="313" id="{3D43E7BA-7CC3-4804-9D08-69B97BD068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Q30</xm:sqref>
        </x14:conditionalFormatting>
        <x14:conditionalFormatting xmlns:xm="http://schemas.microsoft.com/office/excel/2006/main">
          <x14:cfRule type="iconSet" priority="312" id="{7FF12F90-B35A-414B-B348-536D0A96C21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U30</xm:sqref>
        </x14:conditionalFormatting>
        <x14:conditionalFormatting xmlns:xm="http://schemas.microsoft.com/office/excel/2006/main">
          <x14:cfRule type="iconSet" priority="311" id="{52FB3E90-C77B-44B3-9EAF-399BD272DAD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Y30</xm:sqref>
        </x14:conditionalFormatting>
        <x14:conditionalFormatting xmlns:xm="http://schemas.microsoft.com/office/excel/2006/main">
          <x14:cfRule type="iconSet" priority="263" id="{FA66EB2D-7747-4022-9555-F74BFB9E54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E41</xm:sqref>
        </x14:conditionalFormatting>
        <x14:conditionalFormatting xmlns:xm="http://schemas.microsoft.com/office/excel/2006/main">
          <x14:cfRule type="iconSet" priority="264" id="{368FB90B-F828-466B-BBD5-0C4E9370114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F41</xm:sqref>
        </x14:conditionalFormatting>
        <x14:conditionalFormatting xmlns:xm="http://schemas.microsoft.com/office/excel/2006/main">
          <x14:cfRule type="iconSet" priority="265" id="{883CA932-6E5C-485F-994A-DC1F1AC36FC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J41</xm:sqref>
        </x14:conditionalFormatting>
        <x14:conditionalFormatting xmlns:xm="http://schemas.microsoft.com/office/excel/2006/main">
          <x14:cfRule type="iconSet" priority="266" id="{2FC55A34-098A-4467-BF5E-54B8E40DB65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N41</xm:sqref>
        </x14:conditionalFormatting>
        <x14:conditionalFormatting xmlns:xm="http://schemas.microsoft.com/office/excel/2006/main">
          <x14:cfRule type="iconSet" priority="267" id="{000C694D-548F-4DCD-9710-9CCAE476A22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R41</xm:sqref>
        </x14:conditionalFormatting>
        <x14:conditionalFormatting xmlns:xm="http://schemas.microsoft.com/office/excel/2006/main">
          <x14:cfRule type="iconSet" priority="268" id="{E066438C-50DF-4C70-945A-210826062F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V41</xm:sqref>
        </x14:conditionalFormatting>
        <x14:conditionalFormatting xmlns:xm="http://schemas.microsoft.com/office/excel/2006/main">
          <x14:cfRule type="iconSet" priority="269" id="{D680D905-AC75-47DA-9695-94D6DE2681B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Z41</xm:sqref>
        </x14:conditionalFormatting>
        <x14:conditionalFormatting xmlns:xm="http://schemas.microsoft.com/office/excel/2006/main">
          <x14:cfRule type="iconSet" priority="270" id="{074E6B82-2C88-4246-AAA0-18491B12645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I41</xm:sqref>
        </x14:conditionalFormatting>
        <x14:conditionalFormatting xmlns:xm="http://schemas.microsoft.com/office/excel/2006/main">
          <x14:cfRule type="iconSet" priority="271" id="{16C564BC-17AF-441A-89F2-0B65DABD65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M41</xm:sqref>
        </x14:conditionalFormatting>
        <x14:conditionalFormatting xmlns:xm="http://schemas.microsoft.com/office/excel/2006/main">
          <x14:cfRule type="iconSet" priority="272" id="{542B5CC4-9D20-4F68-A3C4-0D15F3223A6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Q41</xm:sqref>
        </x14:conditionalFormatting>
        <x14:conditionalFormatting xmlns:xm="http://schemas.microsoft.com/office/excel/2006/main">
          <x14:cfRule type="iconSet" priority="273" id="{66B03D8C-B87B-433A-B0F0-79E4E68D22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U41</xm:sqref>
        </x14:conditionalFormatting>
        <x14:conditionalFormatting xmlns:xm="http://schemas.microsoft.com/office/excel/2006/main">
          <x14:cfRule type="iconSet" priority="274" id="{8D5AC0D3-CECC-49B7-AD0C-737A6981968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Y41</xm:sqref>
        </x14:conditionalFormatting>
        <x14:conditionalFormatting xmlns:xm="http://schemas.microsoft.com/office/excel/2006/main">
          <x14:cfRule type="iconSet" priority="251" id="{09FF4760-8849-4D82-85C1-5991C1F1B2F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E40</xm:sqref>
        </x14:conditionalFormatting>
        <x14:conditionalFormatting xmlns:xm="http://schemas.microsoft.com/office/excel/2006/main">
          <x14:cfRule type="iconSet" priority="252" id="{2C6E3A0E-F073-4C1C-80A6-ABFE201E090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F40</xm:sqref>
        </x14:conditionalFormatting>
        <x14:conditionalFormatting xmlns:xm="http://schemas.microsoft.com/office/excel/2006/main">
          <x14:cfRule type="iconSet" priority="253" id="{229195A2-2EA6-4C78-BA0E-C383E759C56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J40</xm:sqref>
        </x14:conditionalFormatting>
        <x14:conditionalFormatting xmlns:xm="http://schemas.microsoft.com/office/excel/2006/main">
          <x14:cfRule type="iconSet" priority="254" id="{079F1EAD-426E-414A-8763-319E2B9636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N40</xm:sqref>
        </x14:conditionalFormatting>
        <x14:conditionalFormatting xmlns:xm="http://schemas.microsoft.com/office/excel/2006/main">
          <x14:cfRule type="iconSet" priority="255" id="{9A98E114-7176-4A31-B1BD-1D3A2FA455C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R40</xm:sqref>
        </x14:conditionalFormatting>
        <x14:conditionalFormatting xmlns:xm="http://schemas.microsoft.com/office/excel/2006/main">
          <x14:cfRule type="iconSet" priority="256" id="{0D0B7762-C6B5-4952-9B1D-8A0F672A3B9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V40</xm:sqref>
        </x14:conditionalFormatting>
        <x14:conditionalFormatting xmlns:xm="http://schemas.microsoft.com/office/excel/2006/main">
          <x14:cfRule type="iconSet" priority="257" id="{21AF9FF4-4E87-4961-B9B1-B448BA660F4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Z40</xm:sqref>
        </x14:conditionalFormatting>
        <x14:conditionalFormatting xmlns:xm="http://schemas.microsoft.com/office/excel/2006/main">
          <x14:cfRule type="iconSet" priority="258" id="{67CB7116-70FA-43ED-9E56-EB634A63C9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I40</xm:sqref>
        </x14:conditionalFormatting>
        <x14:conditionalFormatting xmlns:xm="http://schemas.microsoft.com/office/excel/2006/main">
          <x14:cfRule type="iconSet" priority="259" id="{B8A2DB50-0EE8-40F3-B5CF-017A535D8D7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M40</xm:sqref>
        </x14:conditionalFormatting>
        <x14:conditionalFormatting xmlns:xm="http://schemas.microsoft.com/office/excel/2006/main">
          <x14:cfRule type="iconSet" priority="260" id="{F59CA799-2546-45E8-835E-E12E90E006F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Q40</xm:sqref>
        </x14:conditionalFormatting>
        <x14:conditionalFormatting xmlns:xm="http://schemas.microsoft.com/office/excel/2006/main">
          <x14:cfRule type="iconSet" priority="261" id="{5557BB31-84D6-475B-BE7D-C68DBD71F3E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U40</xm:sqref>
        </x14:conditionalFormatting>
        <x14:conditionalFormatting xmlns:xm="http://schemas.microsoft.com/office/excel/2006/main">
          <x14:cfRule type="iconSet" priority="262" id="{DC9306D9-001D-4117-AFE1-AF393170F89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Y40</xm:sqref>
        </x14:conditionalFormatting>
        <x14:conditionalFormatting xmlns:xm="http://schemas.microsoft.com/office/excel/2006/main">
          <x14:cfRule type="iconSet" priority="239" id="{6BF46B81-D385-494E-B8D2-0FFCD0DC9A1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E39</xm:sqref>
        </x14:conditionalFormatting>
        <x14:conditionalFormatting xmlns:xm="http://schemas.microsoft.com/office/excel/2006/main">
          <x14:cfRule type="iconSet" priority="240" id="{E2FA94AB-ECE3-46C2-A8FF-A51F585AFF3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F39</xm:sqref>
        </x14:conditionalFormatting>
        <x14:conditionalFormatting xmlns:xm="http://schemas.microsoft.com/office/excel/2006/main">
          <x14:cfRule type="iconSet" priority="241" id="{E21DF80A-9B81-401F-9F88-0EC6263B118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J39</xm:sqref>
        </x14:conditionalFormatting>
        <x14:conditionalFormatting xmlns:xm="http://schemas.microsoft.com/office/excel/2006/main">
          <x14:cfRule type="iconSet" priority="242" id="{ABE34259-1DEF-4611-81DD-224960E1AFA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N39</xm:sqref>
        </x14:conditionalFormatting>
        <x14:conditionalFormatting xmlns:xm="http://schemas.microsoft.com/office/excel/2006/main">
          <x14:cfRule type="iconSet" priority="243" id="{98FFE312-6C76-4C9A-8361-6C472B922B0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R39</xm:sqref>
        </x14:conditionalFormatting>
        <x14:conditionalFormatting xmlns:xm="http://schemas.microsoft.com/office/excel/2006/main">
          <x14:cfRule type="iconSet" priority="244" id="{20AE6E82-821A-4F53-9CE1-5EEEF3898C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V39</xm:sqref>
        </x14:conditionalFormatting>
        <x14:conditionalFormatting xmlns:xm="http://schemas.microsoft.com/office/excel/2006/main">
          <x14:cfRule type="iconSet" priority="245" id="{BBA731BF-1BCA-4D62-BB4F-12573F21E5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Z39</xm:sqref>
        </x14:conditionalFormatting>
        <x14:conditionalFormatting xmlns:xm="http://schemas.microsoft.com/office/excel/2006/main">
          <x14:cfRule type="iconSet" priority="246" id="{884A7EC9-A149-4E15-B070-B24EF8A4F02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I39</xm:sqref>
        </x14:conditionalFormatting>
        <x14:conditionalFormatting xmlns:xm="http://schemas.microsoft.com/office/excel/2006/main">
          <x14:cfRule type="iconSet" priority="247" id="{DE1C64CF-D8A9-4A84-9158-94DBBDB7540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M39</xm:sqref>
        </x14:conditionalFormatting>
        <x14:conditionalFormatting xmlns:xm="http://schemas.microsoft.com/office/excel/2006/main">
          <x14:cfRule type="iconSet" priority="248" id="{D4240511-5A71-47EA-9224-1F1A49F28C7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Q39</xm:sqref>
        </x14:conditionalFormatting>
        <x14:conditionalFormatting xmlns:xm="http://schemas.microsoft.com/office/excel/2006/main">
          <x14:cfRule type="iconSet" priority="249" id="{BBFC6B3A-5A40-44AF-B61B-05F63B4532D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U39</xm:sqref>
        </x14:conditionalFormatting>
        <x14:conditionalFormatting xmlns:xm="http://schemas.microsoft.com/office/excel/2006/main">
          <x14:cfRule type="iconSet" priority="250" id="{8C17CF64-0E28-4D12-B37A-69F0EE0CB2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Y39</xm:sqref>
        </x14:conditionalFormatting>
        <x14:conditionalFormatting xmlns:xm="http://schemas.microsoft.com/office/excel/2006/main">
          <x14:cfRule type="iconSet" priority="359" id="{72B87F7B-F666-4A88-9436-E7B5EED2B43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E35:E38</xm:sqref>
        </x14:conditionalFormatting>
        <x14:conditionalFormatting xmlns:xm="http://schemas.microsoft.com/office/excel/2006/main">
          <x14:cfRule type="iconSet" priority="360" id="{83D23702-BB17-49E2-984C-47FFEBC7112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F35:F38</xm:sqref>
        </x14:conditionalFormatting>
        <x14:conditionalFormatting xmlns:xm="http://schemas.microsoft.com/office/excel/2006/main">
          <x14:cfRule type="iconSet" priority="361" id="{55C3A5E1-F7A3-4274-AC14-4C8647FF9E3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J35:J38</xm:sqref>
        </x14:conditionalFormatting>
        <x14:conditionalFormatting xmlns:xm="http://schemas.microsoft.com/office/excel/2006/main">
          <x14:cfRule type="iconSet" priority="362" id="{115F4A96-8978-46D7-A300-56B3AC25ED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N35:N38</xm:sqref>
        </x14:conditionalFormatting>
        <x14:conditionalFormatting xmlns:xm="http://schemas.microsoft.com/office/excel/2006/main">
          <x14:cfRule type="iconSet" priority="363" id="{60C23DD0-9D47-4493-8CA5-F046089D508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R35:R38</xm:sqref>
        </x14:conditionalFormatting>
        <x14:conditionalFormatting xmlns:xm="http://schemas.microsoft.com/office/excel/2006/main">
          <x14:cfRule type="iconSet" priority="364" id="{F7F60DBC-A10C-44FA-86E3-4682D41A58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V35:V38</xm:sqref>
        </x14:conditionalFormatting>
        <x14:conditionalFormatting xmlns:xm="http://schemas.microsoft.com/office/excel/2006/main">
          <x14:cfRule type="iconSet" priority="365" id="{65A33515-D0B1-42EA-8DC4-AC1644D9693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Z35:Z38</xm:sqref>
        </x14:conditionalFormatting>
        <x14:conditionalFormatting xmlns:xm="http://schemas.microsoft.com/office/excel/2006/main">
          <x14:cfRule type="iconSet" priority="366" id="{63123755-2E15-49AD-B4A2-38C19AE9575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I35:I38</xm:sqref>
        </x14:conditionalFormatting>
        <x14:conditionalFormatting xmlns:xm="http://schemas.microsoft.com/office/excel/2006/main">
          <x14:cfRule type="iconSet" priority="367" id="{E5027D7E-3069-40C9-B3D9-83D89B50779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M35:M38</xm:sqref>
        </x14:conditionalFormatting>
        <x14:conditionalFormatting xmlns:xm="http://schemas.microsoft.com/office/excel/2006/main">
          <x14:cfRule type="iconSet" priority="368" id="{4B1CCD1E-30B7-432E-9000-8A156D940E7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Q35:Q38</xm:sqref>
        </x14:conditionalFormatting>
        <x14:conditionalFormatting xmlns:xm="http://schemas.microsoft.com/office/excel/2006/main">
          <x14:cfRule type="iconSet" priority="369" id="{3677DAC7-8367-497C-9D1A-B0D6E00B2E2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U35:U38</xm:sqref>
        </x14:conditionalFormatting>
        <x14:conditionalFormatting xmlns:xm="http://schemas.microsoft.com/office/excel/2006/main">
          <x14:cfRule type="iconSet" priority="370" id="{22197DBF-22EA-4A9F-B6C9-2DC0E0667AE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Y35:Y38</xm:sqref>
        </x14:conditionalFormatting>
        <x14:conditionalFormatting xmlns:xm="http://schemas.microsoft.com/office/excel/2006/main">
          <x14:cfRule type="iconSet" priority="388" id="{AA98AB08-4543-4E23-8E42-C993495275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I42</xm:sqref>
        </x14:conditionalFormatting>
        <x14:conditionalFormatting xmlns:xm="http://schemas.microsoft.com/office/excel/2006/main">
          <x14:cfRule type="iconSet" priority="389" id="{656A5DFD-4F29-4C36-A8A9-171E40DF537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M42</xm:sqref>
        </x14:conditionalFormatting>
        <x14:conditionalFormatting xmlns:xm="http://schemas.microsoft.com/office/excel/2006/main">
          <x14:cfRule type="iconSet" priority="390" id="{A500CEAF-9CDF-4FD4-9690-CA9DD223DB6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Q42</xm:sqref>
        </x14:conditionalFormatting>
        <x14:conditionalFormatting xmlns:xm="http://schemas.microsoft.com/office/excel/2006/main">
          <x14:cfRule type="iconSet" priority="391" id="{D1A1F0A6-D8D1-4819-A203-43F49C21FF9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U42</xm:sqref>
        </x14:conditionalFormatting>
        <x14:conditionalFormatting xmlns:xm="http://schemas.microsoft.com/office/excel/2006/main">
          <x14:cfRule type="iconSet" priority="392" id="{566034F9-E45F-4167-863E-42A07775DC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Y42</xm:sqref>
        </x14:conditionalFormatting>
        <x14:conditionalFormatting xmlns:xm="http://schemas.microsoft.com/office/excel/2006/main">
          <x14:cfRule type="iconSet" priority="393" id="{3FB17052-3BD9-49C0-86EE-26665929B5B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E42</xm:sqref>
        </x14:conditionalFormatting>
        <x14:conditionalFormatting xmlns:xm="http://schemas.microsoft.com/office/excel/2006/main">
          <x14:cfRule type="iconSet" priority="394" id="{82EA0863-26B6-4019-A1D2-F96B2EFAE10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F42</xm:sqref>
        </x14:conditionalFormatting>
        <x14:conditionalFormatting xmlns:xm="http://schemas.microsoft.com/office/excel/2006/main">
          <x14:cfRule type="iconSet" priority="395" id="{8F6618D1-0802-4014-848E-C39495E35ED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J42</xm:sqref>
        </x14:conditionalFormatting>
        <x14:conditionalFormatting xmlns:xm="http://schemas.microsoft.com/office/excel/2006/main">
          <x14:cfRule type="iconSet" priority="396" id="{E1801132-4DFB-4B96-A9DE-A07B6CE9236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N42</xm:sqref>
        </x14:conditionalFormatting>
        <x14:conditionalFormatting xmlns:xm="http://schemas.microsoft.com/office/excel/2006/main">
          <x14:cfRule type="iconSet" priority="397" id="{0F9FA275-3CE6-4C45-8DAD-3722CFE095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R42</xm:sqref>
        </x14:conditionalFormatting>
        <x14:conditionalFormatting xmlns:xm="http://schemas.microsoft.com/office/excel/2006/main">
          <x14:cfRule type="iconSet" priority="398" id="{07731770-C447-4E60-86DE-9AA1ED75DBC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V42</xm:sqref>
        </x14:conditionalFormatting>
        <x14:conditionalFormatting xmlns:xm="http://schemas.microsoft.com/office/excel/2006/main">
          <x14:cfRule type="iconSet" priority="399" id="{65CD14BB-5803-4AD9-9349-93CA98FC0E6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Z42</xm:sqref>
        </x14:conditionalFormatting>
        <x14:conditionalFormatting xmlns:xm="http://schemas.microsoft.com/office/excel/2006/main">
          <x14:cfRule type="iconSet" priority="238" id="{D34B983F-9734-4236-A007-BAFAC245E1C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AB42</xm:sqref>
        </x14:conditionalFormatting>
        <x14:conditionalFormatting xmlns:xm="http://schemas.microsoft.com/office/excel/2006/main">
          <x14:cfRule type="iconSet" priority="230" id="{44FB1BDC-5AC8-4AE2-A918-FB584546218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AC30</xm:sqref>
        </x14:conditionalFormatting>
        <x14:conditionalFormatting xmlns:xm="http://schemas.microsoft.com/office/excel/2006/main">
          <x14:cfRule type="iconSet" priority="226" id="{1DC23B49-8CC5-46C8-9FC1-49DC57931D9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AC41</xm:sqref>
        </x14:conditionalFormatting>
        <x14:conditionalFormatting xmlns:xm="http://schemas.microsoft.com/office/excel/2006/main">
          <x14:cfRule type="iconSet" priority="225" id="{4AEC92B3-FB30-47F7-BF61-41918CC769D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AC40</xm:sqref>
        </x14:conditionalFormatting>
        <x14:conditionalFormatting xmlns:xm="http://schemas.microsoft.com/office/excel/2006/main">
          <x14:cfRule type="iconSet" priority="224" id="{5D3565F3-2188-4215-830D-4A750CCF9E2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AC39</xm:sqref>
        </x14:conditionalFormatting>
        <x14:conditionalFormatting xmlns:xm="http://schemas.microsoft.com/office/excel/2006/main">
          <x14:cfRule type="iconSet" priority="234" id="{1E04A5FF-68ED-42C8-91F8-7F549A44DC3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AC35:AC38</xm:sqref>
        </x14:conditionalFormatting>
        <x14:conditionalFormatting xmlns:xm="http://schemas.microsoft.com/office/excel/2006/main">
          <x14:cfRule type="iconSet" priority="237" id="{19D17FCA-97A7-4AEE-A8D7-8C00C50EF3E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AC42</xm:sqref>
        </x14:conditionalFormatting>
        <x14:conditionalFormatting xmlns:xm="http://schemas.microsoft.com/office/excel/2006/main">
          <x14:cfRule type="iconSet" priority="217" id="{32B9DC5D-49D7-4F22-A7B0-CCF92B61DBE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AB30</xm:sqref>
        </x14:conditionalFormatting>
        <x14:conditionalFormatting xmlns:xm="http://schemas.microsoft.com/office/excel/2006/main">
          <x14:cfRule type="iconSet" priority="213" id="{18C7BB92-FC7D-43BE-976B-B3447D59F71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AB41</xm:sqref>
        </x14:conditionalFormatting>
        <x14:conditionalFormatting xmlns:xm="http://schemas.microsoft.com/office/excel/2006/main">
          <x14:cfRule type="iconSet" priority="212" id="{3D949480-86C6-449D-80E4-3AEA3A1F58E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AB40</xm:sqref>
        </x14:conditionalFormatting>
        <x14:conditionalFormatting xmlns:xm="http://schemas.microsoft.com/office/excel/2006/main">
          <x14:cfRule type="iconSet" priority="211" id="{1C036A35-0F8E-44C4-81CB-903BA2D9444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AB39</xm:sqref>
        </x14:conditionalFormatting>
        <x14:conditionalFormatting xmlns:xm="http://schemas.microsoft.com/office/excel/2006/main">
          <x14:cfRule type="iconSet" priority="221" id="{01FE341A-3A70-4C8A-961C-C0BAEE2B1CF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AB35:AB38</xm:sqref>
        </x14:conditionalFormatting>
        <x14:conditionalFormatting xmlns:xm="http://schemas.microsoft.com/office/excel/2006/main">
          <x14:cfRule type="iconSet" priority="2280" id="{25C69E3D-25C6-43B1-B397-6CD42EE2B52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E6</xm:sqref>
        </x14:conditionalFormatting>
        <x14:conditionalFormatting xmlns:xm="http://schemas.microsoft.com/office/excel/2006/main">
          <x14:cfRule type="iconSet" priority="2282" id="{7F5DBD90-DEE5-458D-ACE5-5E09E72882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F6</xm:sqref>
        </x14:conditionalFormatting>
        <x14:conditionalFormatting xmlns:xm="http://schemas.microsoft.com/office/excel/2006/main">
          <x14:cfRule type="iconSet" priority="2284" id="{99895BB6-97ED-4E0E-BDE1-7B6B80B7E67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J6</xm:sqref>
        </x14:conditionalFormatting>
        <x14:conditionalFormatting xmlns:xm="http://schemas.microsoft.com/office/excel/2006/main">
          <x14:cfRule type="iconSet" priority="2286" id="{5FE03569-68BA-4890-9D1F-53BB9BDAAD4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N6</xm:sqref>
        </x14:conditionalFormatting>
        <x14:conditionalFormatting xmlns:xm="http://schemas.microsoft.com/office/excel/2006/main">
          <x14:cfRule type="iconSet" priority="2288" id="{C8454BE7-C476-49D7-96F8-CB4EBEB7184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R6</xm:sqref>
        </x14:conditionalFormatting>
        <x14:conditionalFormatting xmlns:xm="http://schemas.microsoft.com/office/excel/2006/main">
          <x14:cfRule type="iconSet" priority="2290" id="{19852A3F-A5A0-497A-A537-F7739FE4532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V6</xm:sqref>
        </x14:conditionalFormatting>
        <x14:conditionalFormatting xmlns:xm="http://schemas.microsoft.com/office/excel/2006/main">
          <x14:cfRule type="iconSet" priority="2292" id="{677B4B7E-DE14-44FD-AF25-F9176E1DF9D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Z6</xm:sqref>
        </x14:conditionalFormatting>
        <x14:conditionalFormatting xmlns:xm="http://schemas.microsoft.com/office/excel/2006/main">
          <x14:cfRule type="iconSet" priority="2294" id="{BF2D28DB-2C87-4F7B-8FC9-DA32922700E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I6</xm:sqref>
        </x14:conditionalFormatting>
        <x14:conditionalFormatting xmlns:xm="http://schemas.microsoft.com/office/excel/2006/main">
          <x14:cfRule type="iconSet" priority="2296" id="{71DFABCC-A57D-477D-89DC-80384185D6B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M6</xm:sqref>
        </x14:conditionalFormatting>
        <x14:conditionalFormatting xmlns:xm="http://schemas.microsoft.com/office/excel/2006/main">
          <x14:cfRule type="iconSet" priority="2298" id="{B8EA5F1D-D56C-4055-BEA9-4A760EC4DEE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Q6</xm:sqref>
        </x14:conditionalFormatting>
        <x14:conditionalFormatting xmlns:xm="http://schemas.microsoft.com/office/excel/2006/main">
          <x14:cfRule type="iconSet" priority="2300" id="{EF9F1014-DFDC-4C8B-A0CA-04918305A2E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U6</xm:sqref>
        </x14:conditionalFormatting>
        <x14:conditionalFormatting xmlns:xm="http://schemas.microsoft.com/office/excel/2006/main">
          <x14:cfRule type="iconSet" priority="2302" id="{8430A1E9-44EB-4205-AA06-0596D85DC39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Y6</xm:sqref>
        </x14:conditionalFormatting>
        <x14:conditionalFormatting xmlns:xm="http://schemas.microsoft.com/office/excel/2006/main">
          <x14:cfRule type="iconSet" priority="2304" id="{244C2B80-CF84-4849-95AE-5A94CBAEF8E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AC6</xm:sqref>
        </x14:conditionalFormatting>
        <x14:conditionalFormatting xmlns:xm="http://schemas.microsoft.com/office/excel/2006/main">
          <x14:cfRule type="iconSet" priority="2306" id="{99EE3ECF-EC46-49CE-98AB-0365B822322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AB6</xm:sqref>
        </x14:conditionalFormatting>
        <x14:conditionalFormatting xmlns:xm="http://schemas.microsoft.com/office/excel/2006/main">
          <x14:cfRule type="iconSet" priority="2347" id="{FBB0CAB5-9A2F-4423-878A-55898BCBE95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E29 E19 E5</xm:sqref>
        </x14:conditionalFormatting>
        <x14:conditionalFormatting xmlns:xm="http://schemas.microsoft.com/office/excel/2006/main">
          <x14:cfRule type="iconSet" priority="2350" id="{BAE286F4-E5D7-4691-AD94-4F9B09F1571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F29 F19 F5</xm:sqref>
        </x14:conditionalFormatting>
        <x14:conditionalFormatting xmlns:xm="http://schemas.microsoft.com/office/excel/2006/main">
          <x14:cfRule type="iconSet" priority="2353" id="{EF7530D3-76B4-4849-A770-B77A2B0C07F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J29 J19 J5</xm:sqref>
        </x14:conditionalFormatting>
        <x14:conditionalFormatting xmlns:xm="http://schemas.microsoft.com/office/excel/2006/main">
          <x14:cfRule type="iconSet" priority="2356" id="{99A3393D-3948-4363-9AC5-BA98CF47FD5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N29 N19 N5</xm:sqref>
        </x14:conditionalFormatting>
        <x14:conditionalFormatting xmlns:xm="http://schemas.microsoft.com/office/excel/2006/main">
          <x14:cfRule type="iconSet" priority="2359" id="{FE1919F3-E883-44B8-8B92-CE33FA997A0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R29 R19 R5</xm:sqref>
        </x14:conditionalFormatting>
        <x14:conditionalFormatting xmlns:xm="http://schemas.microsoft.com/office/excel/2006/main">
          <x14:cfRule type="iconSet" priority="2362" id="{97363000-9791-4FFA-B31D-AD89572A1AC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V29 V19 V5</xm:sqref>
        </x14:conditionalFormatting>
        <x14:conditionalFormatting xmlns:xm="http://schemas.microsoft.com/office/excel/2006/main">
          <x14:cfRule type="iconSet" priority="2365" id="{3393E115-D61B-4F66-929F-EAAF6769FEB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Z29 Z19 Z5</xm:sqref>
        </x14:conditionalFormatting>
        <x14:conditionalFormatting xmlns:xm="http://schemas.microsoft.com/office/excel/2006/main">
          <x14:cfRule type="iconSet" priority="2368" id="{6EB7AA78-0A8B-4E7E-820E-12E97888B57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I29 I19 I5</xm:sqref>
        </x14:conditionalFormatting>
        <x14:conditionalFormatting xmlns:xm="http://schemas.microsoft.com/office/excel/2006/main">
          <x14:cfRule type="iconSet" priority="2371" id="{3F8E6C25-437F-4041-960A-D3A581E64CB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M29 M19 M5</xm:sqref>
        </x14:conditionalFormatting>
        <x14:conditionalFormatting xmlns:xm="http://schemas.microsoft.com/office/excel/2006/main">
          <x14:cfRule type="iconSet" priority="2374" id="{ECC122B6-8271-4F02-8C87-26E5DFA8C67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Q29 Q19 Q5</xm:sqref>
        </x14:conditionalFormatting>
        <x14:conditionalFormatting xmlns:xm="http://schemas.microsoft.com/office/excel/2006/main">
          <x14:cfRule type="iconSet" priority="2377" id="{9F942B79-3BE0-4EAF-B8BB-386858719C3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U29 U19 U5</xm:sqref>
        </x14:conditionalFormatting>
        <x14:conditionalFormatting xmlns:xm="http://schemas.microsoft.com/office/excel/2006/main">
          <x14:cfRule type="iconSet" priority="2380" id="{97B20F13-7FA4-472B-8A73-94186406274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Y29 Y19 Y5</xm:sqref>
        </x14:conditionalFormatting>
        <x14:conditionalFormatting xmlns:xm="http://schemas.microsoft.com/office/excel/2006/main">
          <x14:cfRule type="iconSet" priority="2383" id="{BF0C2B86-4737-4317-B5C1-FC8D7D1C78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AC29 AC19 AC5</xm:sqref>
        </x14:conditionalFormatting>
        <x14:conditionalFormatting xmlns:xm="http://schemas.microsoft.com/office/excel/2006/main">
          <x14:cfRule type="iconSet" priority="2386" id="{8CB162FC-A73F-4ABA-ACEF-7E7CA7F263F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AB29 AB19 AB5</xm:sqref>
        </x14:conditionalFormatting>
        <x14:conditionalFormatting xmlns:xm="http://schemas.microsoft.com/office/excel/2006/main">
          <x14:cfRule type="iconSet" priority="143" id="{4E156DFD-76A8-4B30-AACA-947F8327190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E20</xm:sqref>
        </x14:conditionalFormatting>
        <x14:conditionalFormatting xmlns:xm="http://schemas.microsoft.com/office/excel/2006/main">
          <x14:cfRule type="iconSet" priority="144" id="{4D90C9D3-7615-4C27-BBBF-955A076A7F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F20</xm:sqref>
        </x14:conditionalFormatting>
        <x14:conditionalFormatting xmlns:xm="http://schemas.microsoft.com/office/excel/2006/main">
          <x14:cfRule type="iconSet" priority="145" id="{2B46942D-F445-4B48-86B1-0D63536572E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J20</xm:sqref>
        </x14:conditionalFormatting>
        <x14:conditionalFormatting xmlns:xm="http://schemas.microsoft.com/office/excel/2006/main">
          <x14:cfRule type="iconSet" priority="146" id="{3E5594E1-2641-4979-8597-3D4A640387E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N20</xm:sqref>
        </x14:conditionalFormatting>
        <x14:conditionalFormatting xmlns:xm="http://schemas.microsoft.com/office/excel/2006/main">
          <x14:cfRule type="iconSet" priority="147" id="{95EF05BA-38D3-4926-B7F4-12E7D9636DC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R20</xm:sqref>
        </x14:conditionalFormatting>
        <x14:conditionalFormatting xmlns:xm="http://schemas.microsoft.com/office/excel/2006/main">
          <x14:cfRule type="iconSet" priority="148" id="{FA083DA3-6440-481E-A561-FBF0AFBC5FD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V20</xm:sqref>
        </x14:conditionalFormatting>
        <x14:conditionalFormatting xmlns:xm="http://schemas.microsoft.com/office/excel/2006/main">
          <x14:cfRule type="iconSet" priority="149" id="{0C185C98-139F-42A7-8BBF-BE7272202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Z20</xm:sqref>
        </x14:conditionalFormatting>
        <x14:conditionalFormatting xmlns:xm="http://schemas.microsoft.com/office/excel/2006/main">
          <x14:cfRule type="iconSet" priority="150" id="{6FB6A670-E7CF-4BCF-B91D-729B84E6A95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I20</xm:sqref>
        </x14:conditionalFormatting>
        <x14:conditionalFormatting xmlns:xm="http://schemas.microsoft.com/office/excel/2006/main">
          <x14:cfRule type="iconSet" priority="151" id="{05232F64-58FB-45E4-8C0D-48E581D8AEC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M20</xm:sqref>
        </x14:conditionalFormatting>
        <x14:conditionalFormatting xmlns:xm="http://schemas.microsoft.com/office/excel/2006/main">
          <x14:cfRule type="iconSet" priority="152" id="{0AF4FA11-A276-4874-8751-27A7B6B6EC7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Q20</xm:sqref>
        </x14:conditionalFormatting>
        <x14:conditionalFormatting xmlns:xm="http://schemas.microsoft.com/office/excel/2006/main">
          <x14:cfRule type="iconSet" priority="153" id="{32256E99-603F-423D-83C9-17BC6A72F15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U20</xm:sqref>
        </x14:conditionalFormatting>
        <x14:conditionalFormatting xmlns:xm="http://schemas.microsoft.com/office/excel/2006/main">
          <x14:cfRule type="iconSet" priority="154" id="{BB3B7320-3EE0-4F70-AA2F-07335254158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Y20</xm:sqref>
        </x14:conditionalFormatting>
        <x14:conditionalFormatting xmlns:xm="http://schemas.microsoft.com/office/excel/2006/main">
          <x14:cfRule type="iconSet" priority="142" id="{65231FFC-9E07-4645-BAFE-4D451141583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AC20</xm:sqref>
        </x14:conditionalFormatting>
        <x14:conditionalFormatting xmlns:xm="http://schemas.microsoft.com/office/excel/2006/main">
          <x14:cfRule type="iconSet" priority="141" id="{202E36A5-0A9D-419D-A295-7C15408EF8F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AB20</xm:sqref>
        </x14:conditionalFormatting>
        <x14:conditionalFormatting xmlns:xm="http://schemas.microsoft.com/office/excel/2006/main">
          <x14:cfRule type="iconSet" priority="2497" id="{54682DFE-B2A8-448B-851D-C1EBE650AD2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E28</xm:sqref>
        </x14:conditionalFormatting>
        <x14:conditionalFormatting xmlns:xm="http://schemas.microsoft.com/office/excel/2006/main">
          <x14:cfRule type="iconSet" priority="2498" id="{7E119DC2-0F46-4E0E-9BE7-76140D928E8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F28</xm:sqref>
        </x14:conditionalFormatting>
        <x14:conditionalFormatting xmlns:xm="http://schemas.microsoft.com/office/excel/2006/main">
          <x14:cfRule type="iconSet" priority="2499" id="{ACFE2363-CFE9-45CB-943A-CDD4FB0D507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J28</xm:sqref>
        </x14:conditionalFormatting>
        <x14:conditionalFormatting xmlns:xm="http://schemas.microsoft.com/office/excel/2006/main">
          <x14:cfRule type="iconSet" priority="2500" id="{6E574CF2-B5AE-4F44-A841-46E86E2EBC3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N28</xm:sqref>
        </x14:conditionalFormatting>
        <x14:conditionalFormatting xmlns:xm="http://schemas.microsoft.com/office/excel/2006/main">
          <x14:cfRule type="iconSet" priority="2501" id="{11F151CE-49FF-487C-9D95-B111A4E1AE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R28</xm:sqref>
        </x14:conditionalFormatting>
        <x14:conditionalFormatting xmlns:xm="http://schemas.microsoft.com/office/excel/2006/main">
          <x14:cfRule type="iconSet" priority="2502" id="{07F4D9FB-7FFE-463D-9C13-E42F5DABC7F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V28</xm:sqref>
        </x14:conditionalFormatting>
        <x14:conditionalFormatting xmlns:xm="http://schemas.microsoft.com/office/excel/2006/main">
          <x14:cfRule type="iconSet" priority="2503" id="{854AD360-FBA5-4580-B0DC-195E94BA472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Z28</xm:sqref>
        </x14:conditionalFormatting>
        <x14:conditionalFormatting xmlns:xm="http://schemas.microsoft.com/office/excel/2006/main">
          <x14:cfRule type="iconSet" priority="2504" id="{401C1C94-247F-4B50-AE2F-8C5146D0C2D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I28</xm:sqref>
        </x14:conditionalFormatting>
        <x14:conditionalFormatting xmlns:xm="http://schemas.microsoft.com/office/excel/2006/main">
          <x14:cfRule type="iconSet" priority="2505" id="{24FFC4BB-0050-40B6-934F-579A4CE8172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M28</xm:sqref>
        </x14:conditionalFormatting>
        <x14:conditionalFormatting xmlns:xm="http://schemas.microsoft.com/office/excel/2006/main">
          <x14:cfRule type="iconSet" priority="2506" id="{715C884F-3F48-4AF1-9147-9EB0C389D13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Q28</xm:sqref>
        </x14:conditionalFormatting>
        <x14:conditionalFormatting xmlns:xm="http://schemas.microsoft.com/office/excel/2006/main">
          <x14:cfRule type="iconSet" priority="2507" id="{612D65F0-727F-446B-9D9D-B41B098C613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U28</xm:sqref>
        </x14:conditionalFormatting>
        <x14:conditionalFormatting xmlns:xm="http://schemas.microsoft.com/office/excel/2006/main">
          <x14:cfRule type="iconSet" priority="2508" id="{A28E278F-37CE-4124-BB46-D22F2FF5DC6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Y28</xm:sqref>
        </x14:conditionalFormatting>
        <x14:conditionalFormatting xmlns:xm="http://schemas.microsoft.com/office/excel/2006/main">
          <x14:cfRule type="iconSet" priority="2509" id="{CD2C9D58-ABE1-41B7-AD5A-88B1274E87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AC28</xm:sqref>
        </x14:conditionalFormatting>
        <x14:conditionalFormatting xmlns:xm="http://schemas.microsoft.com/office/excel/2006/main">
          <x14:cfRule type="iconSet" priority="2510" id="{1DD1892F-64F9-41F9-8143-2ADD1C88B18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AB28</xm:sqref>
        </x14:conditionalFormatting>
        <x14:conditionalFormatting xmlns:xm="http://schemas.microsoft.com/office/excel/2006/main">
          <x14:cfRule type="iconSet" priority="2951" id="{72800BBB-373C-4A8E-ACB5-F7CDD48C048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E7:E14</xm:sqref>
        </x14:conditionalFormatting>
        <x14:conditionalFormatting xmlns:xm="http://schemas.microsoft.com/office/excel/2006/main">
          <x14:cfRule type="iconSet" priority="2952" id="{53E325D0-9F6A-405B-B9DA-09B8F6353F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F7:F14</xm:sqref>
        </x14:conditionalFormatting>
        <x14:conditionalFormatting xmlns:xm="http://schemas.microsoft.com/office/excel/2006/main">
          <x14:cfRule type="iconSet" priority="2953" id="{DB929398-55DD-43F0-918B-7900695DA0D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J7:J14</xm:sqref>
        </x14:conditionalFormatting>
        <x14:conditionalFormatting xmlns:xm="http://schemas.microsoft.com/office/excel/2006/main">
          <x14:cfRule type="iconSet" priority="2954" id="{E8C92050-93DD-4412-B630-959B7809A01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N7:N14</xm:sqref>
        </x14:conditionalFormatting>
        <x14:conditionalFormatting xmlns:xm="http://schemas.microsoft.com/office/excel/2006/main">
          <x14:cfRule type="iconSet" priority="2955" id="{06CBA1E2-89B8-4979-ABAC-AB74E2CBF3C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R7:R14</xm:sqref>
        </x14:conditionalFormatting>
        <x14:conditionalFormatting xmlns:xm="http://schemas.microsoft.com/office/excel/2006/main">
          <x14:cfRule type="iconSet" priority="2956" id="{F0EB5F80-CF29-486B-A626-92778423BBD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V7:V14</xm:sqref>
        </x14:conditionalFormatting>
        <x14:conditionalFormatting xmlns:xm="http://schemas.microsoft.com/office/excel/2006/main">
          <x14:cfRule type="iconSet" priority="2957" id="{4B0FF075-0419-4D55-8E22-49CCCAD6B89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Z7:Z14</xm:sqref>
        </x14:conditionalFormatting>
        <x14:conditionalFormatting xmlns:xm="http://schemas.microsoft.com/office/excel/2006/main">
          <x14:cfRule type="iconSet" priority="2958" id="{1E13A16C-48FE-4F21-B908-50F28F9B48E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I7:I14</xm:sqref>
        </x14:conditionalFormatting>
        <x14:conditionalFormatting xmlns:xm="http://schemas.microsoft.com/office/excel/2006/main">
          <x14:cfRule type="iconSet" priority="2959" id="{9E3C4E9A-976D-41E4-980F-FCFFB7719BF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M7:M14</xm:sqref>
        </x14:conditionalFormatting>
        <x14:conditionalFormatting xmlns:xm="http://schemas.microsoft.com/office/excel/2006/main">
          <x14:cfRule type="iconSet" priority="2960" id="{BB579F05-DBCD-48C9-83BC-600629514C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Q7:Q14</xm:sqref>
        </x14:conditionalFormatting>
        <x14:conditionalFormatting xmlns:xm="http://schemas.microsoft.com/office/excel/2006/main">
          <x14:cfRule type="iconSet" priority="2961" id="{26331BEA-477C-4CF9-A706-2AB6D5860BD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U7:U14</xm:sqref>
        </x14:conditionalFormatting>
        <x14:conditionalFormatting xmlns:xm="http://schemas.microsoft.com/office/excel/2006/main">
          <x14:cfRule type="iconSet" priority="2962" id="{8F59BD3C-68BB-4696-AB66-84F4F2B165E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Y7:Y14</xm:sqref>
        </x14:conditionalFormatting>
        <x14:conditionalFormatting xmlns:xm="http://schemas.microsoft.com/office/excel/2006/main">
          <x14:cfRule type="iconSet" priority="2963" id="{00AA86D6-944D-4F1D-ABD0-41511CCF7CC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AC7:AC14</xm:sqref>
        </x14:conditionalFormatting>
        <x14:conditionalFormatting xmlns:xm="http://schemas.microsoft.com/office/excel/2006/main">
          <x14:cfRule type="iconSet" priority="2964" id="{CC20D775-DCA3-47F6-BB8D-8C1409D4E4A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AB7:AB14</xm:sqref>
        </x14:conditionalFormatting>
        <x14:conditionalFormatting xmlns:xm="http://schemas.microsoft.com/office/excel/2006/main">
          <x14:cfRule type="iconSet" priority="3007" id="{D804604B-CE89-41C9-B5D2-A71E119E48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E16:E17</xm:sqref>
        </x14:conditionalFormatting>
        <x14:conditionalFormatting xmlns:xm="http://schemas.microsoft.com/office/excel/2006/main">
          <x14:cfRule type="iconSet" priority="3009" id="{10478DBB-2D60-4350-8625-51BB303514C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F16:F17</xm:sqref>
        </x14:conditionalFormatting>
        <x14:conditionalFormatting xmlns:xm="http://schemas.microsoft.com/office/excel/2006/main">
          <x14:cfRule type="iconSet" priority="3011" id="{88DC1F74-8393-4573-8CFE-370A43AC05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J16:J17</xm:sqref>
        </x14:conditionalFormatting>
        <x14:conditionalFormatting xmlns:xm="http://schemas.microsoft.com/office/excel/2006/main">
          <x14:cfRule type="iconSet" priority="3013" id="{B86EECF0-1C4B-4F1B-9055-C757CCAD2A2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N16:N17</xm:sqref>
        </x14:conditionalFormatting>
        <x14:conditionalFormatting xmlns:xm="http://schemas.microsoft.com/office/excel/2006/main">
          <x14:cfRule type="iconSet" priority="3015" id="{84400F0A-8A91-473D-B9C4-FBDD8DF009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R16:R17</xm:sqref>
        </x14:conditionalFormatting>
        <x14:conditionalFormatting xmlns:xm="http://schemas.microsoft.com/office/excel/2006/main">
          <x14:cfRule type="iconSet" priority="3017" id="{1827B468-C43E-413D-803B-97CF8E54FBB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V16:V17</xm:sqref>
        </x14:conditionalFormatting>
        <x14:conditionalFormatting xmlns:xm="http://schemas.microsoft.com/office/excel/2006/main">
          <x14:cfRule type="iconSet" priority="3019" id="{172C94DD-9D33-4E3B-ADB7-2A6CE644C02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Z16:Z17</xm:sqref>
        </x14:conditionalFormatting>
        <x14:conditionalFormatting xmlns:xm="http://schemas.microsoft.com/office/excel/2006/main">
          <x14:cfRule type="iconSet" priority="3021" id="{2E152C15-2E37-4402-AFDF-05E0025217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I16:I17</xm:sqref>
        </x14:conditionalFormatting>
        <x14:conditionalFormatting xmlns:xm="http://schemas.microsoft.com/office/excel/2006/main">
          <x14:cfRule type="iconSet" priority="3023" id="{DC70AEC8-C988-4A02-A126-00BE852212B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M16:M17</xm:sqref>
        </x14:conditionalFormatting>
        <x14:conditionalFormatting xmlns:xm="http://schemas.microsoft.com/office/excel/2006/main">
          <x14:cfRule type="iconSet" priority="3025" id="{73187B21-213B-48FC-AB6B-2F449885B0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Q16:Q17</xm:sqref>
        </x14:conditionalFormatting>
        <x14:conditionalFormatting xmlns:xm="http://schemas.microsoft.com/office/excel/2006/main">
          <x14:cfRule type="iconSet" priority="3027" id="{ACDFB52C-B63D-40F3-9D66-7D20C0E5DCC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U16:U17</xm:sqref>
        </x14:conditionalFormatting>
        <x14:conditionalFormatting xmlns:xm="http://schemas.microsoft.com/office/excel/2006/main">
          <x14:cfRule type="iconSet" priority="3029" id="{D1170252-02E1-4FD7-AF73-39C334822D8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Y16:Y17</xm:sqref>
        </x14:conditionalFormatting>
        <x14:conditionalFormatting xmlns:xm="http://schemas.microsoft.com/office/excel/2006/main">
          <x14:cfRule type="iconSet" priority="3031" id="{F4553729-C93E-4A87-9DF6-87D349A3189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AC16:AC17</xm:sqref>
        </x14:conditionalFormatting>
        <x14:conditionalFormatting xmlns:xm="http://schemas.microsoft.com/office/excel/2006/main">
          <x14:cfRule type="iconSet" priority="3033" id="{BACAC61C-640C-4A70-9826-854827065CC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AB16:AB17</xm:sqref>
        </x14:conditionalFormatting>
        <x14:conditionalFormatting xmlns:xm="http://schemas.microsoft.com/office/excel/2006/main">
          <x14:cfRule type="iconSet" priority="3117" id="{61EFF8A0-AE37-4EFF-913C-F09F044D63D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E18 E15</xm:sqref>
        </x14:conditionalFormatting>
        <x14:conditionalFormatting xmlns:xm="http://schemas.microsoft.com/office/excel/2006/main">
          <x14:cfRule type="iconSet" priority="3119" id="{33E9C1B0-079F-439B-BE94-F58AEA293B8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F18 F15</xm:sqref>
        </x14:conditionalFormatting>
        <x14:conditionalFormatting xmlns:xm="http://schemas.microsoft.com/office/excel/2006/main">
          <x14:cfRule type="iconSet" priority="3121" id="{0150BE09-7B78-4DE8-85F7-476D6AAB34F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J18 J15</xm:sqref>
        </x14:conditionalFormatting>
        <x14:conditionalFormatting xmlns:xm="http://schemas.microsoft.com/office/excel/2006/main">
          <x14:cfRule type="iconSet" priority="3123" id="{29F78445-4622-4B3F-B6BC-9B8D714574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N18 N15</xm:sqref>
        </x14:conditionalFormatting>
        <x14:conditionalFormatting xmlns:xm="http://schemas.microsoft.com/office/excel/2006/main">
          <x14:cfRule type="iconSet" priority="3125" id="{96682847-F6B2-4E88-8458-AE814A93538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R18 R15</xm:sqref>
        </x14:conditionalFormatting>
        <x14:conditionalFormatting xmlns:xm="http://schemas.microsoft.com/office/excel/2006/main">
          <x14:cfRule type="iconSet" priority="3127" id="{3BCF7FB6-D5F1-4E7D-BC47-296EC56E645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V18 V15</xm:sqref>
        </x14:conditionalFormatting>
        <x14:conditionalFormatting xmlns:xm="http://schemas.microsoft.com/office/excel/2006/main">
          <x14:cfRule type="iconSet" priority="3129" id="{1E518513-547A-4972-8229-895709F3E69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Z18 Z15</xm:sqref>
        </x14:conditionalFormatting>
        <x14:conditionalFormatting xmlns:xm="http://schemas.microsoft.com/office/excel/2006/main">
          <x14:cfRule type="iconSet" priority="3131" id="{40D26DAD-E009-4CEB-87F4-52CC044A0F9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I18 I15</xm:sqref>
        </x14:conditionalFormatting>
        <x14:conditionalFormatting xmlns:xm="http://schemas.microsoft.com/office/excel/2006/main">
          <x14:cfRule type="iconSet" priority="3133" id="{62224F58-3F46-4436-B750-D8CEA03A528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M18 M15</xm:sqref>
        </x14:conditionalFormatting>
        <x14:conditionalFormatting xmlns:xm="http://schemas.microsoft.com/office/excel/2006/main">
          <x14:cfRule type="iconSet" priority="3135" id="{F57EBACA-40E6-4040-BCDA-4BC9418AACF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Q18 Q15</xm:sqref>
        </x14:conditionalFormatting>
        <x14:conditionalFormatting xmlns:xm="http://schemas.microsoft.com/office/excel/2006/main">
          <x14:cfRule type="iconSet" priority="3137" id="{861741FD-E14D-4FE5-803C-6C1738A7DA9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U18 U15</xm:sqref>
        </x14:conditionalFormatting>
        <x14:conditionalFormatting xmlns:xm="http://schemas.microsoft.com/office/excel/2006/main">
          <x14:cfRule type="iconSet" priority="3139" id="{CD9ABF88-F288-459E-AA29-8E7E1B8292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Y18 Y15</xm:sqref>
        </x14:conditionalFormatting>
        <x14:conditionalFormatting xmlns:xm="http://schemas.microsoft.com/office/excel/2006/main">
          <x14:cfRule type="iconSet" priority="3141" id="{A9047B91-F55E-4C00-8D7B-1A43216B18D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AC18 AC15</xm:sqref>
        </x14:conditionalFormatting>
        <x14:conditionalFormatting xmlns:xm="http://schemas.microsoft.com/office/excel/2006/main">
          <x14:cfRule type="iconSet" priority="3143" id="{D2836F5D-4B0C-4D05-AB87-E4BD85B21A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AB18 AB15</xm:sqref>
        </x14:conditionalFormatting>
        <x14:conditionalFormatting xmlns:xm="http://schemas.microsoft.com/office/excel/2006/main">
          <x14:cfRule type="iconSet" priority="85" id="{9F12DE53-B44C-4D32-8C30-DB00D51FC5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E27</xm:sqref>
        </x14:conditionalFormatting>
        <x14:conditionalFormatting xmlns:xm="http://schemas.microsoft.com/office/excel/2006/main">
          <x14:cfRule type="iconSet" priority="86" id="{C663C62E-8EEB-4A15-B116-CEEB5FEC5D0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F27</xm:sqref>
        </x14:conditionalFormatting>
        <x14:conditionalFormatting xmlns:xm="http://schemas.microsoft.com/office/excel/2006/main">
          <x14:cfRule type="iconSet" priority="87" id="{3C20C7B1-A5DB-4F46-BCE6-6B26DEF826D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J27</xm:sqref>
        </x14:conditionalFormatting>
        <x14:conditionalFormatting xmlns:xm="http://schemas.microsoft.com/office/excel/2006/main">
          <x14:cfRule type="iconSet" priority="88" id="{7C6EE664-5012-4CD0-9ACE-7F6BBD8C360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N27</xm:sqref>
        </x14:conditionalFormatting>
        <x14:conditionalFormatting xmlns:xm="http://schemas.microsoft.com/office/excel/2006/main">
          <x14:cfRule type="iconSet" priority="89" id="{5FCD98EB-7153-44D2-8B8F-B75D5D4EC1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R27</xm:sqref>
        </x14:conditionalFormatting>
        <x14:conditionalFormatting xmlns:xm="http://schemas.microsoft.com/office/excel/2006/main">
          <x14:cfRule type="iconSet" priority="90" id="{9E52BA39-2293-4178-A7A0-5B410FB7F01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V27</xm:sqref>
        </x14:conditionalFormatting>
        <x14:conditionalFormatting xmlns:xm="http://schemas.microsoft.com/office/excel/2006/main">
          <x14:cfRule type="iconSet" priority="91" id="{0F967CDC-8D11-41D1-875C-FE1CFD9B1D6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Z27</xm:sqref>
        </x14:conditionalFormatting>
        <x14:conditionalFormatting xmlns:xm="http://schemas.microsoft.com/office/excel/2006/main">
          <x14:cfRule type="iconSet" priority="92" id="{5E42AC87-51E4-4FCB-82FF-65B076B0CBA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I27</xm:sqref>
        </x14:conditionalFormatting>
        <x14:conditionalFormatting xmlns:xm="http://schemas.microsoft.com/office/excel/2006/main">
          <x14:cfRule type="iconSet" priority="93" id="{51C9982E-75EE-458A-BA4C-B1C0F44B914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94" id="{3783C54C-9B14-4B0C-A2AF-F42B09AB4E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95" id="{5EE402A5-FFC3-466F-AEE6-2DD963CECBD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U27</xm:sqref>
        </x14:conditionalFormatting>
        <x14:conditionalFormatting xmlns:xm="http://schemas.microsoft.com/office/excel/2006/main">
          <x14:cfRule type="iconSet" priority="96" id="{F0865560-D378-4C48-A77F-4E5D3E7B29E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Y27</xm:sqref>
        </x14:conditionalFormatting>
        <x14:conditionalFormatting xmlns:xm="http://schemas.microsoft.com/office/excel/2006/main">
          <x14:cfRule type="iconSet" priority="97" id="{41EFEBD4-BDE8-41D1-B8DF-BB32926AD6D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AC27</xm:sqref>
        </x14:conditionalFormatting>
        <x14:conditionalFormatting xmlns:xm="http://schemas.microsoft.com/office/excel/2006/main">
          <x14:cfRule type="iconSet" priority="98" id="{A7C77EED-E089-46D1-8BCD-E1BE0119E3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AB27</xm:sqref>
        </x14:conditionalFormatting>
        <x14:conditionalFormatting xmlns:xm="http://schemas.microsoft.com/office/excel/2006/main">
          <x14:cfRule type="iconSet" priority="3172" id="{FDFBB2C7-A2B7-4C78-9099-497C6694A4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E24:E26</xm:sqref>
        </x14:conditionalFormatting>
        <x14:conditionalFormatting xmlns:xm="http://schemas.microsoft.com/office/excel/2006/main">
          <x14:cfRule type="iconSet" priority="3173" id="{704564A1-686F-4031-A399-FD777E1AA66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F24:F26</xm:sqref>
        </x14:conditionalFormatting>
        <x14:conditionalFormatting xmlns:xm="http://schemas.microsoft.com/office/excel/2006/main">
          <x14:cfRule type="iconSet" priority="3174" id="{7BCF1DB7-DD55-4EE2-AA60-8B2C1DDC01C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J24:J26</xm:sqref>
        </x14:conditionalFormatting>
        <x14:conditionalFormatting xmlns:xm="http://schemas.microsoft.com/office/excel/2006/main">
          <x14:cfRule type="iconSet" priority="3175" id="{BBB0BAD6-7A51-4629-BB6D-42B73FFC9B7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N24:N26</xm:sqref>
        </x14:conditionalFormatting>
        <x14:conditionalFormatting xmlns:xm="http://schemas.microsoft.com/office/excel/2006/main">
          <x14:cfRule type="iconSet" priority="3176" id="{EDC94F3A-7D2A-49D0-BE0E-1C378264307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R24:R26</xm:sqref>
        </x14:conditionalFormatting>
        <x14:conditionalFormatting xmlns:xm="http://schemas.microsoft.com/office/excel/2006/main">
          <x14:cfRule type="iconSet" priority="3177" id="{6AA8BB34-1D7F-434D-B9FC-815514D4C47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V24:V26</xm:sqref>
        </x14:conditionalFormatting>
        <x14:conditionalFormatting xmlns:xm="http://schemas.microsoft.com/office/excel/2006/main">
          <x14:cfRule type="iconSet" priority="3178" id="{9990B99C-3C32-4312-BD4E-AFE4BF143B9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Z24:Z26</xm:sqref>
        </x14:conditionalFormatting>
        <x14:conditionalFormatting xmlns:xm="http://schemas.microsoft.com/office/excel/2006/main">
          <x14:cfRule type="iconSet" priority="3179" id="{E52E1005-BF69-4AD9-BABA-799B91F95A8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I24:I26</xm:sqref>
        </x14:conditionalFormatting>
        <x14:conditionalFormatting xmlns:xm="http://schemas.microsoft.com/office/excel/2006/main">
          <x14:cfRule type="iconSet" priority="3180" id="{96B6BE9B-9AE0-4F98-9360-C6D17C78B54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M24:M26</xm:sqref>
        </x14:conditionalFormatting>
        <x14:conditionalFormatting xmlns:xm="http://schemas.microsoft.com/office/excel/2006/main">
          <x14:cfRule type="iconSet" priority="3181" id="{781E3DF3-CC91-4265-B1A9-E1803FB8A50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Q24:Q26</xm:sqref>
        </x14:conditionalFormatting>
        <x14:conditionalFormatting xmlns:xm="http://schemas.microsoft.com/office/excel/2006/main">
          <x14:cfRule type="iconSet" priority="3182" id="{D1AD7271-A49E-44BB-AAB2-5F2C9354A2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U24:U26</xm:sqref>
        </x14:conditionalFormatting>
        <x14:conditionalFormatting xmlns:xm="http://schemas.microsoft.com/office/excel/2006/main">
          <x14:cfRule type="iconSet" priority="3183" id="{80582C7A-B60F-4008-821C-12D516A00BD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Y24:Y26</xm:sqref>
        </x14:conditionalFormatting>
        <x14:conditionalFormatting xmlns:xm="http://schemas.microsoft.com/office/excel/2006/main">
          <x14:cfRule type="iconSet" priority="3184" id="{2C55F8B3-8F92-4BE7-9D13-C92A12FE8B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AC24:AC26</xm:sqref>
        </x14:conditionalFormatting>
        <x14:conditionalFormatting xmlns:xm="http://schemas.microsoft.com/office/excel/2006/main">
          <x14:cfRule type="iconSet" priority="3185" id="{C915C5CF-97FA-4580-889A-83C49A948B5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AB24:AB26</xm:sqref>
        </x14:conditionalFormatting>
        <x14:conditionalFormatting xmlns:xm="http://schemas.microsoft.com/office/excel/2006/main">
          <x14:cfRule type="iconSet" priority="43" id="{FF69D36E-6333-4170-9121-20DC2414EC2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E21:E22</xm:sqref>
        </x14:conditionalFormatting>
        <x14:conditionalFormatting xmlns:xm="http://schemas.microsoft.com/office/excel/2006/main">
          <x14:cfRule type="iconSet" priority="44" id="{FE3325CB-8517-4564-A455-F367E1948ED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F21:F22</xm:sqref>
        </x14:conditionalFormatting>
        <x14:conditionalFormatting xmlns:xm="http://schemas.microsoft.com/office/excel/2006/main">
          <x14:cfRule type="iconSet" priority="45" id="{6A996550-F011-4026-9D71-ECC49E218A3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J21:J22</xm:sqref>
        </x14:conditionalFormatting>
        <x14:conditionalFormatting xmlns:xm="http://schemas.microsoft.com/office/excel/2006/main">
          <x14:cfRule type="iconSet" priority="46" id="{F5324B07-3D96-4E44-93AD-EB91F9D0517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N21:N22</xm:sqref>
        </x14:conditionalFormatting>
        <x14:conditionalFormatting xmlns:xm="http://schemas.microsoft.com/office/excel/2006/main">
          <x14:cfRule type="iconSet" priority="47" id="{A95B61C9-329B-4BB1-AC3B-8CAD608E5AA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R21:R22</xm:sqref>
        </x14:conditionalFormatting>
        <x14:conditionalFormatting xmlns:xm="http://schemas.microsoft.com/office/excel/2006/main">
          <x14:cfRule type="iconSet" priority="48" id="{95CBF27F-D418-4D2C-A660-5B290FC1B0C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V21:V22</xm:sqref>
        </x14:conditionalFormatting>
        <x14:conditionalFormatting xmlns:xm="http://schemas.microsoft.com/office/excel/2006/main">
          <x14:cfRule type="iconSet" priority="49" id="{C6E73F07-47B4-4233-A4D5-8A35C2F274F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Z21:Z22</xm:sqref>
        </x14:conditionalFormatting>
        <x14:conditionalFormatting xmlns:xm="http://schemas.microsoft.com/office/excel/2006/main">
          <x14:cfRule type="iconSet" priority="50" id="{6545D4AF-E266-4535-91B1-7CF49568326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I21:I22</xm:sqref>
        </x14:conditionalFormatting>
        <x14:conditionalFormatting xmlns:xm="http://schemas.microsoft.com/office/excel/2006/main">
          <x14:cfRule type="iconSet" priority="51" id="{6BB79091-F2E8-4D77-8E9D-692A9F9410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M21:M22</xm:sqref>
        </x14:conditionalFormatting>
        <x14:conditionalFormatting xmlns:xm="http://schemas.microsoft.com/office/excel/2006/main">
          <x14:cfRule type="iconSet" priority="52" id="{560ABC6A-FE4C-4BF4-ACFF-1537564114C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Q21:Q22</xm:sqref>
        </x14:conditionalFormatting>
        <x14:conditionalFormatting xmlns:xm="http://schemas.microsoft.com/office/excel/2006/main">
          <x14:cfRule type="iconSet" priority="53" id="{BFEA4D4C-3100-46C6-9660-9B189CAD98B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U21:U22</xm:sqref>
        </x14:conditionalFormatting>
        <x14:conditionalFormatting xmlns:xm="http://schemas.microsoft.com/office/excel/2006/main">
          <x14:cfRule type="iconSet" priority="54" id="{125CAF59-D7B3-4A39-A8F9-94814E94F11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Y21:Y22</xm:sqref>
        </x14:conditionalFormatting>
        <x14:conditionalFormatting xmlns:xm="http://schemas.microsoft.com/office/excel/2006/main">
          <x14:cfRule type="iconSet" priority="55" id="{CD71B17F-582A-42A2-A88F-99BC507C84B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AC21:AC22</xm:sqref>
        </x14:conditionalFormatting>
        <x14:conditionalFormatting xmlns:xm="http://schemas.microsoft.com/office/excel/2006/main">
          <x14:cfRule type="iconSet" priority="56" id="{AD2DE005-BB22-4941-A1A3-6BA97956D8E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AB21:AB22</xm:sqref>
        </x14:conditionalFormatting>
        <x14:conditionalFormatting xmlns:xm="http://schemas.microsoft.com/office/excel/2006/main">
          <x14:cfRule type="iconSet" priority="57" id="{DA99B9A4-2A11-4E73-86C0-F0C1922D3A8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E23</xm:sqref>
        </x14:conditionalFormatting>
        <x14:conditionalFormatting xmlns:xm="http://schemas.microsoft.com/office/excel/2006/main">
          <x14:cfRule type="iconSet" priority="58" id="{90FC0EB9-596F-43FB-AF32-C9EC1A3A4C8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F23</xm:sqref>
        </x14:conditionalFormatting>
        <x14:conditionalFormatting xmlns:xm="http://schemas.microsoft.com/office/excel/2006/main">
          <x14:cfRule type="iconSet" priority="59" id="{8734C32A-B789-48A9-8EC5-9AFD2873186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J23</xm:sqref>
        </x14:conditionalFormatting>
        <x14:conditionalFormatting xmlns:xm="http://schemas.microsoft.com/office/excel/2006/main">
          <x14:cfRule type="iconSet" priority="60" id="{1C44F907-677B-4B98-AAB4-C4E7E3FF32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N23</xm:sqref>
        </x14:conditionalFormatting>
        <x14:conditionalFormatting xmlns:xm="http://schemas.microsoft.com/office/excel/2006/main">
          <x14:cfRule type="iconSet" priority="61" id="{4FF8E417-27CA-4B63-B9F8-1B3E55DE04F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R23</xm:sqref>
        </x14:conditionalFormatting>
        <x14:conditionalFormatting xmlns:xm="http://schemas.microsoft.com/office/excel/2006/main">
          <x14:cfRule type="iconSet" priority="62" id="{D7CDCF08-3BAF-4687-B529-A7D52D3528B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V23</xm:sqref>
        </x14:conditionalFormatting>
        <x14:conditionalFormatting xmlns:xm="http://schemas.microsoft.com/office/excel/2006/main">
          <x14:cfRule type="iconSet" priority="63" id="{F1D5811F-634F-4516-B193-9666650880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Z23</xm:sqref>
        </x14:conditionalFormatting>
        <x14:conditionalFormatting xmlns:xm="http://schemas.microsoft.com/office/excel/2006/main">
          <x14:cfRule type="iconSet" priority="64" id="{4D8BBE6D-EB49-4EFF-99EA-1BE84A39A5B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I23</xm:sqref>
        </x14:conditionalFormatting>
        <x14:conditionalFormatting xmlns:xm="http://schemas.microsoft.com/office/excel/2006/main">
          <x14:cfRule type="iconSet" priority="65" id="{39F1152B-0F89-47D6-A422-91C0FEEE28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M23</xm:sqref>
        </x14:conditionalFormatting>
        <x14:conditionalFormatting xmlns:xm="http://schemas.microsoft.com/office/excel/2006/main">
          <x14:cfRule type="iconSet" priority="66" id="{FEC48D8F-7744-4012-B643-687123E4B69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Q23</xm:sqref>
        </x14:conditionalFormatting>
        <x14:conditionalFormatting xmlns:xm="http://schemas.microsoft.com/office/excel/2006/main">
          <x14:cfRule type="iconSet" priority="67" id="{AED9F5CF-14F4-4625-B924-D0AC6E2010E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U23</xm:sqref>
        </x14:conditionalFormatting>
        <x14:conditionalFormatting xmlns:xm="http://schemas.microsoft.com/office/excel/2006/main">
          <x14:cfRule type="iconSet" priority="68" id="{61A8365F-0549-4A02-AB1C-433CECA9F2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Y23</xm:sqref>
        </x14:conditionalFormatting>
        <x14:conditionalFormatting xmlns:xm="http://schemas.microsoft.com/office/excel/2006/main">
          <x14:cfRule type="iconSet" priority="69" id="{F5A4F22A-FF37-4426-80AE-5926617818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AC23</xm:sqref>
        </x14:conditionalFormatting>
        <x14:conditionalFormatting xmlns:xm="http://schemas.microsoft.com/office/excel/2006/main">
          <x14:cfRule type="iconSet" priority="70" id="{0B1CF4C7-B1D4-484D-8C1F-0DE1FAB277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AB23</xm:sqref>
        </x14:conditionalFormatting>
        <x14:conditionalFormatting xmlns:xm="http://schemas.microsoft.com/office/excel/2006/main">
          <x14:cfRule type="iconSet" priority="15" id="{3393B2A0-AC7C-4E83-A7BE-F5799A926B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E31</xm:sqref>
        </x14:conditionalFormatting>
        <x14:conditionalFormatting xmlns:xm="http://schemas.microsoft.com/office/excel/2006/main">
          <x14:cfRule type="iconSet" priority="16" id="{B3F6442C-16B4-4AEA-881B-100729B6ADD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F31</xm:sqref>
        </x14:conditionalFormatting>
        <x14:conditionalFormatting xmlns:xm="http://schemas.microsoft.com/office/excel/2006/main">
          <x14:cfRule type="iconSet" priority="17" id="{AED43CDD-F2AF-40A4-A42F-6023856C8E5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J31</xm:sqref>
        </x14:conditionalFormatting>
        <x14:conditionalFormatting xmlns:xm="http://schemas.microsoft.com/office/excel/2006/main">
          <x14:cfRule type="iconSet" priority="18" id="{FA63650D-5535-4103-953E-CDBA3E45DD2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N31</xm:sqref>
        </x14:conditionalFormatting>
        <x14:conditionalFormatting xmlns:xm="http://schemas.microsoft.com/office/excel/2006/main">
          <x14:cfRule type="iconSet" priority="19" id="{534F2942-32C8-4E6A-B0A4-C746550C529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R31</xm:sqref>
        </x14:conditionalFormatting>
        <x14:conditionalFormatting xmlns:xm="http://schemas.microsoft.com/office/excel/2006/main">
          <x14:cfRule type="iconSet" priority="20" id="{A49DB2E0-479A-4264-8F16-86E6299D4D9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V31</xm:sqref>
        </x14:conditionalFormatting>
        <x14:conditionalFormatting xmlns:xm="http://schemas.microsoft.com/office/excel/2006/main">
          <x14:cfRule type="iconSet" priority="21" id="{95ED14D3-831E-413D-B0FD-AD677A5E05C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Z31</xm:sqref>
        </x14:conditionalFormatting>
        <x14:conditionalFormatting xmlns:xm="http://schemas.microsoft.com/office/excel/2006/main">
          <x14:cfRule type="iconSet" priority="22" id="{24E0E675-2BF4-4622-9ED6-16926EE64BE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I31</xm:sqref>
        </x14:conditionalFormatting>
        <x14:conditionalFormatting xmlns:xm="http://schemas.microsoft.com/office/excel/2006/main">
          <x14:cfRule type="iconSet" priority="23" id="{45F21735-C97D-49AF-B10A-3306BD6CD8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M31</xm:sqref>
        </x14:conditionalFormatting>
        <x14:conditionalFormatting xmlns:xm="http://schemas.microsoft.com/office/excel/2006/main">
          <x14:cfRule type="iconSet" priority="24" id="{701D81D6-D9A1-44AE-8450-F862BEFF977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Q31</xm:sqref>
        </x14:conditionalFormatting>
        <x14:conditionalFormatting xmlns:xm="http://schemas.microsoft.com/office/excel/2006/main">
          <x14:cfRule type="iconSet" priority="25" id="{A75F4164-AF92-43C3-9FA0-004737A0BD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U31</xm:sqref>
        </x14:conditionalFormatting>
        <x14:conditionalFormatting xmlns:xm="http://schemas.microsoft.com/office/excel/2006/main">
          <x14:cfRule type="iconSet" priority="26" id="{BF37EB6C-4670-4535-9A9E-4CB35A9258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Y31</xm:sqref>
        </x14:conditionalFormatting>
        <x14:conditionalFormatting xmlns:xm="http://schemas.microsoft.com/office/excel/2006/main">
          <x14:cfRule type="iconSet" priority="27" id="{A97BE718-30E0-49ED-B952-D5B1D28EC5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AC31</xm:sqref>
        </x14:conditionalFormatting>
        <x14:conditionalFormatting xmlns:xm="http://schemas.microsoft.com/office/excel/2006/main">
          <x14:cfRule type="iconSet" priority="28" id="{DAE9CFDB-5F29-4468-8AE8-14AE071DBD2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AB31</xm:sqref>
        </x14:conditionalFormatting>
        <x14:conditionalFormatting xmlns:xm="http://schemas.microsoft.com/office/excel/2006/main">
          <x14:cfRule type="iconSet" priority="29" id="{DE8D02B6-DD93-4065-BEBF-C79609D901F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E32:E33</xm:sqref>
        </x14:conditionalFormatting>
        <x14:conditionalFormatting xmlns:xm="http://schemas.microsoft.com/office/excel/2006/main">
          <x14:cfRule type="iconSet" priority="30" id="{1C47FC2E-F232-4CEB-97E3-46188486233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F32:F33</xm:sqref>
        </x14:conditionalFormatting>
        <x14:conditionalFormatting xmlns:xm="http://schemas.microsoft.com/office/excel/2006/main">
          <x14:cfRule type="iconSet" priority="31" id="{7741B853-1730-481D-9F1C-AF7289A3023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J32:J33</xm:sqref>
        </x14:conditionalFormatting>
        <x14:conditionalFormatting xmlns:xm="http://schemas.microsoft.com/office/excel/2006/main">
          <x14:cfRule type="iconSet" priority="32" id="{5F69DDE6-8EF3-4E4D-AAD4-0043B537616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N32:N33</xm:sqref>
        </x14:conditionalFormatting>
        <x14:conditionalFormatting xmlns:xm="http://schemas.microsoft.com/office/excel/2006/main">
          <x14:cfRule type="iconSet" priority="33" id="{F6DBA41B-DD4B-44C0-B210-E0C6C98C01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R32:R33</xm:sqref>
        </x14:conditionalFormatting>
        <x14:conditionalFormatting xmlns:xm="http://schemas.microsoft.com/office/excel/2006/main">
          <x14:cfRule type="iconSet" priority="34" id="{EE2ED90D-9C4F-4C22-AD54-762C9FE4660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V32:V33</xm:sqref>
        </x14:conditionalFormatting>
        <x14:conditionalFormatting xmlns:xm="http://schemas.microsoft.com/office/excel/2006/main">
          <x14:cfRule type="iconSet" priority="35" id="{BA368F35-38DD-4BB8-96E3-DD3A8C1A369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Z32:Z33</xm:sqref>
        </x14:conditionalFormatting>
        <x14:conditionalFormatting xmlns:xm="http://schemas.microsoft.com/office/excel/2006/main">
          <x14:cfRule type="iconSet" priority="36" id="{D6D420AA-E42F-4384-9420-FFF37A0C1C4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I32:I33</xm:sqref>
        </x14:conditionalFormatting>
        <x14:conditionalFormatting xmlns:xm="http://schemas.microsoft.com/office/excel/2006/main">
          <x14:cfRule type="iconSet" priority="37" id="{0E4946B5-DB75-4FBE-8107-4BDBCF38385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M32:M33</xm:sqref>
        </x14:conditionalFormatting>
        <x14:conditionalFormatting xmlns:xm="http://schemas.microsoft.com/office/excel/2006/main">
          <x14:cfRule type="iconSet" priority="38" id="{629D19B9-963F-47F2-B584-CAEB8845A03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Q32:Q33</xm:sqref>
        </x14:conditionalFormatting>
        <x14:conditionalFormatting xmlns:xm="http://schemas.microsoft.com/office/excel/2006/main">
          <x14:cfRule type="iconSet" priority="39" id="{AE0194C0-53E8-4CA6-9CE5-0A88DA56B6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U32:U33</xm:sqref>
        </x14:conditionalFormatting>
        <x14:conditionalFormatting xmlns:xm="http://schemas.microsoft.com/office/excel/2006/main">
          <x14:cfRule type="iconSet" priority="40" id="{6AC152CD-196E-46FA-BBB5-51FD1458DF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Y32:Y33</xm:sqref>
        </x14:conditionalFormatting>
        <x14:conditionalFormatting xmlns:xm="http://schemas.microsoft.com/office/excel/2006/main">
          <x14:cfRule type="iconSet" priority="41" id="{9A88E399-EA9A-46F9-9FE7-9F712DFD04C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AC32:AC33</xm:sqref>
        </x14:conditionalFormatting>
        <x14:conditionalFormatting xmlns:xm="http://schemas.microsoft.com/office/excel/2006/main">
          <x14:cfRule type="iconSet" priority="42" id="{324614FA-C45B-4595-8712-BD20B8718E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AB32:AB33</xm:sqref>
        </x14:conditionalFormatting>
        <x14:conditionalFormatting xmlns:xm="http://schemas.microsoft.com/office/excel/2006/main">
          <x14:cfRule type="iconSet" priority="3" id="{39D1B205-0FA2-497A-907E-EF0418BF801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E34</xm:sqref>
        </x14:conditionalFormatting>
        <x14:conditionalFormatting xmlns:xm="http://schemas.microsoft.com/office/excel/2006/main">
          <x14:cfRule type="iconSet" priority="4" id="{4C473757-339B-4435-8408-0392B59F7BD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F34</xm:sqref>
        </x14:conditionalFormatting>
        <x14:conditionalFormatting xmlns:xm="http://schemas.microsoft.com/office/excel/2006/main">
          <x14:cfRule type="iconSet" priority="5" id="{761D458F-E8E4-4B11-A551-EB2C08AA47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J34</xm:sqref>
        </x14:conditionalFormatting>
        <x14:conditionalFormatting xmlns:xm="http://schemas.microsoft.com/office/excel/2006/main">
          <x14:cfRule type="iconSet" priority="6" id="{F12185CE-F460-4316-AFCA-A8367926385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N34</xm:sqref>
        </x14:conditionalFormatting>
        <x14:conditionalFormatting xmlns:xm="http://schemas.microsoft.com/office/excel/2006/main">
          <x14:cfRule type="iconSet" priority="7" id="{5DAD1463-DFD6-43CD-B094-A0B9C9A6EC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R34</xm:sqref>
        </x14:conditionalFormatting>
        <x14:conditionalFormatting xmlns:xm="http://schemas.microsoft.com/office/excel/2006/main">
          <x14:cfRule type="iconSet" priority="8" id="{CBDBCA30-C44B-4300-BCAF-5615AC3055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V34</xm:sqref>
        </x14:conditionalFormatting>
        <x14:conditionalFormatting xmlns:xm="http://schemas.microsoft.com/office/excel/2006/main">
          <x14:cfRule type="iconSet" priority="9" id="{FDADFA52-7B1A-4A8D-B9E8-4FB30DDB36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Z34</xm:sqref>
        </x14:conditionalFormatting>
        <x14:conditionalFormatting xmlns:xm="http://schemas.microsoft.com/office/excel/2006/main">
          <x14:cfRule type="iconSet" priority="10" id="{07BD398A-2C7D-4007-B4F1-176A1DE3C98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I34</xm:sqref>
        </x14:conditionalFormatting>
        <x14:conditionalFormatting xmlns:xm="http://schemas.microsoft.com/office/excel/2006/main">
          <x14:cfRule type="iconSet" priority="11" id="{FE73E23D-E2FE-410B-B4F2-9B454A2A843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M34</xm:sqref>
        </x14:conditionalFormatting>
        <x14:conditionalFormatting xmlns:xm="http://schemas.microsoft.com/office/excel/2006/main">
          <x14:cfRule type="iconSet" priority="12" id="{248AE974-2A1E-45E0-BC30-D71AE4F9DC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Q34</xm:sqref>
        </x14:conditionalFormatting>
        <x14:conditionalFormatting xmlns:xm="http://schemas.microsoft.com/office/excel/2006/main">
          <x14:cfRule type="iconSet" priority="13" id="{B93FEE41-82FD-4FCB-B19A-A05F58A49D2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U34</xm:sqref>
        </x14:conditionalFormatting>
        <x14:conditionalFormatting xmlns:xm="http://schemas.microsoft.com/office/excel/2006/main">
          <x14:cfRule type="iconSet" priority="14" id="{4E564F02-C3B8-4964-A7E6-F1248EDCF77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Y34</xm:sqref>
        </x14:conditionalFormatting>
        <x14:conditionalFormatting xmlns:xm="http://schemas.microsoft.com/office/excel/2006/main">
          <x14:cfRule type="iconSet" priority="2" id="{4DB4B57B-D5A7-4262-B5A5-858B75EEF1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AC34</xm:sqref>
        </x14:conditionalFormatting>
        <x14:conditionalFormatting xmlns:xm="http://schemas.microsoft.com/office/excel/2006/main">
          <x14:cfRule type="iconSet" priority="1" id="{8E4C3265-444D-4B9D-8597-E20C199A550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AB34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5"/>
  <sheetViews>
    <sheetView topLeftCell="A587" zoomScaleNormal="100" workbookViewId="0">
      <selection activeCell="K604" sqref="K604"/>
    </sheetView>
  </sheetViews>
  <sheetFormatPr defaultRowHeight="11.25" outlineLevelCol="1" x14ac:dyDescent="0.2"/>
  <cols>
    <col min="1" max="1" width="9.140625" style="5" customWidth="1" outlineLevel="1"/>
    <col min="2" max="2" width="14.140625" style="5" customWidth="1" outlineLevel="1"/>
    <col min="3" max="3" width="9.140625" style="5" customWidth="1" outlineLevel="1"/>
    <col min="4" max="5" width="15.85546875" style="5" customWidth="1"/>
    <col min="6" max="6" width="17.85546875" style="5" customWidth="1"/>
    <col min="7" max="7" width="13.140625" style="5" hidden="1" customWidth="1" outlineLevel="1"/>
    <col min="8" max="10" width="9.140625" style="5" hidden="1" customWidth="1" outlineLevel="1"/>
    <col min="11" max="11" width="9.140625" style="5" collapsed="1"/>
    <col min="12" max="13" width="9.140625" style="5"/>
    <col min="14" max="14" width="9.140625" style="15"/>
    <col min="15" max="15" width="11" style="5" customWidth="1"/>
    <col min="16" max="16" width="15.85546875" style="5" customWidth="1"/>
    <col min="17" max="17" width="10.42578125" style="5" customWidth="1"/>
    <col min="18" max="16384" width="9.140625" style="5"/>
  </cols>
  <sheetData>
    <row r="1" spans="1:17" ht="24" customHeight="1" x14ac:dyDescent="0.2">
      <c r="A1" s="8" t="s">
        <v>3</v>
      </c>
      <c r="B1" s="8" t="s">
        <v>4</v>
      </c>
      <c r="C1" s="8" t="s">
        <v>5</v>
      </c>
      <c r="D1" s="8" t="s">
        <v>6</v>
      </c>
      <c r="E1" s="8" t="s">
        <v>55</v>
      </c>
      <c r="F1" s="8" t="s">
        <v>7</v>
      </c>
      <c r="G1" s="8" t="s">
        <v>8</v>
      </c>
      <c r="H1" s="8" t="s">
        <v>9</v>
      </c>
      <c r="I1" s="8" t="s">
        <v>10</v>
      </c>
      <c r="J1" s="8" t="s">
        <v>11</v>
      </c>
      <c r="K1" s="8" t="s">
        <v>12</v>
      </c>
      <c r="L1" s="8" t="s">
        <v>46</v>
      </c>
      <c r="M1" s="14" t="s">
        <v>29</v>
      </c>
      <c r="N1" s="16" t="s">
        <v>47</v>
      </c>
      <c r="O1" s="8" t="s">
        <v>45</v>
      </c>
      <c r="P1" s="8" t="s">
        <v>131</v>
      </c>
      <c r="Q1" s="14" t="s">
        <v>130</v>
      </c>
    </row>
    <row r="2" spans="1:17" x14ac:dyDescent="0.2">
      <c r="A2" s="5" t="s">
        <v>13</v>
      </c>
      <c r="B2" s="5" t="s">
        <v>30</v>
      </c>
      <c r="C2" s="42" t="s">
        <v>16</v>
      </c>
      <c r="D2" s="5" t="s">
        <v>53</v>
      </c>
      <c r="E2" s="41" t="s">
        <v>56</v>
      </c>
      <c r="F2" s="43" t="s">
        <v>58</v>
      </c>
      <c r="G2" s="5" t="s">
        <v>93</v>
      </c>
      <c r="H2" s="5">
        <v>139</v>
      </c>
      <c r="I2" s="9"/>
      <c r="J2" s="9"/>
      <c r="K2" s="10"/>
      <c r="L2" s="5" t="s">
        <v>32</v>
      </c>
      <c r="M2" s="5">
        <v>14</v>
      </c>
      <c r="N2" s="15">
        <v>42464</v>
      </c>
      <c r="O2" s="5" t="s">
        <v>0</v>
      </c>
      <c r="P2" s="6">
        <v>48.435183074110007</v>
      </c>
      <c r="Q2" s="5" t="s">
        <v>52</v>
      </c>
    </row>
    <row r="3" spans="1:17" x14ac:dyDescent="0.2">
      <c r="A3" s="5" t="s">
        <v>13</v>
      </c>
      <c r="B3" s="5" t="s">
        <v>30</v>
      </c>
      <c r="C3" s="42" t="s">
        <v>19</v>
      </c>
      <c r="D3" s="5" t="s">
        <v>53</v>
      </c>
      <c r="E3" s="41" t="s">
        <v>57</v>
      </c>
      <c r="F3" s="43" t="s">
        <v>59</v>
      </c>
      <c r="G3" s="5" t="s">
        <v>94</v>
      </c>
      <c r="H3" s="5">
        <v>220</v>
      </c>
      <c r="I3" s="9"/>
      <c r="J3" s="9"/>
      <c r="K3" s="10"/>
      <c r="L3" s="5" t="s">
        <v>32</v>
      </c>
      <c r="M3" s="5">
        <v>14</v>
      </c>
      <c r="N3" s="15">
        <v>42464</v>
      </c>
      <c r="O3" s="5" t="s">
        <v>0</v>
      </c>
      <c r="P3" s="6">
        <v>9.9164201355999992</v>
      </c>
      <c r="Q3" s="5" t="s">
        <v>52</v>
      </c>
    </row>
    <row r="4" spans="1:17" x14ac:dyDescent="0.2">
      <c r="A4" s="5" t="s">
        <v>13</v>
      </c>
      <c r="B4" s="5" t="s">
        <v>30</v>
      </c>
      <c r="C4" s="42" t="s">
        <v>19</v>
      </c>
      <c r="D4" s="5" t="s">
        <v>53</v>
      </c>
      <c r="E4" s="41" t="s">
        <v>56</v>
      </c>
      <c r="F4" s="43" t="s">
        <v>60</v>
      </c>
      <c r="G4" s="5" t="s">
        <v>93</v>
      </c>
      <c r="H4" s="5">
        <v>280</v>
      </c>
      <c r="I4" s="9"/>
      <c r="J4" s="9"/>
      <c r="K4" s="10"/>
      <c r="L4" s="5" t="s">
        <v>32</v>
      </c>
      <c r="M4" s="5">
        <v>14</v>
      </c>
      <c r="N4" s="15">
        <v>42464</v>
      </c>
      <c r="O4" s="5" t="s">
        <v>0</v>
      </c>
      <c r="P4" s="6">
        <v>30.827295478</v>
      </c>
      <c r="Q4" s="5" t="s">
        <v>52</v>
      </c>
    </row>
    <row r="5" spans="1:17" x14ac:dyDescent="0.2">
      <c r="A5" s="5" t="s">
        <v>13</v>
      </c>
      <c r="B5" s="5" t="s">
        <v>30</v>
      </c>
      <c r="C5" s="42" t="s">
        <v>19</v>
      </c>
      <c r="D5" s="5" t="s">
        <v>53</v>
      </c>
      <c r="E5" s="41" t="s">
        <v>56</v>
      </c>
      <c r="F5" s="43" t="s">
        <v>60</v>
      </c>
      <c r="G5" s="5" t="s">
        <v>93</v>
      </c>
      <c r="H5" s="5">
        <v>240</v>
      </c>
      <c r="I5" s="9"/>
      <c r="J5" s="9"/>
      <c r="K5" s="10"/>
      <c r="L5" s="5" t="s">
        <v>32</v>
      </c>
      <c r="M5" s="5">
        <v>14</v>
      </c>
      <c r="N5" s="15">
        <v>42464</v>
      </c>
      <c r="O5" s="5" t="s">
        <v>0</v>
      </c>
      <c r="P5" s="6">
        <v>29.248194134400002</v>
      </c>
      <c r="Q5" s="5" t="s">
        <v>52</v>
      </c>
    </row>
    <row r="6" spans="1:17" s="4" customFormat="1" x14ac:dyDescent="0.2">
      <c r="A6" s="4" t="s">
        <v>13</v>
      </c>
      <c r="B6" s="4" t="s">
        <v>14</v>
      </c>
      <c r="C6" s="42" t="s">
        <v>15</v>
      </c>
      <c r="D6" s="5" t="s">
        <v>54</v>
      </c>
      <c r="E6" s="41" t="s">
        <v>57</v>
      </c>
      <c r="F6" s="43" t="s">
        <v>61</v>
      </c>
      <c r="G6" s="4" t="s">
        <v>95</v>
      </c>
      <c r="H6" s="4">
        <v>1</v>
      </c>
      <c r="I6" s="11"/>
      <c r="J6" s="11"/>
      <c r="K6" s="12"/>
      <c r="L6" s="5" t="s">
        <v>32</v>
      </c>
      <c r="M6" s="5">
        <v>14</v>
      </c>
      <c r="N6" s="15">
        <v>42464</v>
      </c>
      <c r="O6" s="5" t="s">
        <v>0</v>
      </c>
      <c r="P6" s="13">
        <v>49.250704849999998</v>
      </c>
      <c r="Q6" s="4" t="s">
        <v>132</v>
      </c>
    </row>
    <row r="7" spans="1:17" x14ac:dyDescent="0.2">
      <c r="A7" s="5" t="s">
        <v>13</v>
      </c>
      <c r="B7" s="5" t="s">
        <v>14</v>
      </c>
      <c r="C7" s="42" t="s">
        <v>15</v>
      </c>
      <c r="D7" s="5" t="s">
        <v>54</v>
      </c>
      <c r="E7" s="41" t="s">
        <v>57</v>
      </c>
      <c r="F7" s="43" t="s">
        <v>62</v>
      </c>
      <c r="G7" s="5" t="s">
        <v>95</v>
      </c>
      <c r="H7" s="5">
        <v>1</v>
      </c>
      <c r="I7" s="9"/>
      <c r="J7" s="9"/>
      <c r="K7" s="10"/>
      <c r="L7" s="5" t="s">
        <v>32</v>
      </c>
      <c r="M7" s="5">
        <v>14</v>
      </c>
      <c r="N7" s="15">
        <v>42464</v>
      </c>
      <c r="O7" s="5" t="s">
        <v>0</v>
      </c>
      <c r="P7" s="6">
        <v>124.73804731</v>
      </c>
      <c r="Q7" s="5" t="s">
        <v>132</v>
      </c>
    </row>
    <row r="8" spans="1:17" x14ac:dyDescent="0.2">
      <c r="A8" s="5" t="s">
        <v>13</v>
      </c>
      <c r="B8" s="5" t="s">
        <v>14</v>
      </c>
      <c r="C8" s="42" t="s">
        <v>15</v>
      </c>
      <c r="D8" s="5" t="s">
        <v>54</v>
      </c>
      <c r="E8" s="41" t="s">
        <v>57</v>
      </c>
      <c r="F8" s="43" t="s">
        <v>63</v>
      </c>
      <c r="G8" s="5" t="s">
        <v>28</v>
      </c>
      <c r="H8" s="5">
        <v>1.2</v>
      </c>
      <c r="I8" s="9"/>
      <c r="J8" s="9"/>
      <c r="K8" s="10"/>
      <c r="L8" s="5" t="s">
        <v>32</v>
      </c>
      <c r="M8" s="5">
        <v>14</v>
      </c>
      <c r="N8" s="15">
        <v>42464</v>
      </c>
      <c r="O8" s="5" t="s">
        <v>0</v>
      </c>
      <c r="P8" s="6">
        <v>199.912714212</v>
      </c>
      <c r="Q8" s="5" t="s">
        <v>132</v>
      </c>
    </row>
    <row r="9" spans="1:17" x14ac:dyDescent="0.2">
      <c r="A9" s="5" t="s">
        <v>13</v>
      </c>
      <c r="B9" s="5" t="s">
        <v>30</v>
      </c>
      <c r="C9" s="42" t="s">
        <v>16</v>
      </c>
      <c r="D9" s="5" t="s">
        <v>53</v>
      </c>
      <c r="E9" s="41" t="s">
        <v>57</v>
      </c>
      <c r="F9" s="43" t="s">
        <v>64</v>
      </c>
      <c r="G9" s="5" t="s">
        <v>96</v>
      </c>
      <c r="H9" s="5">
        <v>122</v>
      </c>
      <c r="I9" s="9"/>
      <c r="J9" s="9"/>
      <c r="K9" s="10"/>
      <c r="L9" s="5" t="s">
        <v>32</v>
      </c>
      <c r="M9" s="5">
        <v>14</v>
      </c>
      <c r="N9" s="15">
        <v>42464</v>
      </c>
      <c r="O9" s="5" t="s">
        <v>0</v>
      </c>
      <c r="P9" s="6">
        <v>17.043697722699999</v>
      </c>
      <c r="Q9" s="5" t="s">
        <v>52</v>
      </c>
    </row>
    <row r="10" spans="1:17" x14ac:dyDescent="0.2">
      <c r="A10" s="5" t="s">
        <v>13</v>
      </c>
      <c r="B10" s="5" t="s">
        <v>14</v>
      </c>
      <c r="C10" s="42" t="s">
        <v>15</v>
      </c>
      <c r="D10" s="5" t="s">
        <v>54</v>
      </c>
      <c r="E10" s="41" t="s">
        <v>57</v>
      </c>
      <c r="F10" s="43" t="s">
        <v>65</v>
      </c>
      <c r="G10" s="5" t="s">
        <v>95</v>
      </c>
      <c r="H10" s="5">
        <v>1</v>
      </c>
      <c r="I10" s="9"/>
      <c r="J10" s="9"/>
      <c r="K10" s="10"/>
      <c r="L10" s="5" t="s">
        <v>32</v>
      </c>
      <c r="M10" s="5">
        <v>14</v>
      </c>
      <c r="N10" s="15">
        <v>42464</v>
      </c>
      <c r="O10" s="5" t="s">
        <v>0</v>
      </c>
      <c r="P10" s="6">
        <v>264.86767601000003</v>
      </c>
      <c r="Q10" s="5" t="s">
        <v>132</v>
      </c>
    </row>
    <row r="11" spans="1:17" x14ac:dyDescent="0.2">
      <c r="A11" s="5" t="s">
        <v>13</v>
      </c>
      <c r="B11" s="5" t="s">
        <v>14</v>
      </c>
      <c r="C11" s="42" t="s">
        <v>15</v>
      </c>
      <c r="D11" s="5" t="s">
        <v>54</v>
      </c>
      <c r="E11" s="41" t="s">
        <v>57</v>
      </c>
      <c r="F11" s="43" t="s">
        <v>61</v>
      </c>
      <c r="G11" s="5" t="s">
        <v>95</v>
      </c>
      <c r="H11" s="5">
        <v>1</v>
      </c>
      <c r="I11" s="9"/>
      <c r="J11" s="9"/>
      <c r="K11" s="10"/>
      <c r="L11" s="5" t="s">
        <v>32</v>
      </c>
      <c r="M11" s="5">
        <v>14</v>
      </c>
      <c r="N11" s="15">
        <v>42464</v>
      </c>
      <c r="O11" s="5" t="s">
        <v>0</v>
      </c>
      <c r="P11" s="6">
        <v>154.05587828</v>
      </c>
      <c r="Q11" s="5" t="s">
        <v>132</v>
      </c>
    </row>
    <row r="12" spans="1:17" x14ac:dyDescent="0.2">
      <c r="A12" s="5" t="s">
        <v>13</v>
      </c>
      <c r="B12" s="5" t="s">
        <v>30</v>
      </c>
      <c r="C12" s="42" t="s">
        <v>19</v>
      </c>
      <c r="D12" s="5" t="s">
        <v>53</v>
      </c>
      <c r="E12" s="41" t="s">
        <v>56</v>
      </c>
      <c r="F12" s="43" t="s">
        <v>60</v>
      </c>
      <c r="G12" s="5" t="s">
        <v>93</v>
      </c>
      <c r="H12" s="5">
        <v>240</v>
      </c>
      <c r="I12" s="9"/>
      <c r="J12" s="9"/>
      <c r="K12" s="10"/>
      <c r="L12" s="5" t="s">
        <v>32</v>
      </c>
      <c r="M12" s="5">
        <v>14</v>
      </c>
      <c r="N12" s="15">
        <v>42464</v>
      </c>
      <c r="O12" s="5" t="s">
        <v>0</v>
      </c>
      <c r="P12" s="6">
        <v>29.8475122344</v>
      </c>
      <c r="Q12" s="5" t="s">
        <v>52</v>
      </c>
    </row>
    <row r="13" spans="1:17" x14ac:dyDescent="0.2">
      <c r="A13" s="5" t="s">
        <v>13</v>
      </c>
      <c r="B13" s="5" t="s">
        <v>14</v>
      </c>
      <c r="C13" s="42" t="s">
        <v>15</v>
      </c>
      <c r="D13" s="5" t="s">
        <v>54</v>
      </c>
      <c r="E13" s="41" t="s">
        <v>57</v>
      </c>
      <c r="F13" s="43" t="s">
        <v>66</v>
      </c>
      <c r="G13" s="5" t="s">
        <v>28</v>
      </c>
      <c r="H13" s="5">
        <v>1.2</v>
      </c>
      <c r="I13" s="9"/>
      <c r="J13" s="9"/>
      <c r="K13" s="10"/>
      <c r="L13" s="5" t="s">
        <v>32</v>
      </c>
      <c r="M13" s="5">
        <v>14</v>
      </c>
      <c r="N13" s="15">
        <v>42464</v>
      </c>
      <c r="O13" s="5" t="s">
        <v>0</v>
      </c>
      <c r="P13" s="6">
        <v>213.32472157199999</v>
      </c>
      <c r="Q13" s="5" t="s">
        <v>132</v>
      </c>
    </row>
    <row r="14" spans="1:17" x14ac:dyDescent="0.2">
      <c r="A14" s="5" t="s">
        <v>13</v>
      </c>
      <c r="B14" s="5" t="s">
        <v>30</v>
      </c>
      <c r="C14" s="42" t="s">
        <v>16</v>
      </c>
      <c r="D14" s="5" t="s">
        <v>53</v>
      </c>
      <c r="E14" s="41" t="s">
        <v>57</v>
      </c>
      <c r="F14" s="43" t="s">
        <v>64</v>
      </c>
      <c r="G14" s="5" t="s">
        <v>96</v>
      </c>
      <c r="H14" s="5">
        <v>122</v>
      </c>
      <c r="I14" s="9"/>
      <c r="J14" s="9"/>
      <c r="K14" s="10"/>
      <c r="L14" s="5" t="s">
        <v>32</v>
      </c>
      <c r="M14" s="5">
        <v>14</v>
      </c>
      <c r="N14" s="15">
        <v>42464</v>
      </c>
      <c r="O14" s="5" t="s">
        <v>0</v>
      </c>
      <c r="P14" s="6">
        <v>44.266423499360002</v>
      </c>
      <c r="Q14" s="5" t="s">
        <v>52</v>
      </c>
    </row>
    <row r="15" spans="1:17" x14ac:dyDescent="0.2">
      <c r="A15" s="5" t="s">
        <v>13</v>
      </c>
      <c r="B15" s="5" t="s">
        <v>30</v>
      </c>
      <c r="C15" s="42" t="s">
        <v>16</v>
      </c>
      <c r="D15" s="5" t="s">
        <v>53</v>
      </c>
      <c r="E15" s="41" t="s">
        <v>57</v>
      </c>
      <c r="F15" s="43" t="s">
        <v>64</v>
      </c>
      <c r="G15" s="5" t="s">
        <v>96</v>
      </c>
      <c r="H15" s="5">
        <v>122</v>
      </c>
      <c r="I15" s="9"/>
      <c r="J15" s="9"/>
      <c r="K15" s="10"/>
      <c r="L15" s="5" t="s">
        <v>32</v>
      </c>
      <c r="M15" s="5">
        <v>14</v>
      </c>
      <c r="N15" s="15">
        <v>42464</v>
      </c>
      <c r="O15" s="5" t="s">
        <v>0</v>
      </c>
      <c r="P15" s="6">
        <v>11.261001798460001</v>
      </c>
      <c r="Q15" s="5" t="s">
        <v>52</v>
      </c>
    </row>
    <row r="16" spans="1:17" x14ac:dyDescent="0.2">
      <c r="A16" s="5" t="s">
        <v>13</v>
      </c>
      <c r="B16" s="5" t="s">
        <v>30</v>
      </c>
      <c r="C16" s="42" t="s">
        <v>16</v>
      </c>
      <c r="D16" s="5" t="s">
        <v>53</v>
      </c>
      <c r="E16" s="41" t="s">
        <v>57</v>
      </c>
      <c r="F16" s="43" t="s">
        <v>64</v>
      </c>
      <c r="G16" s="5" t="s">
        <v>96</v>
      </c>
      <c r="H16" s="5">
        <v>122</v>
      </c>
      <c r="I16" s="9"/>
      <c r="J16" s="9"/>
      <c r="K16" s="10"/>
      <c r="L16" s="5" t="s">
        <v>32</v>
      </c>
      <c r="M16" s="5">
        <v>14</v>
      </c>
      <c r="N16" s="15">
        <v>42464</v>
      </c>
      <c r="O16" s="5" t="s">
        <v>0</v>
      </c>
      <c r="P16" s="6">
        <v>29.131801172220001</v>
      </c>
      <c r="Q16" s="5" t="s">
        <v>52</v>
      </c>
    </row>
    <row r="17" spans="1:17" x14ac:dyDescent="0.2">
      <c r="A17" s="5" t="s">
        <v>13</v>
      </c>
      <c r="B17" s="5" t="s">
        <v>14</v>
      </c>
      <c r="C17" s="42" t="s">
        <v>15</v>
      </c>
      <c r="D17" s="5" t="s">
        <v>54</v>
      </c>
      <c r="E17" s="41" t="s">
        <v>57</v>
      </c>
      <c r="F17" s="43" t="s">
        <v>67</v>
      </c>
      <c r="G17" s="5" t="s">
        <v>28</v>
      </c>
      <c r="H17" s="5">
        <v>1.1000000000000001</v>
      </c>
      <c r="I17" s="9"/>
      <c r="J17" s="9"/>
      <c r="K17" s="10"/>
      <c r="L17" s="5" t="s">
        <v>32</v>
      </c>
      <c r="M17" s="5">
        <v>14</v>
      </c>
      <c r="N17" s="15">
        <v>42464</v>
      </c>
      <c r="O17" s="5" t="s">
        <v>0</v>
      </c>
      <c r="P17" s="6">
        <v>323.29018626300001</v>
      </c>
      <c r="Q17" s="5" t="s">
        <v>132</v>
      </c>
    </row>
    <row r="18" spans="1:17" x14ac:dyDescent="0.2">
      <c r="A18" s="5" t="s">
        <v>13</v>
      </c>
      <c r="B18" s="5" t="s">
        <v>30</v>
      </c>
      <c r="C18" s="42" t="s">
        <v>19</v>
      </c>
      <c r="D18" s="5" t="s">
        <v>53</v>
      </c>
      <c r="E18" s="41" t="s">
        <v>56</v>
      </c>
      <c r="F18" s="43" t="s">
        <v>60</v>
      </c>
      <c r="G18" s="5" t="s">
        <v>93</v>
      </c>
      <c r="H18" s="5">
        <v>280</v>
      </c>
      <c r="I18" s="9"/>
      <c r="J18" s="9"/>
      <c r="K18" s="10"/>
      <c r="L18" s="5" t="s">
        <v>32</v>
      </c>
      <c r="M18" s="5">
        <v>14</v>
      </c>
      <c r="N18" s="15">
        <v>42464</v>
      </c>
      <c r="O18" s="5" t="s">
        <v>0</v>
      </c>
      <c r="P18" s="6">
        <v>28.255553622800001</v>
      </c>
      <c r="Q18" s="5" t="s">
        <v>52</v>
      </c>
    </row>
    <row r="19" spans="1:17" x14ac:dyDescent="0.2">
      <c r="A19" s="5" t="s">
        <v>13</v>
      </c>
      <c r="B19" s="5" t="s">
        <v>14</v>
      </c>
      <c r="C19" s="42" t="s">
        <v>15</v>
      </c>
      <c r="D19" s="5" t="s">
        <v>54</v>
      </c>
      <c r="E19" s="41" t="s">
        <v>57</v>
      </c>
      <c r="F19" s="43" t="s">
        <v>65</v>
      </c>
      <c r="G19" s="5" t="s">
        <v>95</v>
      </c>
      <c r="H19" s="5">
        <v>1</v>
      </c>
      <c r="I19" s="9"/>
      <c r="J19" s="9"/>
      <c r="K19" s="10"/>
      <c r="L19" s="5" t="s">
        <v>32</v>
      </c>
      <c r="M19" s="5">
        <v>14</v>
      </c>
      <c r="N19" s="15">
        <v>42464</v>
      </c>
      <c r="O19" s="5" t="s">
        <v>0</v>
      </c>
      <c r="P19" s="6">
        <v>49.878134340000003</v>
      </c>
      <c r="Q19" s="5" t="s">
        <v>132</v>
      </c>
    </row>
    <row r="20" spans="1:17" x14ac:dyDescent="0.2">
      <c r="A20" s="5" t="s">
        <v>13</v>
      </c>
      <c r="B20" s="5" t="s">
        <v>14</v>
      </c>
      <c r="C20" s="42" t="s">
        <v>15</v>
      </c>
      <c r="D20" s="5" t="s">
        <v>54</v>
      </c>
      <c r="E20" s="41" t="s">
        <v>57</v>
      </c>
      <c r="F20" s="43" t="s">
        <v>65</v>
      </c>
      <c r="G20" s="5" t="s">
        <v>95</v>
      </c>
      <c r="H20" s="5">
        <v>1</v>
      </c>
      <c r="I20" s="9"/>
      <c r="J20" s="9"/>
      <c r="K20" s="10"/>
      <c r="L20" s="5" t="s">
        <v>32</v>
      </c>
      <c r="M20" s="5">
        <v>14</v>
      </c>
      <c r="N20" s="15">
        <v>42464</v>
      </c>
      <c r="O20" s="5" t="s">
        <v>0</v>
      </c>
      <c r="P20" s="6">
        <v>35.031265879999999</v>
      </c>
      <c r="Q20" s="5" t="s">
        <v>132</v>
      </c>
    </row>
    <row r="21" spans="1:17" x14ac:dyDescent="0.2">
      <c r="A21" s="5" t="s">
        <v>13</v>
      </c>
      <c r="B21" s="5" t="s">
        <v>30</v>
      </c>
      <c r="C21" s="42" t="s">
        <v>19</v>
      </c>
      <c r="D21" s="5" t="s">
        <v>53</v>
      </c>
      <c r="E21" s="41" t="s">
        <v>56</v>
      </c>
      <c r="F21" s="43" t="s">
        <v>60</v>
      </c>
      <c r="G21" s="5" t="s">
        <v>93</v>
      </c>
      <c r="H21" s="5">
        <v>250</v>
      </c>
      <c r="I21" s="9"/>
      <c r="J21" s="9"/>
      <c r="K21" s="10"/>
      <c r="L21" s="5" t="s">
        <v>32</v>
      </c>
      <c r="M21" s="5">
        <v>14</v>
      </c>
      <c r="N21" s="15">
        <v>42464</v>
      </c>
      <c r="O21" s="5" t="s">
        <v>0</v>
      </c>
      <c r="P21" s="6">
        <v>90.435406154999995</v>
      </c>
      <c r="Q21" s="5" t="s">
        <v>52</v>
      </c>
    </row>
    <row r="22" spans="1:17" x14ac:dyDescent="0.2">
      <c r="A22" s="5" t="s">
        <v>13</v>
      </c>
      <c r="B22" s="5" t="s">
        <v>30</v>
      </c>
      <c r="C22" s="42" t="s">
        <v>16</v>
      </c>
      <c r="D22" s="5" t="s">
        <v>53</v>
      </c>
      <c r="E22" s="41" t="s">
        <v>56</v>
      </c>
      <c r="F22" s="43" t="s">
        <v>58</v>
      </c>
      <c r="G22" s="5" t="s">
        <v>93</v>
      </c>
      <c r="H22" s="5">
        <v>139</v>
      </c>
      <c r="I22" s="9"/>
      <c r="J22" s="9"/>
      <c r="K22" s="10"/>
      <c r="L22" s="5" t="s">
        <v>32</v>
      </c>
      <c r="M22" s="5">
        <v>17</v>
      </c>
      <c r="N22" s="15">
        <v>42482</v>
      </c>
      <c r="O22" s="5" t="s">
        <v>0</v>
      </c>
      <c r="P22" s="6">
        <v>7.7561105173599998</v>
      </c>
      <c r="Q22" s="5" t="s">
        <v>52</v>
      </c>
    </row>
    <row r="23" spans="1:17" x14ac:dyDescent="0.2">
      <c r="A23" s="5" t="s">
        <v>13</v>
      </c>
      <c r="B23" s="5" t="s">
        <v>30</v>
      </c>
      <c r="C23" s="42" t="s">
        <v>16</v>
      </c>
      <c r="D23" s="5" t="s">
        <v>53</v>
      </c>
      <c r="E23" s="41" t="s">
        <v>56</v>
      </c>
      <c r="F23" s="43" t="s">
        <v>58</v>
      </c>
      <c r="G23" s="5" t="s">
        <v>93</v>
      </c>
      <c r="H23" s="5">
        <v>139</v>
      </c>
      <c r="I23" s="9"/>
      <c r="J23" s="9"/>
      <c r="K23" s="10"/>
      <c r="L23" s="5" t="s">
        <v>32</v>
      </c>
      <c r="M23" s="5">
        <v>17</v>
      </c>
      <c r="N23" s="15">
        <v>42482</v>
      </c>
      <c r="O23" s="5" t="s">
        <v>0</v>
      </c>
      <c r="P23" s="6">
        <v>29.705994081959997</v>
      </c>
      <c r="Q23" s="5" t="s">
        <v>52</v>
      </c>
    </row>
    <row r="24" spans="1:17" x14ac:dyDescent="0.2">
      <c r="A24" s="5" t="s">
        <v>13</v>
      </c>
      <c r="B24" s="5" t="s">
        <v>30</v>
      </c>
      <c r="C24" s="5" t="s">
        <v>16</v>
      </c>
      <c r="D24" s="5" t="s">
        <v>53</v>
      </c>
      <c r="E24" s="5" t="s">
        <v>56</v>
      </c>
      <c r="F24" s="43" t="s">
        <v>58</v>
      </c>
      <c r="G24" s="5" t="s">
        <v>93</v>
      </c>
      <c r="H24" s="5">
        <v>139</v>
      </c>
      <c r="I24" s="9"/>
      <c r="J24" s="9"/>
      <c r="K24" s="10"/>
      <c r="L24" s="5" t="s">
        <v>32</v>
      </c>
      <c r="M24" s="5">
        <v>17</v>
      </c>
      <c r="N24" s="15">
        <v>42482</v>
      </c>
      <c r="O24" s="5" t="s">
        <v>0</v>
      </c>
      <c r="P24" s="6">
        <v>20.297149184000002</v>
      </c>
      <c r="Q24" s="5" t="s">
        <v>52</v>
      </c>
    </row>
    <row r="25" spans="1:17" x14ac:dyDescent="0.2">
      <c r="A25" s="5" t="s">
        <v>13</v>
      </c>
      <c r="B25" s="5" t="s">
        <v>30</v>
      </c>
      <c r="C25" s="5" t="s">
        <v>19</v>
      </c>
      <c r="D25" s="5" t="s">
        <v>53</v>
      </c>
      <c r="E25" s="5" t="s">
        <v>56</v>
      </c>
      <c r="F25" s="5" t="s">
        <v>60</v>
      </c>
      <c r="G25" s="5" t="s">
        <v>93</v>
      </c>
      <c r="H25" s="5">
        <v>250</v>
      </c>
      <c r="I25" s="9"/>
      <c r="J25" s="9"/>
      <c r="K25" s="10"/>
      <c r="L25" s="5" t="s">
        <v>32</v>
      </c>
      <c r="M25" s="5">
        <v>17</v>
      </c>
      <c r="N25" s="15">
        <v>42482</v>
      </c>
      <c r="O25" s="5" t="s">
        <v>0</v>
      </c>
      <c r="P25" s="6">
        <v>42.449490847500002</v>
      </c>
      <c r="Q25" s="5" t="s">
        <v>52</v>
      </c>
    </row>
    <row r="26" spans="1:17" x14ac:dyDescent="0.2">
      <c r="A26" s="5" t="s">
        <v>13</v>
      </c>
      <c r="B26" s="5" t="s">
        <v>30</v>
      </c>
      <c r="C26" s="5" t="s">
        <v>16</v>
      </c>
      <c r="D26" s="5" t="s">
        <v>53</v>
      </c>
      <c r="E26" s="5" t="s">
        <v>56</v>
      </c>
      <c r="F26" s="5" t="s">
        <v>58</v>
      </c>
      <c r="G26" s="5" t="s">
        <v>93</v>
      </c>
      <c r="H26" s="5">
        <v>139</v>
      </c>
      <c r="I26" s="9"/>
      <c r="J26" s="9"/>
      <c r="K26" s="10"/>
      <c r="L26" s="5" t="s">
        <v>32</v>
      </c>
      <c r="M26" s="5">
        <v>17</v>
      </c>
      <c r="N26" s="15">
        <v>42482</v>
      </c>
      <c r="O26" s="5" t="s">
        <v>0</v>
      </c>
      <c r="P26" s="6">
        <v>20.346326846069999</v>
      </c>
      <c r="Q26" s="5" t="s">
        <v>52</v>
      </c>
    </row>
    <row r="27" spans="1:17" x14ac:dyDescent="0.2">
      <c r="A27" s="5" t="s">
        <v>13</v>
      </c>
      <c r="B27" s="5" t="s">
        <v>30</v>
      </c>
      <c r="C27" s="5" t="s">
        <v>19</v>
      </c>
      <c r="D27" s="5" t="s">
        <v>53</v>
      </c>
      <c r="E27" s="5" t="s">
        <v>56</v>
      </c>
      <c r="F27" s="5" t="s">
        <v>60</v>
      </c>
      <c r="G27" s="5" t="s">
        <v>93</v>
      </c>
      <c r="H27" s="5">
        <v>250</v>
      </c>
      <c r="I27" s="9"/>
      <c r="J27" s="9"/>
      <c r="K27" s="10"/>
      <c r="L27" s="5" t="s">
        <v>32</v>
      </c>
      <c r="M27" s="5">
        <v>17</v>
      </c>
      <c r="N27" s="15">
        <v>42482</v>
      </c>
      <c r="O27" s="5" t="s">
        <v>0</v>
      </c>
      <c r="P27" s="6">
        <v>38.591704357499999</v>
      </c>
      <c r="Q27" s="5" t="s">
        <v>52</v>
      </c>
    </row>
    <row r="28" spans="1:17" x14ac:dyDescent="0.2">
      <c r="A28" s="5" t="s">
        <v>13</v>
      </c>
      <c r="B28" s="5" t="s">
        <v>30</v>
      </c>
      <c r="C28" s="5" t="s">
        <v>16</v>
      </c>
      <c r="D28" s="5" t="s">
        <v>53</v>
      </c>
      <c r="E28" s="5" t="s">
        <v>56</v>
      </c>
      <c r="F28" s="5" t="s">
        <v>58</v>
      </c>
      <c r="G28" s="5" t="s">
        <v>93</v>
      </c>
      <c r="H28" s="5">
        <v>139</v>
      </c>
      <c r="I28" s="9"/>
      <c r="J28" s="9"/>
      <c r="K28" s="10"/>
      <c r="L28" s="5" t="s">
        <v>32</v>
      </c>
      <c r="M28" s="5">
        <v>17</v>
      </c>
      <c r="N28" s="15">
        <v>42482</v>
      </c>
      <c r="O28" s="5" t="s">
        <v>0</v>
      </c>
      <c r="P28" s="6">
        <v>21.309431784959997</v>
      </c>
      <c r="Q28" s="5" t="s">
        <v>52</v>
      </c>
    </row>
    <row r="29" spans="1:17" x14ac:dyDescent="0.2">
      <c r="A29" s="5" t="s">
        <v>13</v>
      </c>
      <c r="B29" s="5" t="s">
        <v>30</v>
      </c>
      <c r="C29" s="5" t="s">
        <v>19</v>
      </c>
      <c r="D29" s="5" t="s">
        <v>53</v>
      </c>
      <c r="E29" s="5" t="s">
        <v>56</v>
      </c>
      <c r="F29" s="5" t="s">
        <v>60</v>
      </c>
      <c r="G29" s="5" t="s">
        <v>93</v>
      </c>
      <c r="H29" s="5">
        <v>280</v>
      </c>
      <c r="I29" s="9"/>
      <c r="J29" s="9"/>
      <c r="K29" s="10"/>
      <c r="L29" s="5" t="s">
        <v>32</v>
      </c>
      <c r="M29" s="5">
        <v>17</v>
      </c>
      <c r="N29" s="15">
        <v>42482</v>
      </c>
      <c r="O29" s="5" t="s">
        <v>0</v>
      </c>
      <c r="P29" s="6">
        <v>7.2578079280000001</v>
      </c>
      <c r="Q29" s="5" t="s">
        <v>52</v>
      </c>
    </row>
    <row r="30" spans="1:17" x14ac:dyDescent="0.2">
      <c r="A30" s="5" t="s">
        <v>13</v>
      </c>
      <c r="B30" s="5" t="s">
        <v>14</v>
      </c>
      <c r="C30" s="5" t="s">
        <v>15</v>
      </c>
      <c r="D30" s="5" t="s">
        <v>54</v>
      </c>
      <c r="E30" s="5" t="s">
        <v>57</v>
      </c>
      <c r="F30" s="5" t="s">
        <v>67</v>
      </c>
      <c r="G30" s="5" t="s">
        <v>28</v>
      </c>
      <c r="H30" s="5">
        <v>1</v>
      </c>
      <c r="I30" s="9"/>
      <c r="J30" s="9"/>
      <c r="K30" s="10"/>
      <c r="L30" s="5" t="s">
        <v>32</v>
      </c>
      <c r="M30" s="5">
        <v>17</v>
      </c>
      <c r="N30" s="15">
        <v>42482</v>
      </c>
      <c r="O30" s="5" t="s">
        <v>0</v>
      </c>
      <c r="P30" s="6">
        <v>221.17189825</v>
      </c>
      <c r="Q30" s="5" t="s">
        <v>132</v>
      </c>
    </row>
    <row r="31" spans="1:17" x14ac:dyDescent="0.2">
      <c r="A31" s="5" t="s">
        <v>13</v>
      </c>
      <c r="B31" s="5" t="s">
        <v>14</v>
      </c>
      <c r="C31" s="5" t="s">
        <v>15</v>
      </c>
      <c r="D31" s="5" t="s">
        <v>54</v>
      </c>
      <c r="E31" s="5" t="s">
        <v>57</v>
      </c>
      <c r="F31" s="5" t="s">
        <v>62</v>
      </c>
      <c r="G31" s="5" t="s">
        <v>95</v>
      </c>
      <c r="H31" s="5">
        <v>1</v>
      </c>
      <c r="I31" s="9"/>
      <c r="J31" s="9"/>
      <c r="K31" s="10"/>
      <c r="L31" s="5" t="s">
        <v>32</v>
      </c>
      <c r="M31" s="5">
        <v>17</v>
      </c>
      <c r="N31" s="15">
        <v>42482</v>
      </c>
      <c r="O31" s="5" t="s">
        <v>0</v>
      </c>
      <c r="P31" s="6">
        <v>189.86750617000001</v>
      </c>
      <c r="Q31" s="5" t="s">
        <v>132</v>
      </c>
    </row>
    <row r="32" spans="1:17" x14ac:dyDescent="0.2">
      <c r="A32" s="5" t="s">
        <v>13</v>
      </c>
      <c r="B32" s="5" t="s">
        <v>30</v>
      </c>
      <c r="C32" s="5" t="s">
        <v>16</v>
      </c>
      <c r="D32" s="5" t="s">
        <v>53</v>
      </c>
      <c r="E32" s="5" t="s">
        <v>56</v>
      </c>
      <c r="F32" s="5" t="s">
        <v>68</v>
      </c>
      <c r="G32" s="5" t="s">
        <v>97</v>
      </c>
      <c r="H32" s="5">
        <v>120</v>
      </c>
      <c r="I32" s="9"/>
      <c r="J32" s="9"/>
      <c r="K32" s="10"/>
      <c r="L32" s="5" t="s">
        <v>32</v>
      </c>
      <c r="M32" s="5">
        <v>17</v>
      </c>
      <c r="N32" s="15">
        <v>42482</v>
      </c>
      <c r="O32" s="5" t="s">
        <v>0</v>
      </c>
      <c r="P32" s="6">
        <v>21.538733530800002</v>
      </c>
      <c r="Q32" s="5" t="s">
        <v>52</v>
      </c>
    </row>
    <row r="33" spans="1:17" x14ac:dyDescent="0.2">
      <c r="A33" s="5" t="s">
        <v>13</v>
      </c>
      <c r="B33" s="5" t="s">
        <v>14</v>
      </c>
      <c r="C33" s="5" t="s">
        <v>15</v>
      </c>
      <c r="D33" s="5" t="s">
        <v>54</v>
      </c>
      <c r="E33" s="5" t="s">
        <v>57</v>
      </c>
      <c r="F33" s="5" t="s">
        <v>61</v>
      </c>
      <c r="G33" s="5" t="s">
        <v>95</v>
      </c>
      <c r="H33" s="5">
        <v>1</v>
      </c>
      <c r="I33" s="9"/>
      <c r="J33" s="9"/>
      <c r="K33" s="10"/>
      <c r="L33" s="5" t="s">
        <v>32</v>
      </c>
      <c r="M33" s="5">
        <v>17</v>
      </c>
      <c r="N33" s="15">
        <v>42482</v>
      </c>
      <c r="O33" s="5" t="s">
        <v>0</v>
      </c>
      <c r="P33" s="6">
        <v>222.86810727</v>
      </c>
      <c r="Q33" s="5" t="s">
        <v>132</v>
      </c>
    </row>
    <row r="34" spans="1:17" x14ac:dyDescent="0.2">
      <c r="A34" s="5" t="s">
        <v>13</v>
      </c>
      <c r="B34" s="5" t="s">
        <v>14</v>
      </c>
      <c r="C34" s="5" t="s">
        <v>16</v>
      </c>
      <c r="D34" s="5" t="s">
        <v>53</v>
      </c>
      <c r="E34" s="5" t="s">
        <v>57</v>
      </c>
      <c r="F34" s="5" t="s">
        <v>64</v>
      </c>
      <c r="G34" s="5" t="s">
        <v>96</v>
      </c>
      <c r="H34" s="5">
        <v>130</v>
      </c>
      <c r="I34" s="9"/>
      <c r="J34" s="9"/>
      <c r="K34" s="10"/>
      <c r="L34" s="5" t="s">
        <v>32</v>
      </c>
      <c r="M34" s="5">
        <v>17</v>
      </c>
      <c r="N34" s="15">
        <v>42482</v>
      </c>
      <c r="O34" s="5" t="s">
        <v>0</v>
      </c>
      <c r="P34" s="6">
        <v>16.914043248700001</v>
      </c>
      <c r="Q34" s="5" t="s">
        <v>52</v>
      </c>
    </row>
    <row r="35" spans="1:17" x14ac:dyDescent="0.2">
      <c r="A35" s="5" t="s">
        <v>13</v>
      </c>
      <c r="B35" s="5" t="s">
        <v>14</v>
      </c>
      <c r="C35" s="5" t="s">
        <v>15</v>
      </c>
      <c r="D35" s="5" t="s">
        <v>54</v>
      </c>
      <c r="E35" s="5" t="s">
        <v>57</v>
      </c>
      <c r="F35" s="5" t="s">
        <v>65</v>
      </c>
      <c r="G35" s="5" t="s">
        <v>95</v>
      </c>
      <c r="H35" s="5">
        <v>1</v>
      </c>
      <c r="I35" s="9"/>
      <c r="J35" s="9"/>
      <c r="K35" s="10"/>
      <c r="L35" s="5" t="s">
        <v>32</v>
      </c>
      <c r="M35" s="5">
        <v>17</v>
      </c>
      <c r="N35" s="15">
        <v>42482</v>
      </c>
      <c r="O35" s="5" t="s">
        <v>0</v>
      </c>
      <c r="P35" s="6">
        <v>213.98172693000001</v>
      </c>
      <c r="Q35" s="5" t="s">
        <v>132</v>
      </c>
    </row>
    <row r="36" spans="1:17" x14ac:dyDescent="0.2">
      <c r="A36" s="5" t="s">
        <v>13</v>
      </c>
      <c r="B36" s="5" t="s">
        <v>14</v>
      </c>
      <c r="C36" s="5" t="s">
        <v>15</v>
      </c>
      <c r="D36" s="5" t="s">
        <v>54</v>
      </c>
      <c r="E36" s="5" t="s">
        <v>57</v>
      </c>
      <c r="F36" s="5" t="s">
        <v>63</v>
      </c>
      <c r="G36" s="5" t="s">
        <v>28</v>
      </c>
      <c r="H36" s="5">
        <v>1.1000000000000001</v>
      </c>
      <c r="I36" s="9"/>
      <c r="J36" s="9"/>
      <c r="K36" s="10"/>
      <c r="L36" s="5" t="s">
        <v>32</v>
      </c>
      <c r="M36" s="5">
        <v>17</v>
      </c>
      <c r="N36" s="15">
        <v>42482</v>
      </c>
      <c r="O36" s="5" t="s">
        <v>0</v>
      </c>
      <c r="P36" s="6">
        <v>50.460117213000004</v>
      </c>
      <c r="Q36" s="5" t="s">
        <v>132</v>
      </c>
    </row>
    <row r="37" spans="1:17" x14ac:dyDescent="0.2">
      <c r="A37" s="5" t="s">
        <v>13</v>
      </c>
      <c r="B37" s="5" t="s">
        <v>14</v>
      </c>
      <c r="C37" s="5" t="s">
        <v>15</v>
      </c>
      <c r="D37" s="5" t="s">
        <v>54</v>
      </c>
      <c r="E37" s="5" t="s">
        <v>57</v>
      </c>
      <c r="F37" s="5" t="s">
        <v>69</v>
      </c>
      <c r="G37" s="5" t="s">
        <v>28</v>
      </c>
      <c r="H37" s="5">
        <v>1.2</v>
      </c>
      <c r="I37" s="9"/>
      <c r="J37" s="9"/>
      <c r="K37" s="10"/>
      <c r="L37" s="5" t="s">
        <v>32</v>
      </c>
      <c r="M37" s="5">
        <v>17</v>
      </c>
      <c r="N37" s="15">
        <v>42482</v>
      </c>
      <c r="O37" s="5" t="s">
        <v>0</v>
      </c>
      <c r="P37" s="6">
        <v>279.17453482799999</v>
      </c>
      <c r="Q37" s="5" t="s">
        <v>132</v>
      </c>
    </row>
    <row r="38" spans="1:17" x14ac:dyDescent="0.2">
      <c r="A38" s="5" t="s">
        <v>13</v>
      </c>
      <c r="B38" s="5" t="s">
        <v>30</v>
      </c>
      <c r="C38" s="5" t="s">
        <v>19</v>
      </c>
      <c r="D38" s="5" t="s">
        <v>53</v>
      </c>
      <c r="E38" s="5" t="s">
        <v>57</v>
      </c>
      <c r="F38" s="5" t="s">
        <v>70</v>
      </c>
      <c r="G38" s="5" t="s">
        <v>98</v>
      </c>
      <c r="H38" s="5">
        <v>250</v>
      </c>
      <c r="I38" s="9"/>
      <c r="J38" s="9"/>
      <c r="K38" s="10"/>
      <c r="L38" s="5" t="s">
        <v>32</v>
      </c>
      <c r="M38" s="5">
        <v>17</v>
      </c>
      <c r="N38" s="15">
        <v>42482</v>
      </c>
      <c r="O38" s="5" t="s">
        <v>0</v>
      </c>
      <c r="P38" s="6">
        <v>84.674231827499995</v>
      </c>
      <c r="Q38" s="5" t="s">
        <v>52</v>
      </c>
    </row>
    <row r="39" spans="1:17" x14ac:dyDescent="0.2">
      <c r="A39" s="5" t="s">
        <v>13</v>
      </c>
      <c r="B39" s="5" t="s">
        <v>30</v>
      </c>
      <c r="C39" s="5" t="s">
        <v>19</v>
      </c>
      <c r="D39" s="5" t="s">
        <v>53</v>
      </c>
      <c r="E39" s="5" t="s">
        <v>57</v>
      </c>
      <c r="F39" s="5" t="s">
        <v>70</v>
      </c>
      <c r="G39" s="5" t="s">
        <v>98</v>
      </c>
      <c r="H39" s="5">
        <v>250</v>
      </c>
      <c r="I39" s="9"/>
      <c r="J39" s="9"/>
      <c r="K39" s="10"/>
      <c r="L39" s="5" t="s">
        <v>32</v>
      </c>
      <c r="M39" s="5">
        <v>17</v>
      </c>
      <c r="N39" s="15">
        <v>42482</v>
      </c>
      <c r="O39" s="5" t="s">
        <v>0</v>
      </c>
      <c r="P39" s="6">
        <v>7.4577249475</v>
      </c>
      <c r="Q39" s="5" t="s">
        <v>52</v>
      </c>
    </row>
    <row r="40" spans="1:17" x14ac:dyDescent="0.2">
      <c r="A40" s="5" t="s">
        <v>21</v>
      </c>
      <c r="B40" s="5" t="s">
        <v>14</v>
      </c>
      <c r="C40" s="5" t="s">
        <v>15</v>
      </c>
      <c r="D40" s="5" t="s">
        <v>54</v>
      </c>
      <c r="E40" s="5" t="s">
        <v>57</v>
      </c>
      <c r="F40" s="5" t="s">
        <v>71</v>
      </c>
      <c r="G40" s="5" t="s">
        <v>28</v>
      </c>
      <c r="H40" s="5">
        <v>1.2</v>
      </c>
      <c r="I40" s="9"/>
      <c r="J40" s="9"/>
      <c r="K40" s="10"/>
      <c r="L40" s="5" t="s">
        <v>32</v>
      </c>
      <c r="M40" s="5">
        <v>17</v>
      </c>
      <c r="N40" s="15">
        <v>42482</v>
      </c>
      <c r="O40" s="5" t="s">
        <v>0</v>
      </c>
      <c r="P40" s="6">
        <v>34.915766484000002</v>
      </c>
      <c r="Q40" s="5" t="s">
        <v>132</v>
      </c>
    </row>
    <row r="41" spans="1:17" x14ac:dyDescent="0.2">
      <c r="A41" s="5" t="s">
        <v>13</v>
      </c>
      <c r="B41" s="5" t="s">
        <v>30</v>
      </c>
      <c r="C41" s="5" t="s">
        <v>19</v>
      </c>
      <c r="D41" s="5" t="s">
        <v>53</v>
      </c>
      <c r="E41" s="5" t="s">
        <v>57</v>
      </c>
      <c r="F41" s="5" t="s">
        <v>70</v>
      </c>
      <c r="G41" s="5" t="s">
        <v>98</v>
      </c>
      <c r="H41" s="5">
        <v>250</v>
      </c>
      <c r="I41" s="9"/>
      <c r="J41" s="9"/>
      <c r="K41" s="10"/>
      <c r="L41" s="5" t="s">
        <v>32</v>
      </c>
      <c r="M41" s="5">
        <v>17</v>
      </c>
      <c r="N41" s="15">
        <v>42482</v>
      </c>
      <c r="O41" s="5" t="s">
        <v>0</v>
      </c>
      <c r="P41" s="6">
        <v>7.7792501525000004</v>
      </c>
      <c r="Q41" s="5" t="s">
        <v>52</v>
      </c>
    </row>
    <row r="42" spans="1:17" x14ac:dyDescent="0.2">
      <c r="A42" s="5" t="s">
        <v>13</v>
      </c>
      <c r="B42" s="5" t="s">
        <v>30</v>
      </c>
      <c r="C42" s="5" t="s">
        <v>16</v>
      </c>
      <c r="D42" s="5" t="s">
        <v>53</v>
      </c>
      <c r="E42" s="5" t="s">
        <v>56</v>
      </c>
      <c r="F42" s="5" t="s">
        <v>68</v>
      </c>
      <c r="G42" s="5" t="s">
        <v>97</v>
      </c>
      <c r="H42" s="5">
        <v>120</v>
      </c>
      <c r="I42" s="9"/>
      <c r="J42" s="9"/>
      <c r="K42" s="10"/>
      <c r="L42" s="5" t="s">
        <v>32</v>
      </c>
      <c r="M42" s="5">
        <v>17</v>
      </c>
      <c r="N42" s="15">
        <v>42482</v>
      </c>
      <c r="O42" s="5" t="s">
        <v>0</v>
      </c>
      <c r="P42" s="6">
        <v>4.3656521591999997</v>
      </c>
      <c r="Q42" s="5" t="s">
        <v>52</v>
      </c>
    </row>
    <row r="43" spans="1:17" x14ac:dyDescent="0.2">
      <c r="A43" s="5" t="s">
        <v>13</v>
      </c>
      <c r="B43" s="5" t="s">
        <v>30</v>
      </c>
      <c r="C43" s="5" t="s">
        <v>19</v>
      </c>
      <c r="D43" s="5" t="s">
        <v>53</v>
      </c>
      <c r="E43" s="5" t="s">
        <v>57</v>
      </c>
      <c r="F43" s="5" t="s">
        <v>72</v>
      </c>
      <c r="H43" s="5">
        <v>220</v>
      </c>
      <c r="I43" s="9"/>
      <c r="J43" s="9"/>
      <c r="K43" s="10"/>
      <c r="L43" s="5" t="s">
        <v>32</v>
      </c>
      <c r="M43" s="5">
        <v>17</v>
      </c>
      <c r="N43" s="15">
        <v>42482</v>
      </c>
      <c r="O43" s="5" t="s">
        <v>0</v>
      </c>
      <c r="P43" s="6">
        <v>2.5566547335999998</v>
      </c>
      <c r="Q43" s="5" t="s">
        <v>52</v>
      </c>
    </row>
    <row r="44" spans="1:17" x14ac:dyDescent="0.2">
      <c r="A44" s="5" t="s">
        <v>13</v>
      </c>
      <c r="B44" s="5" t="s">
        <v>14</v>
      </c>
      <c r="C44" s="5" t="s">
        <v>15</v>
      </c>
      <c r="D44" s="5" t="s">
        <v>54</v>
      </c>
      <c r="E44" s="5" t="s">
        <v>57</v>
      </c>
      <c r="F44" s="5" t="s">
        <v>71</v>
      </c>
      <c r="G44" s="5" t="s">
        <v>28</v>
      </c>
      <c r="H44" s="5">
        <v>1.2</v>
      </c>
      <c r="I44" s="9"/>
      <c r="J44" s="9"/>
      <c r="K44" s="10"/>
      <c r="L44" s="5" t="s">
        <v>32</v>
      </c>
      <c r="M44" s="5">
        <v>17</v>
      </c>
      <c r="N44" s="15">
        <v>42482</v>
      </c>
      <c r="O44" s="5" t="s">
        <v>0</v>
      </c>
      <c r="P44" s="6">
        <v>234.56993901600001</v>
      </c>
      <c r="Q44" s="5" t="s">
        <v>132</v>
      </c>
    </row>
    <row r="45" spans="1:17" x14ac:dyDescent="0.2">
      <c r="A45" s="5" t="s">
        <v>13</v>
      </c>
      <c r="B45" s="5" t="s">
        <v>14</v>
      </c>
      <c r="C45" s="5" t="s">
        <v>15</v>
      </c>
      <c r="D45" s="5" t="s">
        <v>54</v>
      </c>
      <c r="E45" s="5" t="s">
        <v>57</v>
      </c>
      <c r="F45" s="5" t="s">
        <v>71</v>
      </c>
      <c r="G45" s="5" t="s">
        <v>28</v>
      </c>
      <c r="H45" s="5">
        <v>1.1000000000000001</v>
      </c>
      <c r="I45" s="9"/>
      <c r="J45" s="9"/>
      <c r="K45" s="10"/>
      <c r="L45" s="5" t="s">
        <v>32</v>
      </c>
      <c r="M45" s="5">
        <v>17</v>
      </c>
      <c r="N45" s="15">
        <v>42482</v>
      </c>
      <c r="O45" s="5" t="s">
        <v>0</v>
      </c>
      <c r="P45" s="6">
        <v>65.463289496000016</v>
      </c>
      <c r="Q45" s="5" t="s">
        <v>132</v>
      </c>
    </row>
    <row r="46" spans="1:17" x14ac:dyDescent="0.2">
      <c r="A46" s="5" t="s">
        <v>13</v>
      </c>
      <c r="B46" s="5" t="s">
        <v>14</v>
      </c>
      <c r="C46" s="5" t="s">
        <v>15</v>
      </c>
      <c r="D46" s="5" t="s">
        <v>54</v>
      </c>
      <c r="E46" s="5" t="s">
        <v>57</v>
      </c>
      <c r="F46" s="5" t="s">
        <v>71</v>
      </c>
      <c r="G46" s="5" t="s">
        <v>28</v>
      </c>
      <c r="H46" s="5">
        <v>1.1000000000000001</v>
      </c>
      <c r="I46" s="9"/>
      <c r="J46" s="9"/>
      <c r="K46" s="10"/>
      <c r="L46" s="5" t="s">
        <v>32</v>
      </c>
      <c r="M46" s="5">
        <v>17</v>
      </c>
      <c r="N46" s="15">
        <v>42482</v>
      </c>
      <c r="O46" s="5" t="s">
        <v>0</v>
      </c>
      <c r="P46" s="6">
        <v>55.198045980000003</v>
      </c>
      <c r="Q46" s="5" t="s">
        <v>132</v>
      </c>
    </row>
    <row r="47" spans="1:17" x14ac:dyDescent="0.2">
      <c r="A47" s="5" t="s">
        <v>13</v>
      </c>
      <c r="B47" s="5" t="s">
        <v>17</v>
      </c>
      <c r="C47" s="5" t="s">
        <v>16</v>
      </c>
      <c r="D47" s="5" t="s">
        <v>53</v>
      </c>
      <c r="E47" s="5" t="s">
        <v>57</v>
      </c>
      <c r="F47" s="5" t="s">
        <v>73</v>
      </c>
      <c r="G47" s="5" t="s">
        <v>97</v>
      </c>
      <c r="H47" s="5">
        <v>113.90664882724064</v>
      </c>
      <c r="I47" s="9"/>
      <c r="J47" s="9"/>
      <c r="K47" s="10"/>
      <c r="L47" s="5" t="s">
        <v>32</v>
      </c>
      <c r="M47" s="5">
        <v>17</v>
      </c>
      <c r="N47" s="15">
        <v>42482</v>
      </c>
      <c r="O47" s="5" t="s">
        <v>0</v>
      </c>
      <c r="P47" s="6">
        <v>10</v>
      </c>
      <c r="Q47" s="5" t="s">
        <v>52</v>
      </c>
    </row>
    <row r="48" spans="1:17" x14ac:dyDescent="0.2">
      <c r="A48" s="5" t="s">
        <v>13</v>
      </c>
      <c r="B48" s="5" t="s">
        <v>17</v>
      </c>
      <c r="C48" s="5" t="s">
        <v>16</v>
      </c>
      <c r="D48" s="5" t="s">
        <v>53</v>
      </c>
      <c r="E48" s="5" t="s">
        <v>56</v>
      </c>
      <c r="F48" s="5" t="s">
        <v>68</v>
      </c>
      <c r="G48" s="5" t="s">
        <v>99</v>
      </c>
      <c r="H48" s="5">
        <v>120</v>
      </c>
      <c r="I48" s="9"/>
      <c r="J48" s="9"/>
      <c r="K48" s="10"/>
      <c r="L48" s="5" t="s">
        <v>32</v>
      </c>
      <c r="M48" s="5">
        <v>17</v>
      </c>
      <c r="N48" s="15">
        <v>42482</v>
      </c>
      <c r="O48" s="5" t="s">
        <v>0</v>
      </c>
      <c r="P48" s="6">
        <v>1.5240968507999999</v>
      </c>
      <c r="Q48" s="5" t="s">
        <v>52</v>
      </c>
    </row>
    <row r="49" spans="1:17" x14ac:dyDescent="0.2">
      <c r="A49" s="5" t="s">
        <v>13</v>
      </c>
      <c r="B49" s="5" t="s">
        <v>17</v>
      </c>
      <c r="C49" s="5" t="s">
        <v>16</v>
      </c>
      <c r="D49" s="5" t="s">
        <v>53</v>
      </c>
      <c r="E49" s="5" t="s">
        <v>56</v>
      </c>
      <c r="F49" s="5" t="s">
        <v>68</v>
      </c>
      <c r="G49" s="5" t="s">
        <v>97</v>
      </c>
      <c r="H49" s="5">
        <v>120</v>
      </c>
      <c r="I49" s="9"/>
      <c r="J49" s="9"/>
      <c r="K49" s="10"/>
      <c r="L49" s="5" t="s">
        <v>32</v>
      </c>
      <c r="M49" s="5">
        <v>17</v>
      </c>
      <c r="N49" s="15">
        <v>42482</v>
      </c>
      <c r="O49" s="5" t="s">
        <v>0</v>
      </c>
      <c r="P49" s="6">
        <v>9.2448487895999989</v>
      </c>
      <c r="Q49" s="5" t="s">
        <v>52</v>
      </c>
    </row>
    <row r="50" spans="1:17" x14ac:dyDescent="0.2">
      <c r="A50" s="5" t="s">
        <v>13</v>
      </c>
      <c r="B50" s="5" t="s">
        <v>30</v>
      </c>
      <c r="C50" s="5" t="s">
        <v>16</v>
      </c>
      <c r="D50" s="5" t="s">
        <v>53</v>
      </c>
      <c r="E50" s="5" t="s">
        <v>56</v>
      </c>
      <c r="F50" s="5" t="s">
        <v>68</v>
      </c>
      <c r="G50" s="5" t="s">
        <v>97</v>
      </c>
      <c r="H50" s="5">
        <v>120</v>
      </c>
      <c r="I50" s="9"/>
      <c r="J50" s="9"/>
      <c r="K50" s="10"/>
      <c r="L50" s="5" t="s">
        <v>32</v>
      </c>
      <c r="M50" s="5">
        <v>17</v>
      </c>
      <c r="N50" s="15">
        <v>42482</v>
      </c>
      <c r="O50" s="5" t="s">
        <v>0</v>
      </c>
      <c r="P50" s="6">
        <v>16.4250478272</v>
      </c>
      <c r="Q50" s="5" t="s">
        <v>52</v>
      </c>
    </row>
    <row r="51" spans="1:17" x14ac:dyDescent="0.2">
      <c r="A51" s="5" t="s">
        <v>13</v>
      </c>
      <c r="B51" s="5" t="s">
        <v>30</v>
      </c>
      <c r="C51" s="5" t="s">
        <v>16</v>
      </c>
      <c r="D51" s="5" t="s">
        <v>53</v>
      </c>
      <c r="E51" s="5" t="s">
        <v>57</v>
      </c>
      <c r="F51" s="5" t="s">
        <v>74</v>
      </c>
      <c r="G51" s="5" t="s">
        <v>97</v>
      </c>
      <c r="H51" s="5">
        <v>98.089572247327723</v>
      </c>
      <c r="I51" s="9"/>
      <c r="J51" s="9"/>
      <c r="K51" s="10"/>
      <c r="L51" s="5" t="s">
        <v>32</v>
      </c>
      <c r="M51" s="5">
        <v>17</v>
      </c>
      <c r="N51" s="15">
        <v>42482</v>
      </c>
      <c r="O51" s="5" t="s">
        <v>0</v>
      </c>
      <c r="P51" s="6">
        <v>9.9999999999999982</v>
      </c>
      <c r="Q51" s="5" t="s">
        <v>52</v>
      </c>
    </row>
    <row r="52" spans="1:17" x14ac:dyDescent="0.2">
      <c r="A52" s="5" t="s">
        <v>13</v>
      </c>
      <c r="B52" s="5" t="s">
        <v>30</v>
      </c>
      <c r="C52" s="5" t="s">
        <v>16</v>
      </c>
      <c r="D52" s="5" t="s">
        <v>53</v>
      </c>
      <c r="E52" s="5" t="s">
        <v>57</v>
      </c>
      <c r="F52" s="5" t="s">
        <v>68</v>
      </c>
      <c r="G52" s="5" t="s">
        <v>97</v>
      </c>
      <c r="H52" s="5">
        <v>127.14836681013334</v>
      </c>
      <c r="I52" s="9"/>
      <c r="J52" s="9"/>
      <c r="K52" s="10"/>
      <c r="L52" s="5" t="s">
        <v>32</v>
      </c>
      <c r="M52" s="5">
        <v>17</v>
      </c>
      <c r="N52" s="15">
        <v>42482</v>
      </c>
      <c r="O52" s="5" t="s">
        <v>0</v>
      </c>
      <c r="P52" s="6">
        <v>16.000000000000004</v>
      </c>
      <c r="Q52" s="5" t="s">
        <v>52</v>
      </c>
    </row>
    <row r="53" spans="1:17" x14ac:dyDescent="0.2">
      <c r="A53" s="5" t="s">
        <v>13</v>
      </c>
      <c r="B53" s="5" t="s">
        <v>30</v>
      </c>
      <c r="C53" s="5" t="s">
        <v>16</v>
      </c>
      <c r="D53" s="5" t="s">
        <v>53</v>
      </c>
      <c r="E53" s="5" t="s">
        <v>57</v>
      </c>
      <c r="F53" s="5" t="s">
        <v>68</v>
      </c>
      <c r="G53" s="5" t="s">
        <v>97</v>
      </c>
      <c r="H53" s="5">
        <v>124.91072374061164</v>
      </c>
      <c r="I53" s="9"/>
      <c r="J53" s="9"/>
      <c r="K53" s="10"/>
      <c r="L53" s="5" t="s">
        <v>32</v>
      </c>
      <c r="M53" s="5">
        <v>17</v>
      </c>
      <c r="N53" s="15">
        <v>42482</v>
      </c>
      <c r="O53" s="5" t="s">
        <v>0</v>
      </c>
      <c r="P53" s="6">
        <v>14</v>
      </c>
      <c r="Q53" s="5" t="s">
        <v>52</v>
      </c>
    </row>
    <row r="54" spans="1:17" x14ac:dyDescent="0.2">
      <c r="A54" s="5" t="s">
        <v>13</v>
      </c>
      <c r="B54" s="5" t="s">
        <v>30</v>
      </c>
      <c r="C54" s="5" t="s">
        <v>16</v>
      </c>
      <c r="D54" s="5" t="s">
        <v>53</v>
      </c>
      <c r="E54" s="5" t="s">
        <v>57</v>
      </c>
      <c r="F54" s="5" t="s">
        <v>75</v>
      </c>
      <c r="G54" s="5" t="s">
        <v>100</v>
      </c>
      <c r="H54" s="5">
        <v>110</v>
      </c>
      <c r="I54" s="9"/>
      <c r="J54" s="9"/>
      <c r="K54" s="10"/>
      <c r="L54" s="5" t="s">
        <v>32</v>
      </c>
      <c r="M54" s="5">
        <v>17</v>
      </c>
      <c r="N54" s="15">
        <v>42482</v>
      </c>
      <c r="O54" s="5" t="s">
        <v>0</v>
      </c>
      <c r="P54" s="6">
        <v>18.149805334100002</v>
      </c>
      <c r="Q54" s="5" t="s">
        <v>52</v>
      </c>
    </row>
    <row r="55" spans="1:17" x14ac:dyDescent="0.2">
      <c r="A55" s="5" t="s">
        <v>13</v>
      </c>
      <c r="B55" s="5" t="s">
        <v>30</v>
      </c>
      <c r="C55" s="5" t="s">
        <v>16</v>
      </c>
      <c r="D55" s="5" t="s">
        <v>53</v>
      </c>
      <c r="E55" s="5" t="s">
        <v>57</v>
      </c>
      <c r="F55" s="5" t="s">
        <v>75</v>
      </c>
      <c r="G55" s="5" t="s">
        <v>100</v>
      </c>
      <c r="H55" s="5">
        <v>110</v>
      </c>
      <c r="I55" s="9"/>
      <c r="J55" s="9"/>
      <c r="K55" s="10"/>
      <c r="L55" s="5" t="s">
        <v>32</v>
      </c>
      <c r="M55" s="5">
        <v>17</v>
      </c>
      <c r="N55" s="15">
        <v>42482</v>
      </c>
      <c r="O55" s="5" t="s">
        <v>0</v>
      </c>
      <c r="P55" s="6">
        <v>0.79252617290000005</v>
      </c>
      <c r="Q55" s="5" t="s">
        <v>52</v>
      </c>
    </row>
    <row r="56" spans="1:17" x14ac:dyDescent="0.2">
      <c r="A56" s="5" t="s">
        <v>13</v>
      </c>
      <c r="B56" s="5" t="s">
        <v>30</v>
      </c>
      <c r="C56" s="5" t="s">
        <v>16</v>
      </c>
      <c r="D56" s="5" t="s">
        <v>53</v>
      </c>
      <c r="E56" s="5" t="s">
        <v>57</v>
      </c>
      <c r="F56" s="5" t="s">
        <v>75</v>
      </c>
      <c r="G56" s="5" t="s">
        <v>100</v>
      </c>
      <c r="H56" s="5">
        <v>110</v>
      </c>
      <c r="I56" s="9"/>
      <c r="J56" s="9"/>
      <c r="K56" s="10"/>
      <c r="L56" s="5" t="s">
        <v>32</v>
      </c>
      <c r="M56" s="5">
        <v>17</v>
      </c>
      <c r="N56" s="15">
        <v>42482</v>
      </c>
      <c r="O56" s="5" t="s">
        <v>0</v>
      </c>
      <c r="P56" s="6">
        <v>42.629394141399999</v>
      </c>
      <c r="Q56" s="5" t="s">
        <v>52</v>
      </c>
    </row>
    <row r="57" spans="1:17" x14ac:dyDescent="0.2">
      <c r="A57" s="5" t="s">
        <v>13</v>
      </c>
      <c r="B57" s="5" t="s">
        <v>30</v>
      </c>
      <c r="C57" s="5" t="s">
        <v>16</v>
      </c>
      <c r="D57" s="5" t="s">
        <v>53</v>
      </c>
      <c r="E57" s="5" t="s">
        <v>57</v>
      </c>
      <c r="F57" s="5" t="s">
        <v>75</v>
      </c>
      <c r="G57" s="5" t="s">
        <v>100</v>
      </c>
      <c r="H57" s="5">
        <v>110</v>
      </c>
      <c r="I57" s="9"/>
      <c r="J57" s="9"/>
      <c r="K57" s="10"/>
      <c r="L57" s="5" t="s">
        <v>32</v>
      </c>
      <c r="M57" s="5">
        <v>17</v>
      </c>
      <c r="N57" s="15">
        <v>42482</v>
      </c>
      <c r="O57" s="5" t="s">
        <v>0</v>
      </c>
      <c r="P57" s="6">
        <v>10.6112028286</v>
      </c>
      <c r="Q57" s="5" t="s">
        <v>52</v>
      </c>
    </row>
    <row r="58" spans="1:17" x14ac:dyDescent="0.2">
      <c r="A58" s="5" t="s">
        <v>13</v>
      </c>
      <c r="B58" s="5" t="s">
        <v>30</v>
      </c>
      <c r="C58" s="5" t="s">
        <v>16</v>
      </c>
      <c r="D58" s="5" t="s">
        <v>53</v>
      </c>
      <c r="E58" s="5" t="s">
        <v>56</v>
      </c>
      <c r="F58" s="5" t="s">
        <v>58</v>
      </c>
      <c r="G58" s="5" t="s">
        <v>93</v>
      </c>
      <c r="H58" s="5">
        <v>139</v>
      </c>
      <c r="I58" s="9"/>
      <c r="J58" s="9"/>
      <c r="K58" s="10"/>
      <c r="L58" s="5" t="s">
        <v>32</v>
      </c>
      <c r="M58" s="5">
        <v>17</v>
      </c>
      <c r="N58" s="15">
        <v>42482</v>
      </c>
      <c r="O58" s="5" t="s">
        <v>0</v>
      </c>
      <c r="P58" s="6">
        <v>26.461142553559998</v>
      </c>
      <c r="Q58" s="5" t="s">
        <v>52</v>
      </c>
    </row>
    <row r="59" spans="1:17" x14ac:dyDescent="0.2">
      <c r="A59" s="5" t="s">
        <v>13</v>
      </c>
      <c r="B59" s="5" t="s">
        <v>30</v>
      </c>
      <c r="C59" s="5" t="s">
        <v>16</v>
      </c>
      <c r="D59" s="5" t="s">
        <v>53</v>
      </c>
      <c r="E59" s="5" t="s">
        <v>56</v>
      </c>
      <c r="F59" s="5" t="s">
        <v>58</v>
      </c>
      <c r="G59" s="5" t="s">
        <v>93</v>
      </c>
      <c r="H59" s="5">
        <v>139</v>
      </c>
      <c r="I59" s="9"/>
      <c r="J59" s="9"/>
      <c r="K59" s="10"/>
      <c r="L59" s="5" t="s">
        <v>32</v>
      </c>
      <c r="M59" s="5">
        <v>17</v>
      </c>
      <c r="N59" s="15">
        <v>42482</v>
      </c>
      <c r="O59" s="5" t="s">
        <v>0</v>
      </c>
      <c r="P59" s="6">
        <v>55.277326493929998</v>
      </c>
      <c r="Q59" s="5" t="s">
        <v>52</v>
      </c>
    </row>
    <row r="60" spans="1:17" x14ac:dyDescent="0.2">
      <c r="A60" s="5" t="s">
        <v>13</v>
      </c>
      <c r="B60" s="5" t="s">
        <v>30</v>
      </c>
      <c r="C60" s="5" t="s">
        <v>16</v>
      </c>
      <c r="D60" s="5" t="s">
        <v>53</v>
      </c>
      <c r="E60" s="5" t="s">
        <v>57</v>
      </c>
      <c r="F60" s="5" t="s">
        <v>75</v>
      </c>
      <c r="G60" s="5" t="s">
        <v>100</v>
      </c>
      <c r="H60" s="5">
        <v>110</v>
      </c>
      <c r="I60" s="9"/>
      <c r="J60" s="9"/>
      <c r="K60" s="10"/>
      <c r="L60" s="5" t="s">
        <v>32</v>
      </c>
      <c r="M60" s="5">
        <v>17</v>
      </c>
      <c r="N60" s="15">
        <v>42482</v>
      </c>
      <c r="O60" s="5" t="s">
        <v>0</v>
      </c>
      <c r="P60" s="6">
        <v>5.2979981141999994</v>
      </c>
      <c r="Q60" s="5" t="s">
        <v>52</v>
      </c>
    </row>
    <row r="61" spans="1:17" x14ac:dyDescent="0.2">
      <c r="A61" s="5" t="s">
        <v>13</v>
      </c>
      <c r="B61" s="5" t="s">
        <v>30</v>
      </c>
      <c r="C61" s="5" t="s">
        <v>16</v>
      </c>
      <c r="D61" s="5" t="s">
        <v>53</v>
      </c>
      <c r="E61" s="5" t="s">
        <v>56</v>
      </c>
      <c r="F61" s="5" t="s">
        <v>58</v>
      </c>
      <c r="G61" s="5" t="s">
        <v>93</v>
      </c>
      <c r="H61" s="5">
        <v>139</v>
      </c>
      <c r="I61" s="9"/>
      <c r="J61" s="9"/>
      <c r="K61" s="10"/>
      <c r="L61" s="5" t="s">
        <v>32</v>
      </c>
      <c r="M61" s="5">
        <v>17</v>
      </c>
      <c r="N61" s="15">
        <v>42482</v>
      </c>
      <c r="O61" s="5" t="s">
        <v>0</v>
      </c>
      <c r="P61" s="6">
        <v>5.2960049561199991</v>
      </c>
      <c r="Q61" s="5" t="s">
        <v>52</v>
      </c>
    </row>
    <row r="62" spans="1:17" x14ac:dyDescent="0.2">
      <c r="A62" s="5" t="s">
        <v>13</v>
      </c>
      <c r="B62" s="5" t="s">
        <v>30</v>
      </c>
      <c r="C62" s="5" t="s">
        <v>16</v>
      </c>
      <c r="D62" s="5" t="s">
        <v>53</v>
      </c>
      <c r="E62" s="5" t="s">
        <v>56</v>
      </c>
      <c r="F62" s="5" t="s">
        <v>58</v>
      </c>
      <c r="G62" s="5" t="s">
        <v>93</v>
      </c>
      <c r="H62" s="5">
        <v>139</v>
      </c>
      <c r="I62" s="9"/>
      <c r="J62" s="9"/>
      <c r="K62" s="10"/>
      <c r="L62" s="5" t="s">
        <v>32</v>
      </c>
      <c r="M62" s="5">
        <v>17</v>
      </c>
      <c r="N62" s="15">
        <v>42482</v>
      </c>
      <c r="O62" s="5" t="s">
        <v>0</v>
      </c>
      <c r="P62" s="6">
        <v>15.65396225372</v>
      </c>
      <c r="Q62" s="5" t="s">
        <v>52</v>
      </c>
    </row>
    <row r="63" spans="1:17" x14ac:dyDescent="0.2">
      <c r="A63" s="5" t="s">
        <v>13</v>
      </c>
      <c r="B63" s="5" t="s">
        <v>30</v>
      </c>
      <c r="C63" s="5" t="s">
        <v>16</v>
      </c>
      <c r="D63" s="5" t="s">
        <v>53</v>
      </c>
      <c r="E63" s="5" t="s">
        <v>56</v>
      </c>
      <c r="F63" s="5" t="s">
        <v>58</v>
      </c>
      <c r="G63" s="5" t="s">
        <v>93</v>
      </c>
      <c r="H63" s="5">
        <v>139</v>
      </c>
      <c r="I63" s="9"/>
      <c r="J63" s="9"/>
      <c r="K63" s="10"/>
      <c r="L63" s="5" t="s">
        <v>32</v>
      </c>
      <c r="M63" s="5">
        <v>17</v>
      </c>
      <c r="N63" s="15">
        <v>42482</v>
      </c>
      <c r="O63" s="5" t="s">
        <v>0</v>
      </c>
      <c r="P63" s="6">
        <v>24.407135756079999</v>
      </c>
      <c r="Q63" s="5" t="s">
        <v>52</v>
      </c>
    </row>
    <row r="64" spans="1:17" x14ac:dyDescent="0.2">
      <c r="A64" s="5" t="s">
        <v>13</v>
      </c>
      <c r="B64" s="5" t="s">
        <v>30</v>
      </c>
      <c r="C64" s="5" t="s">
        <v>16</v>
      </c>
      <c r="D64" s="5" t="s">
        <v>53</v>
      </c>
      <c r="E64" s="5" t="s">
        <v>56</v>
      </c>
      <c r="F64" s="5" t="s">
        <v>58</v>
      </c>
      <c r="G64" s="5" t="s">
        <v>93</v>
      </c>
      <c r="H64" s="5">
        <v>139</v>
      </c>
      <c r="I64" s="9"/>
      <c r="J64" s="9"/>
      <c r="K64" s="10"/>
      <c r="L64" s="5" t="s">
        <v>32</v>
      </c>
      <c r="M64" s="5">
        <v>17</v>
      </c>
      <c r="N64" s="15">
        <v>42482</v>
      </c>
      <c r="O64" s="5" t="s">
        <v>0</v>
      </c>
      <c r="P64" s="6">
        <v>10.23028176799</v>
      </c>
      <c r="Q64" s="5" t="s">
        <v>52</v>
      </c>
    </row>
    <row r="65" spans="1:17" x14ac:dyDescent="0.2">
      <c r="A65" s="5" t="s">
        <v>13</v>
      </c>
      <c r="B65" s="5" t="s">
        <v>30</v>
      </c>
      <c r="C65" s="5" t="s">
        <v>16</v>
      </c>
      <c r="D65" s="5" t="s">
        <v>53</v>
      </c>
      <c r="E65" s="5" t="s">
        <v>57</v>
      </c>
      <c r="F65" s="5" t="s">
        <v>58</v>
      </c>
      <c r="G65" s="5" t="s">
        <v>93</v>
      </c>
      <c r="H65" s="5">
        <v>139</v>
      </c>
      <c r="I65" s="9"/>
      <c r="J65" s="9"/>
      <c r="K65" s="10"/>
      <c r="L65" s="5" t="s">
        <v>32</v>
      </c>
      <c r="M65" s="5">
        <v>17</v>
      </c>
      <c r="N65" s="15">
        <v>42482</v>
      </c>
      <c r="O65" s="5" t="s">
        <v>0</v>
      </c>
      <c r="P65" s="6">
        <v>19.066060116679999</v>
      </c>
      <c r="Q65" s="5" t="s">
        <v>52</v>
      </c>
    </row>
    <row r="66" spans="1:17" x14ac:dyDescent="0.2">
      <c r="A66" s="5" t="s">
        <v>13</v>
      </c>
      <c r="B66" s="5" t="s">
        <v>30</v>
      </c>
      <c r="C66" s="5" t="s">
        <v>16</v>
      </c>
      <c r="D66" s="5" t="s">
        <v>53</v>
      </c>
      <c r="E66" s="5" t="s">
        <v>56</v>
      </c>
      <c r="F66" s="5" t="s">
        <v>58</v>
      </c>
      <c r="G66" s="5" t="s">
        <v>93</v>
      </c>
      <c r="H66" s="5">
        <v>135</v>
      </c>
      <c r="I66" s="9"/>
      <c r="J66" s="9"/>
      <c r="K66" s="10"/>
      <c r="L66" s="5" t="s">
        <v>32</v>
      </c>
      <c r="M66" s="5">
        <v>17</v>
      </c>
      <c r="N66" s="15">
        <v>42482</v>
      </c>
      <c r="O66" s="5" t="s">
        <v>0</v>
      </c>
      <c r="P66" s="6">
        <v>22.536978775199998</v>
      </c>
      <c r="Q66" s="5" t="s">
        <v>52</v>
      </c>
    </row>
    <row r="67" spans="1:17" x14ac:dyDescent="0.2">
      <c r="A67" s="5" t="s">
        <v>13</v>
      </c>
      <c r="B67" s="5" t="s">
        <v>30</v>
      </c>
      <c r="C67" s="5" t="s">
        <v>19</v>
      </c>
      <c r="D67" s="5" t="s">
        <v>53</v>
      </c>
      <c r="E67" s="5" t="s">
        <v>57</v>
      </c>
      <c r="F67" s="5" t="s">
        <v>76</v>
      </c>
      <c r="G67" s="5" t="s">
        <v>98</v>
      </c>
      <c r="H67" s="5">
        <v>260</v>
      </c>
      <c r="I67" s="9"/>
      <c r="J67" s="9"/>
      <c r="K67" s="10"/>
      <c r="L67" s="5" t="s">
        <v>32</v>
      </c>
      <c r="M67" s="5">
        <v>17</v>
      </c>
      <c r="N67" s="15">
        <v>42482</v>
      </c>
      <c r="O67" s="5" t="s">
        <v>0</v>
      </c>
      <c r="P67" s="6">
        <v>18.969406076399999</v>
      </c>
      <c r="Q67" s="5" t="s">
        <v>52</v>
      </c>
    </row>
    <row r="68" spans="1:17" x14ac:dyDescent="0.2">
      <c r="A68" s="5" t="s">
        <v>21</v>
      </c>
      <c r="B68" s="5" t="s">
        <v>14</v>
      </c>
      <c r="C68" s="5" t="s">
        <v>15</v>
      </c>
      <c r="D68" s="5" t="s">
        <v>54</v>
      </c>
      <c r="E68" s="5" t="s">
        <v>57</v>
      </c>
      <c r="F68" s="5" t="s">
        <v>63</v>
      </c>
      <c r="G68" s="5" t="s">
        <v>28</v>
      </c>
      <c r="H68" s="5">
        <v>1.1000000000000001</v>
      </c>
      <c r="I68" s="9"/>
      <c r="J68" s="9"/>
      <c r="K68" s="10"/>
      <c r="L68" s="5" t="s">
        <v>32</v>
      </c>
      <c r="M68" s="5">
        <v>17</v>
      </c>
      <c r="N68" s="15">
        <v>42482</v>
      </c>
      <c r="O68" s="5" t="s">
        <v>0</v>
      </c>
      <c r="P68" s="6">
        <v>147.432909822</v>
      </c>
      <c r="Q68" s="5" t="s">
        <v>132</v>
      </c>
    </row>
    <row r="69" spans="1:17" x14ac:dyDescent="0.2">
      <c r="A69" s="5" t="s">
        <v>21</v>
      </c>
      <c r="B69" s="5" t="s">
        <v>22</v>
      </c>
      <c r="C69" s="5" t="s">
        <v>15</v>
      </c>
      <c r="D69" s="5" t="s">
        <v>54</v>
      </c>
      <c r="E69" s="5" t="s">
        <v>57</v>
      </c>
      <c r="F69" s="5" t="s">
        <v>77</v>
      </c>
      <c r="G69" s="5" t="s">
        <v>101</v>
      </c>
      <c r="H69" s="5">
        <v>1.1000000000000001</v>
      </c>
      <c r="I69" s="9"/>
      <c r="J69" s="9"/>
      <c r="K69" s="10"/>
      <c r="L69" s="5" t="s">
        <v>32</v>
      </c>
      <c r="M69" s="5">
        <v>17</v>
      </c>
      <c r="N69" s="15">
        <v>42482</v>
      </c>
      <c r="O69" s="5" t="s">
        <v>0</v>
      </c>
      <c r="P69" s="6">
        <v>102.646022105</v>
      </c>
      <c r="Q69" s="5" t="s">
        <v>132</v>
      </c>
    </row>
    <row r="70" spans="1:17" x14ac:dyDescent="0.2">
      <c r="A70" s="5" t="s">
        <v>13</v>
      </c>
      <c r="B70" s="5" t="s">
        <v>30</v>
      </c>
      <c r="C70" s="5" t="s">
        <v>19</v>
      </c>
      <c r="D70" s="5" t="s">
        <v>53</v>
      </c>
      <c r="E70" s="5" t="s">
        <v>56</v>
      </c>
      <c r="F70" s="5" t="s">
        <v>60</v>
      </c>
      <c r="G70" s="5" t="s">
        <v>93</v>
      </c>
      <c r="H70" s="5">
        <v>280</v>
      </c>
      <c r="I70" s="9"/>
      <c r="J70" s="9"/>
      <c r="K70" s="10"/>
      <c r="L70" s="5" t="s">
        <v>32</v>
      </c>
      <c r="M70" s="5">
        <v>17</v>
      </c>
      <c r="N70" s="15">
        <v>42482</v>
      </c>
      <c r="O70" s="5" t="s">
        <v>0</v>
      </c>
      <c r="P70" s="6">
        <v>20.5994561752</v>
      </c>
      <c r="Q70" s="5" t="s">
        <v>52</v>
      </c>
    </row>
    <row r="71" spans="1:17" x14ac:dyDescent="0.2">
      <c r="A71" s="5" t="s">
        <v>13</v>
      </c>
      <c r="B71" s="5" t="s">
        <v>30</v>
      </c>
      <c r="C71" s="5" t="s">
        <v>19</v>
      </c>
      <c r="D71" s="5" t="s">
        <v>53</v>
      </c>
      <c r="E71" s="5" t="s">
        <v>57</v>
      </c>
      <c r="F71" s="5" t="s">
        <v>70</v>
      </c>
      <c r="G71" s="5" t="s">
        <v>98</v>
      </c>
      <c r="H71" s="5">
        <v>250</v>
      </c>
      <c r="I71" s="9"/>
      <c r="J71" s="9"/>
      <c r="K71" s="10"/>
      <c r="L71" s="5" t="s">
        <v>32</v>
      </c>
      <c r="M71" s="5">
        <v>17</v>
      </c>
      <c r="N71" s="15">
        <v>42482</v>
      </c>
      <c r="O71" s="5" t="s">
        <v>0</v>
      </c>
      <c r="P71" s="6">
        <v>12.4429053275</v>
      </c>
      <c r="Q71" s="5" t="s">
        <v>52</v>
      </c>
    </row>
    <row r="72" spans="1:17" x14ac:dyDescent="0.2">
      <c r="A72" s="5" t="s">
        <v>13</v>
      </c>
      <c r="B72" s="5" t="s">
        <v>14</v>
      </c>
      <c r="C72" s="5" t="s">
        <v>15</v>
      </c>
      <c r="D72" s="5" t="s">
        <v>54</v>
      </c>
      <c r="E72" s="5" t="s">
        <v>57</v>
      </c>
      <c r="F72" s="5" t="s">
        <v>63</v>
      </c>
      <c r="G72" s="5" t="s">
        <v>28</v>
      </c>
      <c r="H72" s="5">
        <v>1.2</v>
      </c>
      <c r="I72" s="9"/>
      <c r="J72" s="9"/>
      <c r="K72" s="10"/>
      <c r="L72" s="5" t="s">
        <v>32</v>
      </c>
      <c r="M72" s="5">
        <v>17</v>
      </c>
      <c r="N72" s="15">
        <v>42482</v>
      </c>
      <c r="O72" s="5" t="s">
        <v>0</v>
      </c>
      <c r="P72" s="6">
        <v>93.179632331999997</v>
      </c>
      <c r="Q72" s="5" t="s">
        <v>132</v>
      </c>
    </row>
    <row r="73" spans="1:17" x14ac:dyDescent="0.2">
      <c r="A73" s="5" t="s">
        <v>21</v>
      </c>
      <c r="B73" s="5" t="s">
        <v>17</v>
      </c>
      <c r="C73" s="5" t="s">
        <v>15</v>
      </c>
      <c r="D73" s="5" t="s">
        <v>54</v>
      </c>
      <c r="E73" s="5" t="s">
        <v>57</v>
      </c>
      <c r="F73" s="5" t="s">
        <v>63</v>
      </c>
      <c r="G73" s="5" t="s">
        <v>28</v>
      </c>
      <c r="H73" s="5">
        <v>1.2</v>
      </c>
      <c r="I73" s="9"/>
      <c r="J73" s="9"/>
      <c r="K73" s="10"/>
      <c r="L73" s="5" t="s">
        <v>32</v>
      </c>
      <c r="M73" s="5">
        <v>17</v>
      </c>
      <c r="N73" s="15">
        <v>42482</v>
      </c>
      <c r="O73" s="5" t="s">
        <v>0</v>
      </c>
      <c r="P73" s="6">
        <v>118.13695521599999</v>
      </c>
      <c r="Q73" s="5" t="s">
        <v>132</v>
      </c>
    </row>
    <row r="74" spans="1:17" x14ac:dyDescent="0.2">
      <c r="A74" s="5" t="s">
        <v>21</v>
      </c>
      <c r="B74" s="5" t="s">
        <v>17</v>
      </c>
      <c r="C74" s="5" t="s">
        <v>15</v>
      </c>
      <c r="D74" s="5" t="s">
        <v>54</v>
      </c>
      <c r="E74" s="5" t="s">
        <v>57</v>
      </c>
      <c r="F74" s="5" t="s">
        <v>67</v>
      </c>
      <c r="G74" s="5" t="s">
        <v>28</v>
      </c>
      <c r="H74" s="5">
        <v>1.1000000000000001</v>
      </c>
      <c r="I74" s="9"/>
      <c r="J74" s="9"/>
      <c r="K74" s="10"/>
      <c r="L74" s="5" t="s">
        <v>32</v>
      </c>
      <c r="M74" s="5">
        <v>17</v>
      </c>
      <c r="N74" s="15">
        <v>42482</v>
      </c>
      <c r="O74" s="5" t="s">
        <v>0</v>
      </c>
      <c r="P74" s="6">
        <v>106.57607766300001</v>
      </c>
      <c r="Q74" s="5" t="s">
        <v>132</v>
      </c>
    </row>
    <row r="75" spans="1:17" x14ac:dyDescent="0.2">
      <c r="A75" s="5" t="s">
        <v>21</v>
      </c>
      <c r="B75" s="5" t="s">
        <v>22</v>
      </c>
      <c r="C75" s="5" t="s">
        <v>15</v>
      </c>
      <c r="D75" s="5" t="s">
        <v>54</v>
      </c>
      <c r="E75" s="5" t="s">
        <v>57</v>
      </c>
      <c r="F75" s="5" t="s">
        <v>78</v>
      </c>
      <c r="G75" s="5" t="s">
        <v>101</v>
      </c>
      <c r="H75" s="5">
        <v>1.1000000000000001</v>
      </c>
      <c r="I75" s="9"/>
      <c r="J75" s="9"/>
      <c r="K75" s="10"/>
      <c r="L75" s="5" t="s">
        <v>32</v>
      </c>
      <c r="M75" s="5">
        <v>17</v>
      </c>
      <c r="N75" s="15">
        <v>42482</v>
      </c>
      <c r="O75" s="5" t="s">
        <v>0</v>
      </c>
      <c r="P75" s="6">
        <v>79.452051767</v>
      </c>
      <c r="Q75" s="5" t="s">
        <v>132</v>
      </c>
    </row>
    <row r="76" spans="1:17" x14ac:dyDescent="0.2">
      <c r="A76" s="5" t="s">
        <v>21</v>
      </c>
      <c r="B76" s="5" t="s">
        <v>14</v>
      </c>
      <c r="C76" s="5" t="s">
        <v>15</v>
      </c>
      <c r="D76" s="5" t="s">
        <v>54</v>
      </c>
      <c r="E76" s="5" t="s">
        <v>57</v>
      </c>
      <c r="F76" s="5" t="s">
        <v>67</v>
      </c>
      <c r="G76" s="5" t="s">
        <v>28</v>
      </c>
      <c r="H76" s="5">
        <v>1</v>
      </c>
      <c r="I76" s="9"/>
      <c r="J76" s="9"/>
      <c r="K76" s="10"/>
      <c r="L76" s="5" t="s">
        <v>32</v>
      </c>
      <c r="M76" s="5">
        <v>17</v>
      </c>
      <c r="N76" s="15">
        <v>42482</v>
      </c>
      <c r="O76" s="5" t="s">
        <v>0</v>
      </c>
      <c r="P76" s="6">
        <v>57.574139449999997</v>
      </c>
      <c r="Q76" s="5" t="s">
        <v>132</v>
      </c>
    </row>
    <row r="77" spans="1:17" x14ac:dyDescent="0.2">
      <c r="A77" s="5" t="s">
        <v>21</v>
      </c>
      <c r="B77" s="5" t="s">
        <v>22</v>
      </c>
      <c r="C77" s="5" t="s">
        <v>15</v>
      </c>
      <c r="D77" s="5" t="s">
        <v>54</v>
      </c>
      <c r="E77" s="5" t="s">
        <v>57</v>
      </c>
      <c r="F77" s="5" t="s">
        <v>79</v>
      </c>
      <c r="G77" s="5" t="s">
        <v>101</v>
      </c>
      <c r="H77" s="5">
        <v>1.1000000000000001</v>
      </c>
      <c r="I77" s="9"/>
      <c r="J77" s="9"/>
      <c r="K77" s="10"/>
      <c r="L77" s="5" t="s">
        <v>32</v>
      </c>
      <c r="M77" s="5">
        <v>17</v>
      </c>
      <c r="N77" s="15">
        <v>42482</v>
      </c>
      <c r="O77" s="5" t="s">
        <v>0</v>
      </c>
      <c r="P77" s="6">
        <v>52.095522402000007</v>
      </c>
      <c r="Q77" s="5" t="s">
        <v>132</v>
      </c>
    </row>
    <row r="78" spans="1:17" x14ac:dyDescent="0.2">
      <c r="A78" s="5" t="s">
        <v>13</v>
      </c>
      <c r="B78" s="5" t="s">
        <v>14</v>
      </c>
      <c r="C78" s="5" t="s">
        <v>15</v>
      </c>
      <c r="D78" s="5" t="s">
        <v>54</v>
      </c>
      <c r="E78" s="5" t="s">
        <v>57</v>
      </c>
      <c r="F78" s="5" t="s">
        <v>67</v>
      </c>
      <c r="G78" s="5" t="s">
        <v>28</v>
      </c>
      <c r="H78" s="5">
        <v>1.1000000000000001</v>
      </c>
      <c r="I78" s="9"/>
      <c r="J78" s="9"/>
      <c r="K78" s="10"/>
      <c r="L78" s="5" t="s">
        <v>32</v>
      </c>
      <c r="M78" s="5">
        <v>17</v>
      </c>
      <c r="N78" s="15">
        <v>42482</v>
      </c>
      <c r="O78" s="5" t="s">
        <v>0</v>
      </c>
      <c r="P78" s="6">
        <v>124.77681081800002</v>
      </c>
      <c r="Q78" s="5" t="s">
        <v>132</v>
      </c>
    </row>
    <row r="79" spans="1:17" x14ac:dyDescent="0.2">
      <c r="A79" s="5" t="s">
        <v>13</v>
      </c>
      <c r="B79" s="5" t="s">
        <v>30</v>
      </c>
      <c r="C79" s="5" t="s">
        <v>16</v>
      </c>
      <c r="D79" s="5" t="s">
        <v>53</v>
      </c>
      <c r="E79" s="5" t="s">
        <v>57</v>
      </c>
      <c r="F79" s="5" t="s">
        <v>75</v>
      </c>
      <c r="G79" s="5" t="s">
        <v>100</v>
      </c>
      <c r="H79" s="5">
        <v>110</v>
      </c>
      <c r="I79" s="9"/>
      <c r="J79" s="9"/>
      <c r="K79" s="10"/>
      <c r="L79" s="5" t="s">
        <v>32</v>
      </c>
      <c r="M79" s="5">
        <v>17</v>
      </c>
      <c r="N79" s="15">
        <v>42482</v>
      </c>
      <c r="O79" s="5" t="s">
        <v>0</v>
      </c>
      <c r="P79" s="6">
        <v>0.43863934950000005</v>
      </c>
      <c r="Q79" s="5" t="s">
        <v>52</v>
      </c>
    </row>
    <row r="80" spans="1:17" x14ac:dyDescent="0.2">
      <c r="A80" s="5" t="s">
        <v>13</v>
      </c>
      <c r="B80" s="5" t="s">
        <v>14</v>
      </c>
      <c r="C80" s="5" t="s">
        <v>15</v>
      </c>
      <c r="D80" s="5" t="s">
        <v>54</v>
      </c>
      <c r="E80" s="5" t="s">
        <v>57</v>
      </c>
      <c r="F80" s="5" t="s">
        <v>63</v>
      </c>
      <c r="G80" s="5" t="s">
        <v>28</v>
      </c>
      <c r="H80" s="5">
        <v>1.2</v>
      </c>
      <c r="I80" s="9"/>
      <c r="J80" s="9"/>
      <c r="K80" s="10"/>
      <c r="L80" s="5" t="s">
        <v>32</v>
      </c>
      <c r="M80" s="5">
        <v>17</v>
      </c>
      <c r="N80" s="15">
        <v>42482</v>
      </c>
      <c r="O80" s="5" t="s">
        <v>0</v>
      </c>
      <c r="P80" s="6">
        <v>146.19190046399999</v>
      </c>
      <c r="Q80" s="5" t="s">
        <v>132</v>
      </c>
    </row>
    <row r="81" spans="1:17" x14ac:dyDescent="0.2">
      <c r="A81" s="5" t="s">
        <v>13</v>
      </c>
      <c r="B81" s="5" t="s">
        <v>14</v>
      </c>
      <c r="C81" s="5" t="s">
        <v>16</v>
      </c>
      <c r="D81" s="5" t="s">
        <v>53</v>
      </c>
      <c r="E81" s="5" t="s">
        <v>56</v>
      </c>
      <c r="F81" s="5" t="s">
        <v>75</v>
      </c>
      <c r="G81" s="5" t="s">
        <v>100</v>
      </c>
      <c r="H81" s="5">
        <v>100</v>
      </c>
      <c r="I81" s="9"/>
      <c r="J81" s="9"/>
      <c r="K81" s="10"/>
      <c r="L81" s="5" t="s">
        <v>32</v>
      </c>
      <c r="M81" s="5">
        <v>17</v>
      </c>
      <c r="N81" s="15">
        <v>42482</v>
      </c>
      <c r="O81" s="5" t="s">
        <v>0</v>
      </c>
      <c r="P81" s="6">
        <v>11.735449393000001</v>
      </c>
      <c r="Q81" s="5" t="s">
        <v>52</v>
      </c>
    </row>
    <row r="82" spans="1:17" x14ac:dyDescent="0.2">
      <c r="A82" s="5" t="s">
        <v>13</v>
      </c>
      <c r="B82" s="5" t="s">
        <v>14</v>
      </c>
      <c r="C82" s="5" t="s">
        <v>16</v>
      </c>
      <c r="D82" s="5" t="s">
        <v>53</v>
      </c>
      <c r="E82" s="5" t="s">
        <v>56</v>
      </c>
      <c r="F82" s="5" t="s">
        <v>75</v>
      </c>
      <c r="G82" s="5" t="s">
        <v>100</v>
      </c>
      <c r="H82" s="5">
        <v>100</v>
      </c>
      <c r="I82" s="9"/>
      <c r="J82" s="9"/>
      <c r="K82" s="10"/>
      <c r="L82" s="5" t="s">
        <v>32</v>
      </c>
      <c r="M82" s="5">
        <v>17</v>
      </c>
      <c r="N82" s="15">
        <v>42482</v>
      </c>
      <c r="O82" s="5" t="s">
        <v>0</v>
      </c>
      <c r="P82" s="6">
        <v>7.2281790200000007</v>
      </c>
      <c r="Q82" s="5" t="s">
        <v>52</v>
      </c>
    </row>
    <row r="83" spans="1:17" x14ac:dyDescent="0.2">
      <c r="A83" s="5" t="s">
        <v>13</v>
      </c>
      <c r="B83" s="5" t="s">
        <v>14</v>
      </c>
      <c r="C83" s="5" t="s">
        <v>19</v>
      </c>
      <c r="D83" s="5" t="s">
        <v>53</v>
      </c>
      <c r="E83" s="5" t="s">
        <v>56</v>
      </c>
      <c r="F83" s="5" t="s">
        <v>60</v>
      </c>
      <c r="G83" s="5" t="s">
        <v>93</v>
      </c>
      <c r="H83" s="5">
        <v>280</v>
      </c>
      <c r="I83" s="9"/>
      <c r="J83" s="9"/>
      <c r="K83" s="10"/>
      <c r="L83" s="5" t="s">
        <v>32</v>
      </c>
      <c r="M83" s="5">
        <v>17</v>
      </c>
      <c r="N83" s="15">
        <v>42482</v>
      </c>
      <c r="O83" s="5" t="s">
        <v>0</v>
      </c>
      <c r="P83" s="6">
        <v>26.122067599599998</v>
      </c>
      <c r="Q83" s="5" t="s">
        <v>52</v>
      </c>
    </row>
    <row r="84" spans="1:17" x14ac:dyDescent="0.2">
      <c r="A84" s="5" t="s">
        <v>13</v>
      </c>
      <c r="B84" s="5" t="s">
        <v>14</v>
      </c>
      <c r="C84" s="5" t="s">
        <v>16</v>
      </c>
      <c r="D84" s="5" t="s">
        <v>53</v>
      </c>
      <c r="E84" s="5" t="s">
        <v>56</v>
      </c>
      <c r="F84" s="5" t="s">
        <v>75</v>
      </c>
      <c r="G84" s="5" t="s">
        <v>100</v>
      </c>
      <c r="H84" s="5">
        <v>100</v>
      </c>
      <c r="I84" s="9"/>
      <c r="J84" s="9"/>
      <c r="K84" s="10"/>
      <c r="L84" s="5" t="s">
        <v>32</v>
      </c>
      <c r="M84" s="5">
        <v>17</v>
      </c>
      <c r="N84" s="15">
        <v>42482</v>
      </c>
      <c r="O84" s="5" t="s">
        <v>0</v>
      </c>
      <c r="P84" s="6">
        <v>28.35837708</v>
      </c>
      <c r="Q84" s="5" t="s">
        <v>52</v>
      </c>
    </row>
    <row r="85" spans="1:17" x14ac:dyDescent="0.2">
      <c r="A85" s="5" t="s">
        <v>13</v>
      </c>
      <c r="B85" s="5" t="s">
        <v>14</v>
      </c>
      <c r="C85" s="5" t="s">
        <v>16</v>
      </c>
      <c r="D85" s="5" t="s">
        <v>53</v>
      </c>
      <c r="E85" s="5" t="s">
        <v>56</v>
      </c>
      <c r="F85" s="5" t="s">
        <v>75</v>
      </c>
      <c r="G85" s="5" t="s">
        <v>100</v>
      </c>
      <c r="H85" s="5">
        <v>100</v>
      </c>
      <c r="I85" s="9"/>
      <c r="J85" s="9"/>
      <c r="K85" s="10"/>
      <c r="L85" s="5" t="s">
        <v>32</v>
      </c>
      <c r="M85" s="5">
        <v>17</v>
      </c>
      <c r="N85" s="15">
        <v>42482</v>
      </c>
      <c r="O85" s="5" t="s">
        <v>0</v>
      </c>
      <c r="P85" s="6">
        <v>11.013281563</v>
      </c>
      <c r="Q85" s="5" t="s">
        <v>52</v>
      </c>
    </row>
    <row r="86" spans="1:17" x14ac:dyDescent="0.2">
      <c r="A86" s="5" t="s">
        <v>13</v>
      </c>
      <c r="B86" s="5" t="s">
        <v>14</v>
      </c>
      <c r="C86" s="5" t="s">
        <v>16</v>
      </c>
      <c r="D86" s="5" t="s">
        <v>53</v>
      </c>
      <c r="E86" s="5" t="s">
        <v>56</v>
      </c>
      <c r="F86" s="5" t="s">
        <v>68</v>
      </c>
      <c r="G86" s="5" t="s">
        <v>97</v>
      </c>
      <c r="H86" s="5">
        <v>120</v>
      </c>
      <c r="I86" s="9"/>
      <c r="J86" s="9"/>
      <c r="K86" s="10"/>
      <c r="L86" s="5" t="s">
        <v>32</v>
      </c>
      <c r="M86" s="5">
        <v>17</v>
      </c>
      <c r="N86" s="15">
        <v>42482</v>
      </c>
      <c r="O86" s="5" t="s">
        <v>0</v>
      </c>
      <c r="P86" s="6">
        <v>11.374374120000001</v>
      </c>
      <c r="Q86" s="5" t="s">
        <v>52</v>
      </c>
    </row>
    <row r="87" spans="1:17" x14ac:dyDescent="0.2">
      <c r="A87" s="5" t="s">
        <v>13</v>
      </c>
      <c r="B87" s="5" t="s">
        <v>14</v>
      </c>
      <c r="C87" s="5" t="s">
        <v>16</v>
      </c>
      <c r="D87" s="5" t="s">
        <v>53</v>
      </c>
      <c r="E87" s="5" t="s">
        <v>56</v>
      </c>
      <c r="F87" s="5" t="s">
        <v>75</v>
      </c>
      <c r="G87" s="5" t="s">
        <v>100</v>
      </c>
      <c r="H87" s="5">
        <v>100</v>
      </c>
      <c r="I87" s="9"/>
      <c r="J87" s="9"/>
      <c r="K87" s="10"/>
      <c r="L87" s="5" t="s">
        <v>32</v>
      </c>
      <c r="M87" s="5">
        <v>17</v>
      </c>
      <c r="N87" s="15">
        <v>42482</v>
      </c>
      <c r="O87" s="5" t="s">
        <v>0</v>
      </c>
      <c r="P87" s="6">
        <v>3.3085739199999997</v>
      </c>
      <c r="Q87" s="5" t="s">
        <v>52</v>
      </c>
    </row>
    <row r="88" spans="1:17" x14ac:dyDescent="0.2">
      <c r="A88" s="5" t="s">
        <v>13</v>
      </c>
      <c r="B88" s="5" t="s">
        <v>14</v>
      </c>
      <c r="C88" s="5" t="s">
        <v>16</v>
      </c>
      <c r="D88" s="5" t="s">
        <v>53</v>
      </c>
      <c r="E88" s="5" t="s">
        <v>56</v>
      </c>
      <c r="F88" s="5" t="s">
        <v>68</v>
      </c>
      <c r="G88" s="5" t="s">
        <v>97</v>
      </c>
      <c r="H88" s="5">
        <v>120</v>
      </c>
      <c r="I88" s="9"/>
      <c r="J88" s="9"/>
      <c r="K88" s="10"/>
      <c r="L88" s="5" t="s">
        <v>32</v>
      </c>
      <c r="M88" s="5">
        <v>17</v>
      </c>
      <c r="N88" s="15">
        <v>42482</v>
      </c>
      <c r="O88" s="5" t="s">
        <v>0</v>
      </c>
      <c r="P88" s="6">
        <v>5.7311187192000004</v>
      </c>
      <c r="Q88" s="5" t="s">
        <v>52</v>
      </c>
    </row>
    <row r="89" spans="1:17" x14ac:dyDescent="0.2">
      <c r="A89" s="5" t="s">
        <v>13</v>
      </c>
      <c r="B89" s="5" t="s">
        <v>14</v>
      </c>
      <c r="C89" s="5" t="s">
        <v>16</v>
      </c>
      <c r="D89" s="5" t="s">
        <v>53</v>
      </c>
      <c r="E89" s="5" t="s">
        <v>56</v>
      </c>
      <c r="F89" s="5" t="s">
        <v>75</v>
      </c>
      <c r="G89" s="5" t="s">
        <v>100</v>
      </c>
      <c r="H89" s="5">
        <v>100</v>
      </c>
      <c r="I89" s="9"/>
      <c r="J89" s="9"/>
      <c r="K89" s="10"/>
      <c r="L89" s="5" t="s">
        <v>32</v>
      </c>
      <c r="M89" s="5">
        <v>17</v>
      </c>
      <c r="N89" s="15">
        <v>42482</v>
      </c>
      <c r="O89" s="5" t="s">
        <v>0</v>
      </c>
      <c r="P89" s="6">
        <v>12.215040123000001</v>
      </c>
      <c r="Q89" s="5" t="s">
        <v>52</v>
      </c>
    </row>
    <row r="90" spans="1:17" x14ac:dyDescent="0.2">
      <c r="A90" s="5" t="s">
        <v>13</v>
      </c>
      <c r="B90" s="5" t="s">
        <v>14</v>
      </c>
      <c r="C90" s="5" t="s">
        <v>15</v>
      </c>
      <c r="D90" s="5" t="s">
        <v>54</v>
      </c>
      <c r="E90" s="5" t="s">
        <v>57</v>
      </c>
      <c r="F90" s="5" t="s">
        <v>63</v>
      </c>
      <c r="G90" s="5" t="s">
        <v>28</v>
      </c>
      <c r="H90" s="5">
        <v>1.2</v>
      </c>
      <c r="I90" s="9"/>
      <c r="J90" s="9"/>
      <c r="K90" s="10"/>
      <c r="L90" s="5" t="s">
        <v>32</v>
      </c>
      <c r="M90" s="5">
        <v>17</v>
      </c>
      <c r="N90" s="15">
        <v>42482</v>
      </c>
      <c r="O90" s="5" t="s">
        <v>0</v>
      </c>
      <c r="P90" s="6">
        <v>109.78550608800001</v>
      </c>
      <c r="Q90" s="5" t="s">
        <v>132</v>
      </c>
    </row>
    <row r="91" spans="1:17" x14ac:dyDescent="0.2">
      <c r="A91" s="5" t="s">
        <v>13</v>
      </c>
      <c r="B91" s="5" t="s">
        <v>14</v>
      </c>
      <c r="C91" s="5" t="s">
        <v>19</v>
      </c>
      <c r="D91" s="5" t="s">
        <v>53</v>
      </c>
      <c r="E91" s="5" t="s">
        <v>56</v>
      </c>
      <c r="F91" s="5" t="s">
        <v>60</v>
      </c>
      <c r="G91" s="5" t="s">
        <v>93</v>
      </c>
      <c r="H91" s="5">
        <v>280</v>
      </c>
      <c r="I91" s="9"/>
      <c r="J91" s="9"/>
      <c r="K91" s="10"/>
      <c r="L91" s="5" t="s">
        <v>32</v>
      </c>
      <c r="M91" s="5">
        <v>17</v>
      </c>
      <c r="N91" s="15">
        <v>42482</v>
      </c>
      <c r="O91" s="5" t="s">
        <v>0</v>
      </c>
      <c r="P91" s="6">
        <v>25.156845929599999</v>
      </c>
      <c r="Q91" s="5" t="s">
        <v>52</v>
      </c>
    </row>
    <row r="92" spans="1:17" x14ac:dyDescent="0.2">
      <c r="A92" s="5" t="s">
        <v>13</v>
      </c>
      <c r="B92" s="5" t="s">
        <v>14</v>
      </c>
      <c r="C92" s="5" t="s">
        <v>19</v>
      </c>
      <c r="D92" s="5" t="s">
        <v>53</v>
      </c>
      <c r="E92" s="5" t="s">
        <v>56</v>
      </c>
      <c r="F92" s="5" t="s">
        <v>60</v>
      </c>
      <c r="G92" s="5" t="s">
        <v>93</v>
      </c>
      <c r="H92" s="5">
        <v>280</v>
      </c>
      <c r="I92" s="9"/>
      <c r="J92" s="9"/>
      <c r="K92" s="10"/>
      <c r="L92" s="5" t="s">
        <v>32</v>
      </c>
      <c r="M92" s="5">
        <v>17</v>
      </c>
      <c r="N92" s="15">
        <v>42482</v>
      </c>
      <c r="O92" s="5" t="s">
        <v>0</v>
      </c>
      <c r="P92" s="6">
        <v>28.224749187599997</v>
      </c>
      <c r="Q92" s="5" t="s">
        <v>52</v>
      </c>
    </row>
    <row r="93" spans="1:17" x14ac:dyDescent="0.2">
      <c r="A93" s="5" t="s">
        <v>13</v>
      </c>
      <c r="B93" s="5" t="s">
        <v>14</v>
      </c>
      <c r="C93" s="5" t="s">
        <v>16</v>
      </c>
      <c r="D93" s="5" t="s">
        <v>53</v>
      </c>
      <c r="E93" s="5" t="s">
        <v>56</v>
      </c>
      <c r="F93" s="5" t="s">
        <v>68</v>
      </c>
      <c r="G93" s="5" t="s">
        <v>97</v>
      </c>
      <c r="H93" s="5">
        <v>120</v>
      </c>
      <c r="I93" s="9"/>
      <c r="J93" s="9"/>
      <c r="K93" s="10"/>
      <c r="L93" s="5" t="s">
        <v>32</v>
      </c>
      <c r="M93" s="5">
        <v>17</v>
      </c>
      <c r="N93" s="15">
        <v>42482</v>
      </c>
      <c r="O93" s="5" t="s">
        <v>0</v>
      </c>
      <c r="P93" s="6">
        <v>9.7951376556000014</v>
      </c>
      <c r="Q93" s="5" t="s">
        <v>52</v>
      </c>
    </row>
    <row r="94" spans="1:17" x14ac:dyDescent="0.2">
      <c r="A94" s="5" t="s">
        <v>13</v>
      </c>
      <c r="B94" s="5" t="s">
        <v>14</v>
      </c>
      <c r="C94" s="5" t="s">
        <v>16</v>
      </c>
      <c r="D94" s="5" t="s">
        <v>53</v>
      </c>
      <c r="E94" s="5" t="s">
        <v>56</v>
      </c>
      <c r="F94" s="5" t="s">
        <v>68</v>
      </c>
      <c r="G94" s="5" t="s">
        <v>97</v>
      </c>
      <c r="H94" s="5">
        <v>120</v>
      </c>
      <c r="I94" s="9"/>
      <c r="J94" s="9"/>
      <c r="K94" s="10"/>
      <c r="L94" s="5" t="s">
        <v>32</v>
      </c>
      <c r="M94" s="5">
        <v>17</v>
      </c>
      <c r="N94" s="15">
        <v>42482</v>
      </c>
      <c r="O94" s="5" t="s">
        <v>0</v>
      </c>
      <c r="P94" s="6">
        <v>1.5031812216</v>
      </c>
      <c r="Q94" s="5" t="s">
        <v>52</v>
      </c>
    </row>
    <row r="95" spans="1:17" x14ac:dyDescent="0.2">
      <c r="A95" s="5" t="s">
        <v>13</v>
      </c>
      <c r="B95" s="5" t="s">
        <v>14</v>
      </c>
      <c r="C95" s="5" t="s">
        <v>16</v>
      </c>
      <c r="D95" s="5" t="s">
        <v>53</v>
      </c>
      <c r="E95" s="5" t="s">
        <v>56</v>
      </c>
      <c r="F95" s="5" t="s">
        <v>68</v>
      </c>
      <c r="G95" s="5" t="s">
        <v>97</v>
      </c>
      <c r="H95" s="5">
        <v>120</v>
      </c>
      <c r="I95" s="9"/>
      <c r="J95" s="9"/>
      <c r="K95" s="10"/>
      <c r="L95" s="5" t="s">
        <v>32</v>
      </c>
      <c r="M95" s="5">
        <v>17</v>
      </c>
      <c r="N95" s="15">
        <v>42482</v>
      </c>
      <c r="O95" s="5" t="s">
        <v>0</v>
      </c>
      <c r="P95" s="6">
        <v>33.273732642000006</v>
      </c>
      <c r="Q95" s="5" t="s">
        <v>52</v>
      </c>
    </row>
    <row r="96" spans="1:17" x14ac:dyDescent="0.2">
      <c r="A96" s="5" t="s">
        <v>13</v>
      </c>
      <c r="B96" s="5" t="s">
        <v>14</v>
      </c>
      <c r="C96" s="5" t="s">
        <v>15</v>
      </c>
      <c r="D96" s="5" t="s">
        <v>54</v>
      </c>
      <c r="E96" s="5" t="s">
        <v>57</v>
      </c>
      <c r="F96" s="5" t="s">
        <v>66</v>
      </c>
      <c r="G96" s="5" t="s">
        <v>28</v>
      </c>
      <c r="H96" s="5">
        <v>1.2</v>
      </c>
      <c r="I96" s="9"/>
      <c r="J96" s="9"/>
      <c r="K96" s="10"/>
      <c r="L96" s="5" t="s">
        <v>32</v>
      </c>
      <c r="M96" s="5">
        <v>17</v>
      </c>
      <c r="N96" s="15">
        <v>42482</v>
      </c>
      <c r="O96" s="5" t="s">
        <v>0</v>
      </c>
      <c r="P96" s="6">
        <v>182.68237191599999</v>
      </c>
      <c r="Q96" s="5" t="s">
        <v>132</v>
      </c>
    </row>
    <row r="97" spans="1:17" x14ac:dyDescent="0.2">
      <c r="A97" s="5" t="s">
        <v>13</v>
      </c>
      <c r="B97" s="5" t="s">
        <v>14</v>
      </c>
      <c r="C97" s="5" t="s">
        <v>16</v>
      </c>
      <c r="D97" s="5" t="s">
        <v>53</v>
      </c>
      <c r="E97" s="5" t="s">
        <v>56</v>
      </c>
      <c r="F97" s="5" t="s">
        <v>75</v>
      </c>
      <c r="G97" s="5" t="s">
        <v>100</v>
      </c>
      <c r="H97" s="5">
        <v>100</v>
      </c>
      <c r="I97" s="9"/>
      <c r="J97" s="9"/>
      <c r="K97" s="10"/>
      <c r="L97" s="5" t="s">
        <v>32</v>
      </c>
      <c r="M97" s="5">
        <v>17</v>
      </c>
      <c r="N97" s="15">
        <v>42482</v>
      </c>
      <c r="O97" s="5" t="s">
        <v>0</v>
      </c>
      <c r="P97" s="6">
        <v>14.983406537999999</v>
      </c>
      <c r="Q97" s="5" t="s">
        <v>52</v>
      </c>
    </row>
    <row r="98" spans="1:17" x14ac:dyDescent="0.2">
      <c r="A98" s="5" t="s">
        <v>13</v>
      </c>
      <c r="B98" s="5" t="s">
        <v>14</v>
      </c>
      <c r="C98" s="5" t="s">
        <v>16</v>
      </c>
      <c r="D98" s="5" t="s">
        <v>53</v>
      </c>
      <c r="E98" s="5" t="s">
        <v>56</v>
      </c>
      <c r="F98" s="5" t="s">
        <v>75</v>
      </c>
      <c r="G98" s="5" t="s">
        <v>100</v>
      </c>
      <c r="H98" s="5">
        <v>100</v>
      </c>
      <c r="I98" s="9"/>
      <c r="J98" s="9"/>
      <c r="K98" s="10"/>
      <c r="L98" s="5" t="s">
        <v>32</v>
      </c>
      <c r="M98" s="5">
        <v>17</v>
      </c>
      <c r="N98" s="15">
        <v>42482</v>
      </c>
      <c r="O98" s="5" t="s">
        <v>0</v>
      </c>
      <c r="P98" s="6">
        <v>8.2906391359999994</v>
      </c>
      <c r="Q98" s="5" t="s">
        <v>52</v>
      </c>
    </row>
    <row r="99" spans="1:17" x14ac:dyDescent="0.2">
      <c r="A99" s="5" t="s">
        <v>13</v>
      </c>
      <c r="B99" s="5" t="s">
        <v>14</v>
      </c>
      <c r="C99" s="5" t="s">
        <v>16</v>
      </c>
      <c r="D99" s="5" t="s">
        <v>53</v>
      </c>
      <c r="E99" s="5" t="s">
        <v>56</v>
      </c>
      <c r="F99" s="5" t="s">
        <v>75</v>
      </c>
      <c r="G99" s="5" t="s">
        <v>100</v>
      </c>
      <c r="H99" s="5">
        <v>100</v>
      </c>
      <c r="I99" s="9"/>
      <c r="J99" s="9"/>
      <c r="K99" s="10"/>
      <c r="L99" s="5" t="s">
        <v>32</v>
      </c>
      <c r="M99" s="5">
        <v>17</v>
      </c>
      <c r="N99" s="15">
        <v>42482</v>
      </c>
      <c r="O99" s="5" t="s">
        <v>0</v>
      </c>
      <c r="P99" s="6">
        <v>25.735594419000002</v>
      </c>
      <c r="Q99" s="5" t="s">
        <v>52</v>
      </c>
    </row>
    <row r="100" spans="1:17" x14ac:dyDescent="0.2">
      <c r="A100" s="5" t="s">
        <v>13</v>
      </c>
      <c r="B100" s="5" t="s">
        <v>14</v>
      </c>
      <c r="C100" s="5" t="s">
        <v>16</v>
      </c>
      <c r="D100" s="5" t="s">
        <v>53</v>
      </c>
      <c r="E100" s="5" t="s">
        <v>56</v>
      </c>
      <c r="F100" s="5" t="s">
        <v>75</v>
      </c>
      <c r="G100" s="5" t="s">
        <v>100</v>
      </c>
      <c r="H100" s="5">
        <v>100</v>
      </c>
      <c r="I100" s="9"/>
      <c r="J100" s="9"/>
      <c r="K100" s="10"/>
      <c r="L100" s="5" t="s">
        <v>32</v>
      </c>
      <c r="M100" s="5">
        <v>17</v>
      </c>
      <c r="N100" s="15">
        <v>42482</v>
      </c>
      <c r="O100" s="5" t="s">
        <v>0</v>
      </c>
      <c r="P100" s="6">
        <v>3.6783088070000001</v>
      </c>
      <c r="Q100" s="5" t="s">
        <v>52</v>
      </c>
    </row>
    <row r="101" spans="1:17" x14ac:dyDescent="0.2">
      <c r="A101" s="5" t="s">
        <v>13</v>
      </c>
      <c r="B101" s="5" t="s">
        <v>14</v>
      </c>
      <c r="C101" s="5" t="s">
        <v>16</v>
      </c>
      <c r="D101" s="5" t="s">
        <v>53</v>
      </c>
      <c r="E101" s="5" t="s">
        <v>56</v>
      </c>
      <c r="F101" s="5" t="s">
        <v>75</v>
      </c>
      <c r="G101" s="5" t="s">
        <v>100</v>
      </c>
      <c r="H101" s="5">
        <v>100</v>
      </c>
      <c r="I101" s="9"/>
      <c r="J101" s="9"/>
      <c r="K101" s="10"/>
      <c r="L101" s="5" t="s">
        <v>32</v>
      </c>
      <c r="M101" s="5">
        <v>17</v>
      </c>
      <c r="N101" s="15">
        <v>42482</v>
      </c>
      <c r="O101" s="5" t="s">
        <v>0</v>
      </c>
      <c r="P101" s="6">
        <v>3.3168649019999998</v>
      </c>
      <c r="Q101" s="5" t="s">
        <v>52</v>
      </c>
    </row>
    <row r="102" spans="1:17" x14ac:dyDescent="0.2">
      <c r="A102" s="5" t="s">
        <v>13</v>
      </c>
      <c r="B102" s="5" t="s">
        <v>14</v>
      </c>
      <c r="C102" s="5" t="s">
        <v>16</v>
      </c>
      <c r="D102" s="5" t="s">
        <v>53</v>
      </c>
      <c r="E102" s="5" t="s">
        <v>56</v>
      </c>
      <c r="F102" s="5" t="s">
        <v>68</v>
      </c>
      <c r="G102" s="5" t="s">
        <v>97</v>
      </c>
      <c r="H102" s="5">
        <v>120</v>
      </c>
      <c r="I102" s="9"/>
      <c r="J102" s="9"/>
      <c r="K102" s="10"/>
      <c r="L102" s="5" t="s">
        <v>32</v>
      </c>
      <c r="M102" s="5">
        <v>17</v>
      </c>
      <c r="N102" s="15">
        <v>42482</v>
      </c>
      <c r="O102" s="5" t="s">
        <v>0</v>
      </c>
      <c r="P102" s="6">
        <v>15.823188109199998</v>
      </c>
      <c r="Q102" s="5" t="s">
        <v>52</v>
      </c>
    </row>
    <row r="103" spans="1:17" x14ac:dyDescent="0.2">
      <c r="A103" s="5" t="s">
        <v>13</v>
      </c>
      <c r="B103" s="5" t="s">
        <v>14</v>
      </c>
      <c r="C103" s="5" t="s">
        <v>16</v>
      </c>
      <c r="D103" s="5" t="s">
        <v>53</v>
      </c>
      <c r="E103" s="5" t="s">
        <v>56</v>
      </c>
      <c r="F103" s="5" t="s">
        <v>68</v>
      </c>
      <c r="G103" s="5" t="s">
        <v>97</v>
      </c>
      <c r="H103" s="5">
        <v>120</v>
      </c>
      <c r="I103" s="9"/>
      <c r="J103" s="9"/>
      <c r="K103" s="10"/>
      <c r="L103" s="5" t="s">
        <v>32</v>
      </c>
      <c r="M103" s="5">
        <v>17</v>
      </c>
      <c r="N103" s="15">
        <v>42482</v>
      </c>
      <c r="O103" s="5" t="s">
        <v>0</v>
      </c>
      <c r="P103" s="6">
        <v>9.470770311599999</v>
      </c>
      <c r="Q103" s="5" t="s">
        <v>52</v>
      </c>
    </row>
    <row r="104" spans="1:17" x14ac:dyDescent="0.2">
      <c r="A104" s="5" t="s">
        <v>13</v>
      </c>
      <c r="B104" s="5" t="s">
        <v>14</v>
      </c>
      <c r="C104" s="5" t="s">
        <v>16</v>
      </c>
      <c r="D104" s="5" t="s">
        <v>53</v>
      </c>
      <c r="E104" s="5" t="s">
        <v>56</v>
      </c>
      <c r="F104" s="5" t="s">
        <v>68</v>
      </c>
      <c r="G104" s="5" t="s">
        <v>97</v>
      </c>
      <c r="H104" s="5">
        <v>120</v>
      </c>
      <c r="I104" s="9"/>
      <c r="J104" s="9"/>
      <c r="K104" s="10"/>
      <c r="L104" s="5" t="s">
        <v>32</v>
      </c>
      <c r="M104" s="5">
        <v>17</v>
      </c>
      <c r="N104" s="15">
        <v>42482</v>
      </c>
      <c r="O104" s="5" t="s">
        <v>0</v>
      </c>
      <c r="P104" s="6">
        <v>16.4648826108</v>
      </c>
      <c r="Q104" s="5" t="s">
        <v>52</v>
      </c>
    </row>
    <row r="105" spans="1:17" x14ac:dyDescent="0.2">
      <c r="A105" s="5" t="s">
        <v>13</v>
      </c>
      <c r="B105" s="5" t="s">
        <v>14</v>
      </c>
      <c r="C105" s="5" t="s">
        <v>16</v>
      </c>
      <c r="D105" s="5" t="s">
        <v>53</v>
      </c>
      <c r="E105" s="5" t="s">
        <v>56</v>
      </c>
      <c r="F105" s="5" t="s">
        <v>68</v>
      </c>
      <c r="G105" s="5" t="s">
        <v>97</v>
      </c>
      <c r="H105" s="5">
        <v>120</v>
      </c>
      <c r="I105" s="9"/>
      <c r="J105" s="9"/>
      <c r="K105" s="10"/>
      <c r="L105" s="5" t="s">
        <v>32</v>
      </c>
      <c r="M105" s="5">
        <v>17</v>
      </c>
      <c r="N105" s="15">
        <v>42482</v>
      </c>
      <c r="O105" s="5" t="s">
        <v>0</v>
      </c>
      <c r="P105" s="6">
        <v>7.7605865111999996</v>
      </c>
      <c r="Q105" s="5" t="s">
        <v>52</v>
      </c>
    </row>
    <row r="106" spans="1:17" x14ac:dyDescent="0.2">
      <c r="A106" s="5" t="s">
        <v>13</v>
      </c>
      <c r="B106" s="5" t="s">
        <v>14</v>
      </c>
      <c r="C106" s="5" t="s">
        <v>15</v>
      </c>
      <c r="D106" s="5" t="s">
        <v>54</v>
      </c>
      <c r="E106" s="5" t="s">
        <v>57</v>
      </c>
      <c r="F106" s="5" t="s">
        <v>65</v>
      </c>
      <c r="G106" s="5" t="s">
        <v>95</v>
      </c>
      <c r="H106" s="5">
        <v>1</v>
      </c>
      <c r="I106" s="9"/>
      <c r="J106" s="9"/>
      <c r="K106" s="10"/>
      <c r="L106" s="5" t="s">
        <v>32</v>
      </c>
      <c r="M106" s="5">
        <v>17</v>
      </c>
      <c r="N106" s="15">
        <v>42482</v>
      </c>
      <c r="O106" s="5" t="s">
        <v>0</v>
      </c>
      <c r="P106" s="6">
        <v>144.84304112000001</v>
      </c>
      <c r="Q106" s="5" t="s">
        <v>132</v>
      </c>
    </row>
    <row r="107" spans="1:17" x14ac:dyDescent="0.2">
      <c r="A107" s="5" t="s">
        <v>13</v>
      </c>
      <c r="B107" s="5" t="s">
        <v>14</v>
      </c>
      <c r="C107" s="5" t="s">
        <v>15</v>
      </c>
      <c r="D107" s="5" t="s">
        <v>54</v>
      </c>
      <c r="E107" s="5" t="s">
        <v>57</v>
      </c>
      <c r="F107" s="5" t="s">
        <v>65</v>
      </c>
      <c r="G107" s="5" t="s">
        <v>95</v>
      </c>
      <c r="H107" s="5">
        <v>1</v>
      </c>
      <c r="I107" s="9"/>
      <c r="J107" s="9"/>
      <c r="K107" s="10"/>
      <c r="L107" s="5" t="s">
        <v>32</v>
      </c>
      <c r="M107" s="5">
        <v>17</v>
      </c>
      <c r="N107" s="15">
        <v>42482</v>
      </c>
      <c r="O107" s="5" t="s">
        <v>0</v>
      </c>
      <c r="P107" s="6">
        <v>119.57453078</v>
      </c>
      <c r="Q107" s="5" t="s">
        <v>132</v>
      </c>
    </row>
    <row r="108" spans="1:17" x14ac:dyDescent="0.2">
      <c r="A108" s="5" t="s">
        <v>13</v>
      </c>
      <c r="B108" s="5" t="s">
        <v>14</v>
      </c>
      <c r="C108" s="5" t="s">
        <v>15</v>
      </c>
      <c r="D108" s="5" t="s">
        <v>54</v>
      </c>
      <c r="E108" s="5" t="s">
        <v>57</v>
      </c>
      <c r="F108" s="5" t="s">
        <v>61</v>
      </c>
      <c r="G108" s="5" t="s">
        <v>95</v>
      </c>
      <c r="H108" s="5">
        <v>1</v>
      </c>
      <c r="I108" s="9"/>
      <c r="J108" s="9"/>
      <c r="K108" s="10"/>
      <c r="L108" s="5" t="s">
        <v>32</v>
      </c>
      <c r="M108" s="5">
        <v>17</v>
      </c>
      <c r="N108" s="15">
        <v>42482</v>
      </c>
      <c r="O108" s="5" t="s">
        <v>0</v>
      </c>
      <c r="P108" s="6">
        <v>103.41283218</v>
      </c>
      <c r="Q108" s="5" t="s">
        <v>132</v>
      </c>
    </row>
    <row r="109" spans="1:17" x14ac:dyDescent="0.2">
      <c r="A109" s="5" t="s">
        <v>13</v>
      </c>
      <c r="B109" s="5" t="s">
        <v>14</v>
      </c>
      <c r="C109" s="5" t="s">
        <v>15</v>
      </c>
      <c r="D109" s="5" t="s">
        <v>54</v>
      </c>
      <c r="E109" s="5" t="s">
        <v>57</v>
      </c>
      <c r="F109" s="5" t="s">
        <v>66</v>
      </c>
      <c r="G109" s="5" t="s">
        <v>28</v>
      </c>
      <c r="H109" s="5">
        <v>1.1000000000000001</v>
      </c>
      <c r="I109" s="9"/>
      <c r="J109" s="9"/>
      <c r="K109" s="10"/>
      <c r="L109" s="5" t="s">
        <v>32</v>
      </c>
      <c r="M109" s="5">
        <v>17</v>
      </c>
      <c r="N109" s="15">
        <v>42482</v>
      </c>
      <c r="O109" s="5" t="s">
        <v>0</v>
      </c>
      <c r="P109" s="6">
        <v>68.755693578000006</v>
      </c>
      <c r="Q109" s="5" t="s">
        <v>132</v>
      </c>
    </row>
    <row r="110" spans="1:17" x14ac:dyDescent="0.2">
      <c r="A110" s="5" t="s">
        <v>13</v>
      </c>
      <c r="B110" s="5" t="s">
        <v>14</v>
      </c>
      <c r="C110" s="5" t="s">
        <v>15</v>
      </c>
      <c r="D110" s="5" t="s">
        <v>54</v>
      </c>
      <c r="E110" s="5" t="s">
        <v>57</v>
      </c>
      <c r="F110" s="5" t="s">
        <v>66</v>
      </c>
      <c r="G110" s="5" t="s">
        <v>28</v>
      </c>
      <c r="H110" s="5">
        <v>1.1000000000000001</v>
      </c>
      <c r="I110" s="9"/>
      <c r="J110" s="9"/>
      <c r="K110" s="10"/>
      <c r="L110" s="5" t="s">
        <v>32</v>
      </c>
      <c r="M110" s="5">
        <v>17</v>
      </c>
      <c r="N110" s="15">
        <v>42482</v>
      </c>
      <c r="O110" s="5" t="s">
        <v>0</v>
      </c>
      <c r="P110" s="6">
        <v>21.966544819999999</v>
      </c>
      <c r="Q110" s="5" t="s">
        <v>132</v>
      </c>
    </row>
    <row r="111" spans="1:17" x14ac:dyDescent="0.2">
      <c r="A111" s="5" t="s">
        <v>23</v>
      </c>
      <c r="B111" s="5" t="s">
        <v>17</v>
      </c>
      <c r="C111" s="5" t="s">
        <v>19</v>
      </c>
      <c r="D111" s="5" t="s">
        <v>53</v>
      </c>
      <c r="E111" s="5" t="s">
        <v>56</v>
      </c>
      <c r="F111" s="5" t="s">
        <v>60</v>
      </c>
      <c r="G111" s="5" t="s">
        <v>93</v>
      </c>
      <c r="H111" s="5">
        <v>280</v>
      </c>
      <c r="I111" s="9"/>
      <c r="J111" s="9"/>
      <c r="K111" s="10"/>
      <c r="L111" s="5" t="s">
        <v>32</v>
      </c>
      <c r="M111" s="5">
        <v>17</v>
      </c>
      <c r="N111" s="15">
        <v>42482</v>
      </c>
      <c r="O111" s="5" t="s">
        <v>0</v>
      </c>
      <c r="P111" s="6">
        <v>10.925820424400001</v>
      </c>
      <c r="Q111" s="5" t="s">
        <v>52</v>
      </c>
    </row>
    <row r="112" spans="1:17" x14ac:dyDescent="0.2">
      <c r="A112" s="5" t="s">
        <v>23</v>
      </c>
      <c r="B112" s="5" t="s">
        <v>17</v>
      </c>
      <c r="C112" s="5" t="s">
        <v>19</v>
      </c>
      <c r="D112" s="5" t="s">
        <v>53</v>
      </c>
      <c r="E112" s="5" t="s">
        <v>56</v>
      </c>
      <c r="F112" s="5" t="s">
        <v>60</v>
      </c>
      <c r="G112" s="5" t="s">
        <v>93</v>
      </c>
      <c r="H112" s="5">
        <v>280</v>
      </c>
      <c r="I112" s="9"/>
      <c r="J112" s="9"/>
      <c r="K112" s="10"/>
      <c r="L112" s="5" t="s">
        <v>32</v>
      </c>
      <c r="M112" s="5">
        <v>17</v>
      </c>
      <c r="N112" s="15">
        <v>42482</v>
      </c>
      <c r="O112" s="5" t="s">
        <v>0</v>
      </c>
      <c r="P112" s="6">
        <v>28.4390991024</v>
      </c>
      <c r="Q112" s="5" t="s">
        <v>52</v>
      </c>
    </row>
    <row r="113" spans="1:17" x14ac:dyDescent="0.2">
      <c r="A113" s="5" t="s">
        <v>13</v>
      </c>
      <c r="B113" s="5" t="s">
        <v>14</v>
      </c>
      <c r="C113" s="5" t="s">
        <v>16</v>
      </c>
      <c r="D113" s="5" t="s">
        <v>53</v>
      </c>
      <c r="E113" s="5" t="s">
        <v>56</v>
      </c>
      <c r="F113" s="5" t="s">
        <v>68</v>
      </c>
      <c r="G113" s="5" t="s">
        <v>97</v>
      </c>
      <c r="H113" s="5">
        <v>120</v>
      </c>
      <c r="I113" s="9"/>
      <c r="J113" s="9"/>
      <c r="K113" s="10"/>
      <c r="L113" s="5" t="s">
        <v>32</v>
      </c>
      <c r="M113" s="5">
        <v>17</v>
      </c>
      <c r="N113" s="15">
        <v>42482</v>
      </c>
      <c r="O113" s="5" t="s">
        <v>0</v>
      </c>
      <c r="P113" s="6">
        <v>20.836818148800003</v>
      </c>
      <c r="Q113" s="5" t="s">
        <v>52</v>
      </c>
    </row>
    <row r="114" spans="1:17" x14ac:dyDescent="0.2">
      <c r="A114" s="5" t="s">
        <v>13</v>
      </c>
      <c r="B114" s="5" t="s">
        <v>14</v>
      </c>
      <c r="C114" s="5" t="s">
        <v>16</v>
      </c>
      <c r="D114" s="5" t="s">
        <v>53</v>
      </c>
      <c r="E114" s="5" t="s">
        <v>56</v>
      </c>
      <c r="F114" s="5" t="s">
        <v>68</v>
      </c>
      <c r="G114" s="5" t="s">
        <v>97</v>
      </c>
      <c r="H114" s="5">
        <v>120</v>
      </c>
      <c r="I114" s="9"/>
      <c r="J114" s="9"/>
      <c r="K114" s="10"/>
      <c r="L114" s="5" t="s">
        <v>32</v>
      </c>
      <c r="M114" s="5">
        <v>17</v>
      </c>
      <c r="N114" s="15">
        <v>42482</v>
      </c>
      <c r="O114" s="5" t="s">
        <v>0</v>
      </c>
      <c r="P114" s="6">
        <v>6.4588635719999994</v>
      </c>
      <c r="Q114" s="5" t="s">
        <v>52</v>
      </c>
    </row>
    <row r="115" spans="1:17" x14ac:dyDescent="0.2">
      <c r="A115" s="5" t="s">
        <v>13</v>
      </c>
      <c r="B115" s="5" t="s">
        <v>14</v>
      </c>
      <c r="C115" s="5" t="s">
        <v>16</v>
      </c>
      <c r="D115" s="5" t="s">
        <v>53</v>
      </c>
      <c r="E115" s="5" t="s">
        <v>56</v>
      </c>
      <c r="F115" s="5" t="s">
        <v>68</v>
      </c>
      <c r="G115" s="5" t="s">
        <v>97</v>
      </c>
      <c r="H115" s="5">
        <v>120</v>
      </c>
      <c r="I115" s="9"/>
      <c r="J115" s="9"/>
      <c r="K115" s="10"/>
      <c r="L115" s="5" t="s">
        <v>32</v>
      </c>
      <c r="M115" s="5">
        <v>17</v>
      </c>
      <c r="N115" s="15">
        <v>42482</v>
      </c>
      <c r="O115" s="5" t="s">
        <v>0</v>
      </c>
      <c r="P115" s="6">
        <v>5.0701660848000003</v>
      </c>
      <c r="Q115" s="5" t="s">
        <v>52</v>
      </c>
    </row>
    <row r="116" spans="1:17" x14ac:dyDescent="0.2">
      <c r="A116" s="5" t="s">
        <v>13</v>
      </c>
      <c r="B116" s="5" t="s">
        <v>14</v>
      </c>
      <c r="C116" s="5" t="s">
        <v>16</v>
      </c>
      <c r="D116" s="5" t="s">
        <v>53</v>
      </c>
      <c r="E116" s="5" t="s">
        <v>56</v>
      </c>
      <c r="F116" s="5" t="s">
        <v>68</v>
      </c>
      <c r="G116" s="5" t="s">
        <v>97</v>
      </c>
      <c r="H116" s="5">
        <v>120</v>
      </c>
      <c r="I116" s="9"/>
      <c r="J116" s="9"/>
      <c r="K116" s="10"/>
      <c r="L116" s="5" t="s">
        <v>32</v>
      </c>
      <c r="M116" s="5">
        <v>17</v>
      </c>
      <c r="N116" s="15">
        <v>42482</v>
      </c>
      <c r="O116" s="5" t="s">
        <v>0</v>
      </c>
      <c r="P116" s="6">
        <v>7.1647356204000001</v>
      </c>
      <c r="Q116" s="5" t="s">
        <v>52</v>
      </c>
    </row>
    <row r="117" spans="1:17" x14ac:dyDescent="0.2">
      <c r="A117" s="5" t="s">
        <v>13</v>
      </c>
      <c r="B117" s="5" t="s">
        <v>14</v>
      </c>
      <c r="C117" s="5" t="s">
        <v>16</v>
      </c>
      <c r="D117" s="5" t="s">
        <v>53</v>
      </c>
      <c r="E117" s="5" t="s">
        <v>56</v>
      </c>
      <c r="F117" s="5" t="s">
        <v>68</v>
      </c>
      <c r="G117" s="5" t="s">
        <v>97</v>
      </c>
      <c r="H117" s="5">
        <v>120</v>
      </c>
      <c r="I117" s="9"/>
      <c r="J117" s="9"/>
      <c r="K117" s="10"/>
      <c r="L117" s="5" t="s">
        <v>32</v>
      </c>
      <c r="M117" s="5">
        <v>17</v>
      </c>
      <c r="N117" s="15">
        <v>42482</v>
      </c>
      <c r="O117" s="5" t="s">
        <v>0</v>
      </c>
      <c r="P117" s="6">
        <v>10.577398154399999</v>
      </c>
      <c r="Q117" s="5" t="s">
        <v>52</v>
      </c>
    </row>
    <row r="118" spans="1:17" x14ac:dyDescent="0.2">
      <c r="A118" s="5" t="s">
        <v>23</v>
      </c>
      <c r="B118" s="5" t="s">
        <v>17</v>
      </c>
      <c r="C118" s="5" t="s">
        <v>19</v>
      </c>
      <c r="D118" s="5" t="s">
        <v>53</v>
      </c>
      <c r="E118" s="5" t="s">
        <v>56</v>
      </c>
      <c r="F118" s="5" t="s">
        <v>60</v>
      </c>
      <c r="G118" s="5" t="s">
        <v>93</v>
      </c>
      <c r="H118" s="5">
        <v>280</v>
      </c>
      <c r="I118" s="9"/>
      <c r="J118" s="9"/>
      <c r="K118" s="10"/>
      <c r="L118" s="5" t="s">
        <v>32</v>
      </c>
      <c r="M118" s="5">
        <v>17</v>
      </c>
      <c r="N118" s="15">
        <v>42482</v>
      </c>
      <c r="O118" s="5" t="s">
        <v>0</v>
      </c>
      <c r="P118" s="6">
        <v>62.213957699600002</v>
      </c>
      <c r="Q118" s="5" t="s">
        <v>52</v>
      </c>
    </row>
    <row r="119" spans="1:17" x14ac:dyDescent="0.2">
      <c r="A119" s="5" t="s">
        <v>13</v>
      </c>
      <c r="B119" s="5" t="s">
        <v>14</v>
      </c>
      <c r="C119" s="5" t="s">
        <v>19</v>
      </c>
      <c r="D119" s="5" t="s">
        <v>53</v>
      </c>
      <c r="E119" s="5" t="s">
        <v>56</v>
      </c>
      <c r="F119" s="5" t="s">
        <v>60</v>
      </c>
      <c r="G119" s="5" t="s">
        <v>93</v>
      </c>
      <c r="H119" s="5">
        <v>280</v>
      </c>
      <c r="I119" s="9"/>
      <c r="J119" s="9"/>
      <c r="K119" s="10"/>
      <c r="L119" s="5" t="s">
        <v>32</v>
      </c>
      <c r="M119" s="5">
        <v>17</v>
      </c>
      <c r="N119" s="15">
        <v>42482</v>
      </c>
      <c r="O119" s="5" t="s">
        <v>0</v>
      </c>
      <c r="P119" s="6">
        <v>73.727768393999995</v>
      </c>
      <c r="Q119" s="5" t="s">
        <v>52</v>
      </c>
    </row>
    <row r="120" spans="1:17" x14ac:dyDescent="0.2">
      <c r="A120" s="5" t="s">
        <v>13</v>
      </c>
      <c r="B120" s="5" t="s">
        <v>14</v>
      </c>
      <c r="C120" s="5" t="s">
        <v>24</v>
      </c>
      <c r="D120" s="5" t="s">
        <v>54</v>
      </c>
      <c r="E120" s="5" t="s">
        <v>57</v>
      </c>
      <c r="F120" s="5" t="s">
        <v>80</v>
      </c>
      <c r="G120" s="5" t="s">
        <v>102</v>
      </c>
      <c r="H120" s="5">
        <v>1.3</v>
      </c>
      <c r="I120" s="9"/>
      <c r="J120" s="9"/>
      <c r="K120" s="10"/>
      <c r="L120" s="5" t="s">
        <v>32</v>
      </c>
      <c r="M120" s="5">
        <v>17</v>
      </c>
      <c r="N120" s="15">
        <v>42482</v>
      </c>
      <c r="O120" s="5" t="s">
        <v>0</v>
      </c>
      <c r="P120" s="6">
        <v>144.79606300899999</v>
      </c>
      <c r="Q120" s="5" t="s">
        <v>132</v>
      </c>
    </row>
    <row r="121" spans="1:17" x14ac:dyDescent="0.2">
      <c r="A121" s="5" t="s">
        <v>13</v>
      </c>
      <c r="B121" s="5" t="s">
        <v>14</v>
      </c>
      <c r="C121" s="5" t="s">
        <v>24</v>
      </c>
      <c r="D121" s="5" t="s">
        <v>54</v>
      </c>
      <c r="E121" s="5" t="s">
        <v>57</v>
      </c>
      <c r="F121" s="5" t="s">
        <v>81</v>
      </c>
      <c r="G121" s="5" t="s">
        <v>102</v>
      </c>
      <c r="H121" s="5">
        <v>1.3</v>
      </c>
      <c r="I121" s="9"/>
      <c r="J121" s="9"/>
      <c r="K121" s="10"/>
      <c r="L121" s="5" t="s">
        <v>32</v>
      </c>
      <c r="M121" s="5">
        <v>17</v>
      </c>
      <c r="N121" s="15">
        <v>42482</v>
      </c>
      <c r="O121" s="5" t="s">
        <v>0</v>
      </c>
      <c r="P121" s="6">
        <v>124.004031528</v>
      </c>
      <c r="Q121" s="5" t="s">
        <v>132</v>
      </c>
    </row>
    <row r="122" spans="1:17" x14ac:dyDescent="0.2">
      <c r="A122" s="5" t="s">
        <v>13</v>
      </c>
      <c r="B122" s="5" t="s">
        <v>14</v>
      </c>
      <c r="C122" s="5" t="s">
        <v>24</v>
      </c>
      <c r="D122" s="5" t="s">
        <v>54</v>
      </c>
      <c r="E122" s="5" t="s">
        <v>57</v>
      </c>
      <c r="F122" s="5" t="s">
        <v>81</v>
      </c>
      <c r="G122" s="5" t="s">
        <v>102</v>
      </c>
      <c r="H122" s="5">
        <v>1.3</v>
      </c>
      <c r="I122" s="9"/>
      <c r="J122" s="9"/>
      <c r="K122" s="10"/>
      <c r="L122" s="5" t="s">
        <v>32</v>
      </c>
      <c r="M122" s="5">
        <v>17</v>
      </c>
      <c r="N122" s="15">
        <v>42482</v>
      </c>
      <c r="O122" s="5" t="s">
        <v>0</v>
      </c>
      <c r="P122" s="6">
        <v>84.94795517</v>
      </c>
      <c r="Q122" s="5" t="s">
        <v>132</v>
      </c>
    </row>
    <row r="123" spans="1:17" x14ac:dyDescent="0.2">
      <c r="A123" s="5" t="s">
        <v>13</v>
      </c>
      <c r="B123" s="5" t="s">
        <v>14</v>
      </c>
      <c r="C123" s="5" t="s">
        <v>24</v>
      </c>
      <c r="D123" s="5" t="s">
        <v>54</v>
      </c>
      <c r="E123" s="5" t="s">
        <v>57</v>
      </c>
      <c r="F123" s="5" t="s">
        <v>81</v>
      </c>
      <c r="G123" s="5" t="s">
        <v>102</v>
      </c>
      <c r="H123" s="5">
        <v>1.3</v>
      </c>
      <c r="I123" s="9"/>
      <c r="J123" s="9"/>
      <c r="K123" s="10"/>
      <c r="L123" s="5" t="s">
        <v>32</v>
      </c>
      <c r="M123" s="5">
        <v>17</v>
      </c>
      <c r="N123" s="15">
        <v>42482</v>
      </c>
      <c r="O123" s="5" t="s">
        <v>0</v>
      </c>
      <c r="P123" s="6">
        <v>128.61532814</v>
      </c>
      <c r="Q123" s="5" t="s">
        <v>132</v>
      </c>
    </row>
    <row r="124" spans="1:17" x14ac:dyDescent="0.2">
      <c r="A124" s="5" t="s">
        <v>13</v>
      </c>
      <c r="B124" s="5" t="s">
        <v>14</v>
      </c>
      <c r="C124" s="5" t="s">
        <v>24</v>
      </c>
      <c r="D124" s="5" t="s">
        <v>54</v>
      </c>
      <c r="E124" s="5" t="s">
        <v>57</v>
      </c>
      <c r="F124" s="5" t="s">
        <v>80</v>
      </c>
      <c r="G124" s="5" t="s">
        <v>102</v>
      </c>
      <c r="H124" s="5">
        <v>1.3</v>
      </c>
      <c r="I124" s="9"/>
      <c r="J124" s="9"/>
      <c r="K124" s="10"/>
      <c r="L124" s="5" t="s">
        <v>32</v>
      </c>
      <c r="M124" s="5">
        <v>17</v>
      </c>
      <c r="N124" s="15">
        <v>42482</v>
      </c>
      <c r="O124" s="5" t="s">
        <v>0</v>
      </c>
      <c r="P124" s="6">
        <v>130.11642767500001</v>
      </c>
      <c r="Q124" s="5" t="s">
        <v>132</v>
      </c>
    </row>
    <row r="125" spans="1:17" x14ac:dyDescent="0.2">
      <c r="A125" s="5" t="s">
        <v>13</v>
      </c>
      <c r="B125" s="5" t="s">
        <v>25</v>
      </c>
      <c r="C125" s="5" t="s">
        <v>24</v>
      </c>
      <c r="D125" s="5" t="s">
        <v>54</v>
      </c>
      <c r="E125" s="5" t="s">
        <v>57</v>
      </c>
      <c r="F125" s="5" t="s">
        <v>82</v>
      </c>
      <c r="G125" s="5" t="s">
        <v>102</v>
      </c>
      <c r="H125" s="5">
        <v>1.25</v>
      </c>
      <c r="I125" s="9"/>
      <c r="J125" s="9"/>
      <c r="K125" s="10"/>
      <c r="L125" s="5" t="s">
        <v>32</v>
      </c>
      <c r="M125" s="5">
        <v>17</v>
      </c>
      <c r="N125" s="15">
        <v>42482</v>
      </c>
      <c r="O125" s="5" t="s">
        <v>0</v>
      </c>
      <c r="P125" s="6">
        <v>83.427745912500001</v>
      </c>
      <c r="Q125" s="5" t="s">
        <v>132</v>
      </c>
    </row>
    <row r="126" spans="1:17" x14ac:dyDescent="0.2">
      <c r="A126" s="5" t="s">
        <v>13</v>
      </c>
      <c r="B126" s="5" t="s">
        <v>14</v>
      </c>
      <c r="C126" s="5" t="s">
        <v>24</v>
      </c>
      <c r="D126" s="5" t="s">
        <v>54</v>
      </c>
      <c r="E126" s="5" t="s">
        <v>57</v>
      </c>
      <c r="F126" s="5" t="s">
        <v>82</v>
      </c>
      <c r="G126" s="5" t="s">
        <v>102</v>
      </c>
      <c r="H126" s="5">
        <v>1.25</v>
      </c>
      <c r="I126" s="9"/>
      <c r="J126" s="9"/>
      <c r="K126" s="10"/>
      <c r="L126" s="5" t="s">
        <v>32</v>
      </c>
      <c r="M126" s="5">
        <v>17</v>
      </c>
      <c r="N126" s="15">
        <v>42482</v>
      </c>
      <c r="O126" s="5" t="s">
        <v>0</v>
      </c>
      <c r="P126" s="6">
        <v>29.322775774999997</v>
      </c>
      <c r="Q126" s="5" t="s">
        <v>132</v>
      </c>
    </row>
    <row r="127" spans="1:17" x14ac:dyDescent="0.2">
      <c r="A127" s="5" t="s">
        <v>13</v>
      </c>
      <c r="B127" s="5" t="s">
        <v>14</v>
      </c>
      <c r="C127" s="5" t="s">
        <v>16</v>
      </c>
      <c r="D127" s="5" t="s">
        <v>53</v>
      </c>
      <c r="E127" s="5" t="s">
        <v>56</v>
      </c>
      <c r="F127" s="5" t="s">
        <v>75</v>
      </c>
      <c r="G127" s="5" t="s">
        <v>100</v>
      </c>
      <c r="H127" s="5">
        <v>100</v>
      </c>
      <c r="I127" s="9"/>
      <c r="J127" s="9"/>
      <c r="K127" s="10"/>
      <c r="L127" s="5" t="s">
        <v>32</v>
      </c>
      <c r="M127" s="5">
        <v>17</v>
      </c>
      <c r="N127" s="15">
        <v>42482</v>
      </c>
      <c r="O127" s="5" t="s">
        <v>0</v>
      </c>
      <c r="P127" s="6">
        <v>4.6561970879999999</v>
      </c>
      <c r="Q127" s="5" t="s">
        <v>52</v>
      </c>
    </row>
    <row r="128" spans="1:17" x14ac:dyDescent="0.2">
      <c r="A128" s="5" t="s">
        <v>23</v>
      </c>
      <c r="B128" s="5" t="s">
        <v>17</v>
      </c>
      <c r="C128" s="5" t="s">
        <v>19</v>
      </c>
      <c r="D128" s="5" t="s">
        <v>53</v>
      </c>
      <c r="E128" s="5" t="s">
        <v>56</v>
      </c>
      <c r="F128" s="5" t="s">
        <v>60</v>
      </c>
      <c r="G128" s="5" t="s">
        <v>93</v>
      </c>
      <c r="H128" s="5">
        <v>280</v>
      </c>
      <c r="I128" s="9"/>
      <c r="J128" s="9"/>
      <c r="K128" s="10"/>
      <c r="L128" s="5" t="s">
        <v>32</v>
      </c>
      <c r="M128" s="5">
        <v>17</v>
      </c>
      <c r="N128" s="15">
        <v>42482</v>
      </c>
      <c r="O128" s="5" t="s">
        <v>0</v>
      </c>
      <c r="P128" s="6">
        <v>83.104204517599996</v>
      </c>
      <c r="Q128" s="5" t="s">
        <v>52</v>
      </c>
    </row>
    <row r="129" spans="1:17" x14ac:dyDescent="0.2">
      <c r="A129" s="5" t="s">
        <v>23</v>
      </c>
      <c r="B129" s="5" t="s">
        <v>17</v>
      </c>
      <c r="C129" s="5" t="s">
        <v>19</v>
      </c>
      <c r="D129" s="5" t="s">
        <v>53</v>
      </c>
      <c r="E129" s="5" t="s">
        <v>56</v>
      </c>
      <c r="F129" s="5" t="s">
        <v>60</v>
      </c>
      <c r="G129" s="5" t="s">
        <v>93</v>
      </c>
      <c r="H129" s="5">
        <v>280</v>
      </c>
      <c r="I129" s="9"/>
      <c r="J129" s="9"/>
      <c r="K129" s="10"/>
      <c r="L129" s="5" t="s">
        <v>32</v>
      </c>
      <c r="M129" s="5">
        <v>17</v>
      </c>
      <c r="N129" s="15">
        <v>42482</v>
      </c>
      <c r="O129" s="5" t="s">
        <v>0</v>
      </c>
      <c r="P129" s="6">
        <v>19.944097852000002</v>
      </c>
      <c r="Q129" s="5" t="s">
        <v>52</v>
      </c>
    </row>
    <row r="130" spans="1:17" x14ac:dyDescent="0.2">
      <c r="A130" s="5" t="s">
        <v>13</v>
      </c>
      <c r="B130" s="5" t="s">
        <v>31</v>
      </c>
      <c r="C130" s="5" t="s">
        <v>24</v>
      </c>
      <c r="D130" s="5" t="s">
        <v>54</v>
      </c>
      <c r="E130" s="5" t="s">
        <v>57</v>
      </c>
      <c r="F130" s="5" t="s">
        <v>83</v>
      </c>
      <c r="G130" s="5" t="s">
        <v>28</v>
      </c>
      <c r="H130" s="5">
        <v>1.3</v>
      </c>
      <c r="I130" s="9"/>
      <c r="J130" s="9"/>
      <c r="K130" s="10"/>
      <c r="L130" s="5" t="s">
        <v>32</v>
      </c>
      <c r="M130" s="5">
        <v>17</v>
      </c>
      <c r="N130" s="15">
        <v>42482</v>
      </c>
      <c r="O130" s="5" t="s">
        <v>0</v>
      </c>
      <c r="P130" s="6">
        <v>196.68325027</v>
      </c>
      <c r="Q130" s="5" t="s">
        <v>132</v>
      </c>
    </row>
    <row r="131" spans="1:17" x14ac:dyDescent="0.2">
      <c r="A131" s="5" t="s">
        <v>23</v>
      </c>
      <c r="B131" s="5" t="s">
        <v>17</v>
      </c>
      <c r="C131" s="5" t="s">
        <v>19</v>
      </c>
      <c r="D131" s="5" t="s">
        <v>53</v>
      </c>
      <c r="E131" s="5" t="s">
        <v>56</v>
      </c>
      <c r="F131" s="5" t="s">
        <v>60</v>
      </c>
      <c r="G131" s="5" t="s">
        <v>93</v>
      </c>
      <c r="H131" s="5">
        <v>280</v>
      </c>
      <c r="I131" s="9"/>
      <c r="J131" s="9"/>
      <c r="K131" s="10"/>
      <c r="L131" s="5" t="s">
        <v>32</v>
      </c>
      <c r="M131" s="5">
        <v>17</v>
      </c>
      <c r="N131" s="15">
        <v>42482</v>
      </c>
      <c r="O131" s="5" t="s">
        <v>0</v>
      </c>
      <c r="P131" s="6">
        <v>5.2931602108</v>
      </c>
      <c r="Q131" s="5" t="s">
        <v>52</v>
      </c>
    </row>
    <row r="132" spans="1:17" x14ac:dyDescent="0.2">
      <c r="A132" s="5" t="s">
        <v>23</v>
      </c>
      <c r="B132" s="5" t="s">
        <v>17</v>
      </c>
      <c r="C132" s="5" t="s">
        <v>19</v>
      </c>
      <c r="D132" s="5" t="s">
        <v>53</v>
      </c>
      <c r="E132" s="5" t="s">
        <v>56</v>
      </c>
      <c r="F132" s="5" t="s">
        <v>60</v>
      </c>
      <c r="G132" s="5" t="s">
        <v>93</v>
      </c>
      <c r="H132" s="5">
        <v>280</v>
      </c>
      <c r="I132" s="9"/>
      <c r="J132" s="9"/>
      <c r="K132" s="10"/>
      <c r="L132" s="5" t="s">
        <v>32</v>
      </c>
      <c r="M132" s="5">
        <v>17</v>
      </c>
      <c r="N132" s="15">
        <v>42482</v>
      </c>
      <c r="O132" s="5" t="s">
        <v>0</v>
      </c>
      <c r="P132" s="6">
        <v>63.872805967599994</v>
      </c>
      <c r="Q132" s="5" t="s">
        <v>52</v>
      </c>
    </row>
    <row r="133" spans="1:17" x14ac:dyDescent="0.2">
      <c r="A133" s="5" t="s">
        <v>13</v>
      </c>
      <c r="B133" s="5" t="s">
        <v>14</v>
      </c>
      <c r="C133" s="5" t="s">
        <v>16</v>
      </c>
      <c r="D133" s="5" t="s">
        <v>53</v>
      </c>
      <c r="E133" s="5" t="s">
        <v>56</v>
      </c>
      <c r="F133" s="5" t="s">
        <v>75</v>
      </c>
      <c r="G133" s="5" t="s">
        <v>100</v>
      </c>
      <c r="H133" s="5">
        <v>100</v>
      </c>
      <c r="I133" s="9"/>
      <c r="J133" s="9"/>
      <c r="K133" s="10"/>
      <c r="L133" s="5" t="s">
        <v>32</v>
      </c>
      <c r="M133" s="5">
        <v>17</v>
      </c>
      <c r="N133" s="15">
        <v>42482</v>
      </c>
      <c r="O133" s="5" t="s">
        <v>0</v>
      </c>
      <c r="P133" s="6">
        <v>6.4978102359999994</v>
      </c>
      <c r="Q133" s="5" t="s">
        <v>52</v>
      </c>
    </row>
    <row r="134" spans="1:17" x14ac:dyDescent="0.2">
      <c r="A134" s="5" t="s">
        <v>13</v>
      </c>
      <c r="B134" s="5" t="s">
        <v>25</v>
      </c>
      <c r="C134" s="5" t="s">
        <v>24</v>
      </c>
      <c r="D134" s="5" t="s">
        <v>54</v>
      </c>
      <c r="E134" s="5" t="s">
        <v>57</v>
      </c>
      <c r="F134" s="5" t="s">
        <v>82</v>
      </c>
      <c r="G134" s="5" t="s">
        <v>102</v>
      </c>
      <c r="H134" s="5">
        <v>1.25</v>
      </c>
      <c r="I134" s="9"/>
      <c r="J134" s="9"/>
      <c r="K134" s="10"/>
      <c r="L134" s="5" t="s">
        <v>32</v>
      </c>
      <c r="M134" s="5">
        <v>17</v>
      </c>
      <c r="N134" s="15">
        <v>42482</v>
      </c>
      <c r="O134" s="5" t="s">
        <v>0</v>
      </c>
      <c r="P134" s="6">
        <v>200.70041230000001</v>
      </c>
      <c r="Q134" s="5" t="s">
        <v>132</v>
      </c>
    </row>
    <row r="135" spans="1:17" x14ac:dyDescent="0.2">
      <c r="A135" s="5" t="s">
        <v>13</v>
      </c>
      <c r="B135" s="5" t="s">
        <v>14</v>
      </c>
      <c r="C135" s="5" t="s">
        <v>16</v>
      </c>
      <c r="D135" s="5" t="s">
        <v>53</v>
      </c>
      <c r="E135" s="5" t="s">
        <v>56</v>
      </c>
      <c r="F135" s="5" t="s">
        <v>58</v>
      </c>
      <c r="G135" s="5" t="s">
        <v>93</v>
      </c>
      <c r="H135" s="5">
        <v>139</v>
      </c>
      <c r="I135" s="9"/>
      <c r="J135" s="9"/>
      <c r="K135" s="10"/>
      <c r="L135" s="5" t="s">
        <v>32</v>
      </c>
      <c r="M135" s="5">
        <v>17</v>
      </c>
      <c r="N135" s="15">
        <v>42482</v>
      </c>
      <c r="O135" s="5" t="s">
        <v>0</v>
      </c>
      <c r="P135" s="6">
        <v>5.6305102394900004</v>
      </c>
      <c r="Q135" s="5" t="s">
        <v>52</v>
      </c>
    </row>
    <row r="136" spans="1:17" x14ac:dyDescent="0.2">
      <c r="A136" s="5" t="s">
        <v>13</v>
      </c>
      <c r="B136" s="5" t="s">
        <v>25</v>
      </c>
      <c r="C136" s="5" t="s">
        <v>24</v>
      </c>
      <c r="D136" s="5" t="s">
        <v>54</v>
      </c>
      <c r="E136" s="5" t="s">
        <v>57</v>
      </c>
      <c r="F136" s="5" t="s">
        <v>84</v>
      </c>
      <c r="G136" s="5" t="s">
        <v>103</v>
      </c>
      <c r="H136" s="5">
        <v>1.25</v>
      </c>
      <c r="I136" s="9"/>
      <c r="J136" s="9"/>
      <c r="K136" s="10"/>
      <c r="L136" s="5" t="s">
        <v>32</v>
      </c>
      <c r="M136" s="5">
        <v>17</v>
      </c>
      <c r="N136" s="15">
        <v>42482</v>
      </c>
      <c r="O136" s="5" t="s">
        <v>0</v>
      </c>
      <c r="P136" s="6">
        <v>141.11330316249999</v>
      </c>
      <c r="Q136" s="5" t="s">
        <v>132</v>
      </c>
    </row>
    <row r="137" spans="1:17" x14ac:dyDescent="0.2">
      <c r="A137" s="5" t="s">
        <v>13</v>
      </c>
      <c r="B137" s="5" t="s">
        <v>14</v>
      </c>
      <c r="C137" s="5" t="s">
        <v>16</v>
      </c>
      <c r="D137" s="5" t="s">
        <v>53</v>
      </c>
      <c r="E137" s="5" t="s">
        <v>56</v>
      </c>
      <c r="F137" s="5" t="s">
        <v>58</v>
      </c>
      <c r="G137" s="5" t="s">
        <v>93</v>
      </c>
      <c r="H137" s="5">
        <v>139</v>
      </c>
      <c r="I137" s="9"/>
      <c r="J137" s="9"/>
      <c r="K137" s="10"/>
      <c r="L137" s="5" t="s">
        <v>32</v>
      </c>
      <c r="M137" s="5">
        <v>17</v>
      </c>
      <c r="N137" s="15">
        <v>42482</v>
      </c>
      <c r="O137" s="5" t="s">
        <v>0</v>
      </c>
      <c r="P137" s="6">
        <v>3.3587684279599999</v>
      </c>
      <c r="Q137" s="5" t="s">
        <v>52</v>
      </c>
    </row>
    <row r="138" spans="1:17" x14ac:dyDescent="0.2">
      <c r="A138" s="5" t="s">
        <v>13</v>
      </c>
      <c r="B138" s="5" t="s">
        <v>25</v>
      </c>
      <c r="C138" s="5" t="s">
        <v>24</v>
      </c>
      <c r="D138" s="5" t="s">
        <v>54</v>
      </c>
      <c r="E138" s="5" t="s">
        <v>57</v>
      </c>
      <c r="F138" s="5" t="s">
        <v>85</v>
      </c>
      <c r="G138" s="5" t="s">
        <v>104</v>
      </c>
      <c r="H138" s="5">
        <v>1.2</v>
      </c>
      <c r="I138" s="9"/>
      <c r="J138" s="9"/>
      <c r="K138" s="10"/>
      <c r="L138" s="5" t="s">
        <v>32</v>
      </c>
      <c r="M138" s="5">
        <v>17</v>
      </c>
      <c r="N138" s="15">
        <v>42482</v>
      </c>
      <c r="O138" s="5" t="s">
        <v>0</v>
      </c>
      <c r="P138" s="6">
        <v>69.192416088000002</v>
      </c>
      <c r="Q138" s="5" t="s">
        <v>132</v>
      </c>
    </row>
    <row r="139" spans="1:17" x14ac:dyDescent="0.2">
      <c r="A139" s="5" t="s">
        <v>13</v>
      </c>
      <c r="B139" s="5" t="s">
        <v>25</v>
      </c>
      <c r="C139" s="5" t="s">
        <v>24</v>
      </c>
      <c r="D139" s="5" t="s">
        <v>54</v>
      </c>
      <c r="E139" s="5" t="s">
        <v>57</v>
      </c>
      <c r="F139" s="5" t="s">
        <v>85</v>
      </c>
      <c r="G139" s="5" t="s">
        <v>104</v>
      </c>
      <c r="H139" s="5">
        <v>1.2</v>
      </c>
      <c r="I139" s="9"/>
      <c r="J139" s="9"/>
      <c r="K139" s="10"/>
      <c r="L139" s="5" t="s">
        <v>32</v>
      </c>
      <c r="M139" s="5">
        <v>17</v>
      </c>
      <c r="N139" s="15">
        <v>42482</v>
      </c>
      <c r="O139" s="5" t="s">
        <v>0</v>
      </c>
      <c r="P139" s="6">
        <v>55.629413939999999</v>
      </c>
      <c r="Q139" s="5" t="s">
        <v>132</v>
      </c>
    </row>
    <row r="140" spans="1:17" x14ac:dyDescent="0.2">
      <c r="A140" s="5" t="s">
        <v>13</v>
      </c>
      <c r="B140" s="5" t="s">
        <v>14</v>
      </c>
      <c r="C140" s="5" t="s">
        <v>24</v>
      </c>
      <c r="D140" s="5" t="s">
        <v>54</v>
      </c>
      <c r="E140" s="5" t="s">
        <v>57</v>
      </c>
      <c r="F140" s="5" t="s">
        <v>85</v>
      </c>
      <c r="G140" s="5" t="s">
        <v>104</v>
      </c>
      <c r="H140" s="5">
        <v>1.2</v>
      </c>
      <c r="I140" s="9"/>
      <c r="J140" s="9"/>
      <c r="K140" s="10"/>
      <c r="L140" s="5" t="s">
        <v>32</v>
      </c>
      <c r="M140" s="5">
        <v>17</v>
      </c>
      <c r="N140" s="15">
        <v>42482</v>
      </c>
      <c r="O140" s="5" t="s">
        <v>0</v>
      </c>
      <c r="P140" s="6">
        <v>38.960929728000004</v>
      </c>
      <c r="Q140" s="5" t="s">
        <v>132</v>
      </c>
    </row>
    <row r="141" spans="1:17" x14ac:dyDescent="0.2">
      <c r="A141" s="5" t="s">
        <v>13</v>
      </c>
      <c r="B141" s="5" t="s">
        <v>17</v>
      </c>
      <c r="C141" s="5" t="s">
        <v>24</v>
      </c>
      <c r="D141" s="5" t="s">
        <v>54</v>
      </c>
      <c r="E141" s="5" t="s">
        <v>57</v>
      </c>
      <c r="F141" s="5" t="s">
        <v>86</v>
      </c>
      <c r="G141" s="5" t="s">
        <v>28</v>
      </c>
      <c r="H141" s="5">
        <v>1.2</v>
      </c>
      <c r="I141" s="9"/>
      <c r="J141" s="9"/>
      <c r="K141" s="10"/>
      <c r="L141" s="5" t="s">
        <v>32</v>
      </c>
      <c r="M141" s="5">
        <v>17</v>
      </c>
      <c r="N141" s="15">
        <v>42482</v>
      </c>
      <c r="O141" s="5" t="s">
        <v>0</v>
      </c>
      <c r="P141" s="6">
        <v>202.80818332799998</v>
      </c>
      <c r="Q141" s="5" t="s">
        <v>132</v>
      </c>
    </row>
    <row r="142" spans="1:17" x14ac:dyDescent="0.2">
      <c r="A142" s="5" t="s">
        <v>13</v>
      </c>
      <c r="B142" s="5" t="s">
        <v>17</v>
      </c>
      <c r="C142" s="5" t="s">
        <v>24</v>
      </c>
      <c r="D142" s="5" t="s">
        <v>54</v>
      </c>
      <c r="E142" s="5" t="s">
        <v>57</v>
      </c>
      <c r="F142" s="5" t="s">
        <v>86</v>
      </c>
      <c r="G142" s="5" t="s">
        <v>28</v>
      </c>
      <c r="H142" s="5">
        <v>1.2</v>
      </c>
      <c r="I142" s="9"/>
      <c r="J142" s="9"/>
      <c r="K142" s="10"/>
      <c r="L142" s="5" t="s">
        <v>32</v>
      </c>
      <c r="M142" s="5">
        <v>17</v>
      </c>
      <c r="N142" s="15">
        <v>42482</v>
      </c>
      <c r="O142" s="5" t="s">
        <v>0</v>
      </c>
      <c r="P142" s="6">
        <v>39.274977971999995</v>
      </c>
      <c r="Q142" s="5" t="s">
        <v>132</v>
      </c>
    </row>
    <row r="143" spans="1:17" x14ac:dyDescent="0.2">
      <c r="A143" s="5" t="s">
        <v>13</v>
      </c>
      <c r="B143" s="5" t="s">
        <v>25</v>
      </c>
      <c r="C143" s="5" t="s">
        <v>24</v>
      </c>
      <c r="D143" s="5" t="s">
        <v>54</v>
      </c>
      <c r="E143" s="5" t="s">
        <v>57</v>
      </c>
      <c r="F143" s="5" t="s">
        <v>82</v>
      </c>
      <c r="G143" s="5" t="s">
        <v>102</v>
      </c>
      <c r="H143" s="5">
        <v>1.25</v>
      </c>
      <c r="I143" s="9"/>
      <c r="J143" s="9"/>
      <c r="K143" s="10"/>
      <c r="L143" s="5" t="s">
        <v>32</v>
      </c>
      <c r="M143" s="5">
        <v>17</v>
      </c>
      <c r="N143" s="15">
        <v>42482</v>
      </c>
      <c r="O143" s="5" t="s">
        <v>0</v>
      </c>
      <c r="P143" s="6">
        <v>167.30675497499999</v>
      </c>
      <c r="Q143" s="5" t="s">
        <v>132</v>
      </c>
    </row>
    <row r="144" spans="1:17" x14ac:dyDescent="0.2">
      <c r="A144" s="5" t="s">
        <v>13</v>
      </c>
      <c r="B144" s="5" t="s">
        <v>25</v>
      </c>
      <c r="C144" s="5" t="s">
        <v>24</v>
      </c>
      <c r="D144" s="5" t="s">
        <v>54</v>
      </c>
      <c r="E144" s="5" t="s">
        <v>57</v>
      </c>
      <c r="F144" s="5" t="s">
        <v>87</v>
      </c>
      <c r="G144" s="5" t="s">
        <v>105</v>
      </c>
      <c r="H144" s="5">
        <v>1.3</v>
      </c>
      <c r="I144" s="9"/>
      <c r="J144" s="9"/>
      <c r="K144" s="10"/>
      <c r="L144" s="5" t="s">
        <v>32</v>
      </c>
      <c r="M144" s="5">
        <v>17</v>
      </c>
      <c r="N144" s="15">
        <v>42482</v>
      </c>
      <c r="O144" s="5" t="s">
        <v>0</v>
      </c>
      <c r="P144" s="6">
        <v>131.814888803</v>
      </c>
      <c r="Q144" s="5" t="s">
        <v>132</v>
      </c>
    </row>
    <row r="145" spans="1:17" x14ac:dyDescent="0.2">
      <c r="A145" s="5" t="s">
        <v>13</v>
      </c>
      <c r="B145" s="5" t="s">
        <v>17</v>
      </c>
      <c r="C145" s="5" t="s">
        <v>24</v>
      </c>
      <c r="D145" s="5" t="s">
        <v>54</v>
      </c>
      <c r="E145" s="5" t="s">
        <v>57</v>
      </c>
      <c r="F145" s="5" t="s">
        <v>88</v>
      </c>
      <c r="G145" s="5" t="s">
        <v>28</v>
      </c>
      <c r="H145" s="5">
        <v>1.2</v>
      </c>
      <c r="I145" s="9"/>
      <c r="J145" s="9"/>
      <c r="K145" s="10"/>
      <c r="L145" s="5" t="s">
        <v>32</v>
      </c>
      <c r="M145" s="5">
        <v>17</v>
      </c>
      <c r="N145" s="15">
        <v>42482</v>
      </c>
      <c r="O145" s="5" t="s">
        <v>0</v>
      </c>
      <c r="P145" s="6">
        <v>49.977894479999996</v>
      </c>
      <c r="Q145" s="5" t="s">
        <v>132</v>
      </c>
    </row>
    <row r="146" spans="1:17" x14ac:dyDescent="0.2">
      <c r="A146" s="5" t="s">
        <v>13</v>
      </c>
      <c r="B146" s="5" t="s">
        <v>17</v>
      </c>
      <c r="C146" s="5" t="s">
        <v>19</v>
      </c>
      <c r="D146" s="5" t="s">
        <v>53</v>
      </c>
      <c r="E146" s="5" t="s">
        <v>56</v>
      </c>
      <c r="F146" s="5" t="s">
        <v>60</v>
      </c>
      <c r="G146" s="5" t="s">
        <v>93</v>
      </c>
      <c r="H146" s="5">
        <v>280</v>
      </c>
      <c r="I146" s="9"/>
      <c r="J146" s="9"/>
      <c r="K146" s="10"/>
      <c r="L146" s="5" t="s">
        <v>32</v>
      </c>
      <c r="M146" s="5">
        <v>17</v>
      </c>
      <c r="N146" s="15">
        <v>42482</v>
      </c>
      <c r="O146" s="5" t="s">
        <v>0</v>
      </c>
      <c r="P146" s="6">
        <v>53.548868746799997</v>
      </c>
      <c r="Q146" s="5" t="s">
        <v>52</v>
      </c>
    </row>
    <row r="147" spans="1:17" x14ac:dyDescent="0.2">
      <c r="A147" s="5" t="s">
        <v>13</v>
      </c>
      <c r="B147" s="5" t="s">
        <v>31</v>
      </c>
      <c r="C147" s="5" t="s">
        <v>24</v>
      </c>
      <c r="D147" s="5" t="s">
        <v>54</v>
      </c>
      <c r="E147" s="5" t="s">
        <v>57</v>
      </c>
      <c r="F147" s="5" t="s">
        <v>88</v>
      </c>
      <c r="G147" s="5" t="s">
        <v>28</v>
      </c>
      <c r="H147" s="5">
        <v>1.2</v>
      </c>
      <c r="I147" s="9"/>
      <c r="J147" s="9"/>
      <c r="K147" s="10"/>
      <c r="L147" s="5" t="s">
        <v>32</v>
      </c>
      <c r="M147" s="5">
        <v>17</v>
      </c>
      <c r="N147" s="15">
        <v>42482</v>
      </c>
      <c r="O147" s="5" t="s">
        <v>0</v>
      </c>
      <c r="P147" s="6">
        <v>113.919980004</v>
      </c>
      <c r="Q147" s="5" t="s">
        <v>132</v>
      </c>
    </row>
    <row r="148" spans="1:17" x14ac:dyDescent="0.2">
      <c r="A148" s="5" t="s">
        <v>13</v>
      </c>
      <c r="B148" s="5" t="s">
        <v>17</v>
      </c>
      <c r="C148" s="5" t="s">
        <v>24</v>
      </c>
      <c r="D148" s="5" t="s">
        <v>54</v>
      </c>
      <c r="E148" s="5" t="s">
        <v>57</v>
      </c>
      <c r="F148" s="5" t="s">
        <v>88</v>
      </c>
      <c r="G148" s="5" t="s">
        <v>28</v>
      </c>
      <c r="H148" s="5">
        <v>1.2</v>
      </c>
      <c r="I148" s="9"/>
      <c r="J148" s="9"/>
      <c r="K148" s="10"/>
      <c r="L148" s="5" t="s">
        <v>32</v>
      </c>
      <c r="M148" s="5">
        <v>17</v>
      </c>
      <c r="N148" s="15">
        <v>42482</v>
      </c>
      <c r="O148" s="5" t="s">
        <v>0</v>
      </c>
      <c r="P148" s="6">
        <v>155.55504443999999</v>
      </c>
      <c r="Q148" s="5" t="s">
        <v>132</v>
      </c>
    </row>
    <row r="149" spans="1:17" x14ac:dyDescent="0.2">
      <c r="A149" s="5" t="s">
        <v>13</v>
      </c>
      <c r="B149" s="5" t="s">
        <v>14</v>
      </c>
      <c r="C149" s="5" t="s">
        <v>16</v>
      </c>
      <c r="D149" s="5" t="s">
        <v>53</v>
      </c>
      <c r="E149" s="5" t="s">
        <v>56</v>
      </c>
      <c r="F149" s="5" t="s">
        <v>75</v>
      </c>
      <c r="G149" s="5" t="s">
        <v>100</v>
      </c>
      <c r="H149" s="5">
        <v>100</v>
      </c>
      <c r="I149" s="9"/>
      <c r="J149" s="9"/>
      <c r="K149" s="10"/>
      <c r="L149" s="5" t="s">
        <v>32</v>
      </c>
      <c r="M149" s="5">
        <v>17</v>
      </c>
      <c r="N149" s="15">
        <v>42482</v>
      </c>
      <c r="O149" s="5" t="s">
        <v>0</v>
      </c>
      <c r="P149" s="6">
        <v>9.5234476079999979</v>
      </c>
      <c r="Q149" s="5" t="s">
        <v>52</v>
      </c>
    </row>
    <row r="150" spans="1:17" x14ac:dyDescent="0.2">
      <c r="A150" s="5" t="s">
        <v>13</v>
      </c>
      <c r="B150" s="5" t="s">
        <v>14</v>
      </c>
      <c r="C150" s="5" t="s">
        <v>16</v>
      </c>
      <c r="D150" s="5" t="s">
        <v>53</v>
      </c>
      <c r="E150" s="5" t="s">
        <v>56</v>
      </c>
      <c r="F150" s="5" t="s">
        <v>75</v>
      </c>
      <c r="G150" s="5" t="s">
        <v>100</v>
      </c>
      <c r="H150" s="5">
        <v>100</v>
      </c>
      <c r="I150" s="9"/>
      <c r="J150" s="9"/>
      <c r="K150" s="10"/>
      <c r="L150" s="5" t="s">
        <v>32</v>
      </c>
      <c r="M150" s="5">
        <v>17</v>
      </c>
      <c r="N150" s="15">
        <v>42482</v>
      </c>
      <c r="O150" s="5" t="s">
        <v>0</v>
      </c>
      <c r="P150" s="6">
        <v>15.229699175</v>
      </c>
      <c r="Q150" s="5" t="s">
        <v>52</v>
      </c>
    </row>
    <row r="151" spans="1:17" x14ac:dyDescent="0.2">
      <c r="A151" s="5" t="s">
        <v>13</v>
      </c>
      <c r="B151" s="5" t="s">
        <v>14</v>
      </c>
      <c r="C151" s="5" t="s">
        <v>16</v>
      </c>
      <c r="D151" s="5" t="s">
        <v>53</v>
      </c>
      <c r="E151" s="5" t="s">
        <v>56</v>
      </c>
      <c r="F151" s="5" t="s">
        <v>58</v>
      </c>
      <c r="G151" s="5" t="s">
        <v>93</v>
      </c>
      <c r="H151" s="5">
        <v>139</v>
      </c>
      <c r="I151" s="9"/>
      <c r="J151" s="9"/>
      <c r="K151" s="10"/>
      <c r="L151" s="5" t="s">
        <v>32</v>
      </c>
      <c r="M151" s="5">
        <v>17</v>
      </c>
      <c r="N151" s="15">
        <v>42482</v>
      </c>
      <c r="O151" s="5" t="s">
        <v>0</v>
      </c>
      <c r="P151" s="6">
        <v>27.555993432730002</v>
      </c>
      <c r="Q151" s="5" t="s">
        <v>52</v>
      </c>
    </row>
    <row r="152" spans="1:17" x14ac:dyDescent="0.2">
      <c r="A152" s="5" t="s">
        <v>13</v>
      </c>
      <c r="B152" s="5" t="s">
        <v>14</v>
      </c>
      <c r="C152" s="5" t="s">
        <v>16</v>
      </c>
      <c r="D152" s="5" t="s">
        <v>53</v>
      </c>
      <c r="E152" s="5" t="s">
        <v>56</v>
      </c>
      <c r="F152" s="5" t="s">
        <v>58</v>
      </c>
      <c r="G152" s="5" t="s">
        <v>93</v>
      </c>
      <c r="H152" s="5">
        <v>139</v>
      </c>
      <c r="I152" s="9"/>
      <c r="J152" s="9"/>
      <c r="K152" s="10"/>
      <c r="L152" s="5" t="s">
        <v>32</v>
      </c>
      <c r="M152" s="5">
        <v>17</v>
      </c>
      <c r="N152" s="15">
        <v>42482</v>
      </c>
      <c r="O152" s="5" t="s">
        <v>0</v>
      </c>
      <c r="P152" s="6">
        <v>34.673969083610004</v>
      </c>
      <c r="Q152" s="5" t="s">
        <v>52</v>
      </c>
    </row>
    <row r="153" spans="1:17" x14ac:dyDescent="0.2">
      <c r="A153" s="5" t="s">
        <v>13</v>
      </c>
      <c r="B153" s="5" t="s">
        <v>14</v>
      </c>
      <c r="C153" s="5" t="s">
        <v>16</v>
      </c>
      <c r="D153" s="5" t="s">
        <v>53</v>
      </c>
      <c r="E153" s="5" t="s">
        <v>56</v>
      </c>
      <c r="F153" s="5" t="s">
        <v>58</v>
      </c>
      <c r="G153" s="5" t="s">
        <v>93</v>
      </c>
      <c r="H153" s="5">
        <v>139</v>
      </c>
      <c r="I153" s="9"/>
      <c r="J153" s="9"/>
      <c r="K153" s="10"/>
      <c r="L153" s="5" t="s">
        <v>32</v>
      </c>
      <c r="M153" s="5">
        <v>17</v>
      </c>
      <c r="N153" s="15">
        <v>42482</v>
      </c>
      <c r="O153" s="5" t="s">
        <v>0</v>
      </c>
      <c r="P153" s="6">
        <v>11.03986329744</v>
      </c>
      <c r="Q153" s="5" t="s">
        <v>52</v>
      </c>
    </row>
    <row r="154" spans="1:17" x14ac:dyDescent="0.2">
      <c r="A154" s="5" t="s">
        <v>13</v>
      </c>
      <c r="B154" s="5" t="s">
        <v>14</v>
      </c>
      <c r="C154" s="5" t="s">
        <v>16</v>
      </c>
      <c r="D154" s="5" t="s">
        <v>53</v>
      </c>
      <c r="E154" s="5" t="s">
        <v>56</v>
      </c>
      <c r="F154" s="5" t="s">
        <v>58</v>
      </c>
      <c r="G154" s="5" t="s">
        <v>93</v>
      </c>
      <c r="H154" s="5">
        <v>139</v>
      </c>
      <c r="I154" s="9"/>
      <c r="J154" s="9"/>
      <c r="K154" s="10"/>
      <c r="L154" s="5" t="s">
        <v>32</v>
      </c>
      <c r="M154" s="5">
        <v>17</v>
      </c>
      <c r="N154" s="15">
        <v>42482</v>
      </c>
      <c r="O154" s="5" t="s">
        <v>0</v>
      </c>
      <c r="P154" s="6">
        <v>15.11439164089</v>
      </c>
      <c r="Q154" s="5" t="s">
        <v>52</v>
      </c>
    </row>
    <row r="155" spans="1:17" x14ac:dyDescent="0.2">
      <c r="A155" s="5" t="s">
        <v>13</v>
      </c>
      <c r="B155" s="5" t="s">
        <v>17</v>
      </c>
      <c r="C155" s="5" t="s">
        <v>24</v>
      </c>
      <c r="D155" s="5" t="s">
        <v>54</v>
      </c>
      <c r="E155" s="5" t="s">
        <v>57</v>
      </c>
      <c r="F155" s="5" t="s">
        <v>88</v>
      </c>
      <c r="G155" s="5" t="s">
        <v>28</v>
      </c>
      <c r="H155" s="5">
        <v>1.2</v>
      </c>
      <c r="I155" s="9"/>
      <c r="J155" s="9"/>
      <c r="K155" s="10"/>
      <c r="L155" s="5" t="s">
        <v>32</v>
      </c>
      <c r="M155" s="5">
        <v>17</v>
      </c>
      <c r="N155" s="15">
        <v>42482</v>
      </c>
      <c r="O155" s="5" t="s">
        <v>0</v>
      </c>
      <c r="P155" s="6">
        <v>15.242547179999999</v>
      </c>
      <c r="Q155" s="5" t="s">
        <v>132</v>
      </c>
    </row>
    <row r="156" spans="1:17" x14ac:dyDescent="0.2">
      <c r="A156" s="5" t="s">
        <v>13</v>
      </c>
      <c r="B156" s="5" t="s">
        <v>31</v>
      </c>
      <c r="C156" s="5" t="s">
        <v>24</v>
      </c>
      <c r="D156" s="5" t="s">
        <v>54</v>
      </c>
      <c r="E156" s="5" t="s">
        <v>57</v>
      </c>
      <c r="F156" s="5" t="s">
        <v>89</v>
      </c>
      <c r="G156" s="5" t="s">
        <v>28</v>
      </c>
      <c r="H156" s="5">
        <v>1.2</v>
      </c>
      <c r="I156" s="9"/>
      <c r="J156" s="9"/>
      <c r="K156" s="10"/>
      <c r="L156" s="5" t="s">
        <v>32</v>
      </c>
      <c r="M156" s="5">
        <v>17</v>
      </c>
      <c r="N156" s="15">
        <v>42482</v>
      </c>
      <c r="O156" s="5" t="s">
        <v>0</v>
      </c>
      <c r="P156" s="6">
        <v>109.99600063199999</v>
      </c>
      <c r="Q156" s="5" t="s">
        <v>132</v>
      </c>
    </row>
    <row r="157" spans="1:17" x14ac:dyDescent="0.2">
      <c r="A157" s="5" t="s">
        <v>13</v>
      </c>
      <c r="B157" s="5" t="s">
        <v>31</v>
      </c>
      <c r="C157" s="5" t="s">
        <v>24</v>
      </c>
      <c r="D157" s="5" t="s">
        <v>54</v>
      </c>
      <c r="E157" s="5" t="s">
        <v>57</v>
      </c>
      <c r="F157" s="5" t="s">
        <v>89</v>
      </c>
      <c r="G157" s="5" t="s">
        <v>28</v>
      </c>
      <c r="H157" s="5">
        <v>1.2</v>
      </c>
      <c r="I157" s="9"/>
      <c r="J157" s="9"/>
      <c r="K157" s="10"/>
      <c r="L157" s="5" t="s">
        <v>32</v>
      </c>
      <c r="M157" s="5">
        <v>17</v>
      </c>
      <c r="N157" s="15">
        <v>42482</v>
      </c>
      <c r="O157" s="5" t="s">
        <v>0</v>
      </c>
      <c r="P157" s="6">
        <v>167.55276177599998</v>
      </c>
      <c r="Q157" s="5" t="s">
        <v>132</v>
      </c>
    </row>
    <row r="158" spans="1:17" x14ac:dyDescent="0.2">
      <c r="A158" s="5" t="s">
        <v>13</v>
      </c>
      <c r="B158" s="5" t="s">
        <v>31</v>
      </c>
      <c r="C158" s="5" t="s">
        <v>24</v>
      </c>
      <c r="D158" s="5" t="s">
        <v>54</v>
      </c>
      <c r="E158" s="5" t="s">
        <v>57</v>
      </c>
      <c r="F158" s="5" t="s">
        <v>83</v>
      </c>
      <c r="G158" s="5" t="s">
        <v>28</v>
      </c>
      <c r="H158" s="5">
        <v>1.3</v>
      </c>
      <c r="I158" s="9"/>
      <c r="J158" s="9"/>
      <c r="K158" s="10"/>
      <c r="L158" s="5" t="s">
        <v>32</v>
      </c>
      <c r="M158" s="5">
        <v>17</v>
      </c>
      <c r="N158" s="15">
        <v>42482</v>
      </c>
      <c r="O158" s="5" t="s">
        <v>0</v>
      </c>
      <c r="P158" s="6">
        <v>191.19604995400002</v>
      </c>
      <c r="Q158" s="5" t="s">
        <v>132</v>
      </c>
    </row>
    <row r="159" spans="1:17" x14ac:dyDescent="0.2">
      <c r="A159" s="5" t="s">
        <v>13</v>
      </c>
      <c r="B159" s="5" t="s">
        <v>14</v>
      </c>
      <c r="C159" s="5" t="s">
        <v>16</v>
      </c>
      <c r="D159" s="5" t="s">
        <v>53</v>
      </c>
      <c r="E159" s="5" t="s">
        <v>56</v>
      </c>
      <c r="F159" s="5" t="s">
        <v>58</v>
      </c>
      <c r="G159" s="5" t="s">
        <v>93</v>
      </c>
      <c r="H159" s="5">
        <v>139</v>
      </c>
      <c r="I159" s="9"/>
      <c r="J159" s="9"/>
      <c r="K159" s="10"/>
      <c r="L159" s="5" t="s">
        <v>32</v>
      </c>
      <c r="M159" s="5">
        <v>17</v>
      </c>
      <c r="N159" s="15">
        <v>42482</v>
      </c>
      <c r="O159" s="5" t="s">
        <v>0</v>
      </c>
      <c r="P159" s="6">
        <v>16.772495672109997</v>
      </c>
      <c r="Q159" s="5" t="s">
        <v>52</v>
      </c>
    </row>
    <row r="160" spans="1:17" x14ac:dyDescent="0.2">
      <c r="A160" s="5" t="s">
        <v>13</v>
      </c>
      <c r="B160" s="5" t="s">
        <v>14</v>
      </c>
      <c r="C160" s="5" t="s">
        <v>24</v>
      </c>
      <c r="D160" s="5" t="s">
        <v>54</v>
      </c>
      <c r="E160" s="5" t="s">
        <v>57</v>
      </c>
      <c r="F160" s="5" t="s">
        <v>90</v>
      </c>
      <c r="G160" s="5" t="s">
        <v>105</v>
      </c>
      <c r="H160" s="5">
        <v>1.25</v>
      </c>
      <c r="I160" s="9"/>
      <c r="J160" s="9"/>
      <c r="K160" s="10"/>
      <c r="L160" s="5" t="s">
        <v>32</v>
      </c>
      <c r="M160" s="5">
        <v>17</v>
      </c>
      <c r="N160" s="15">
        <v>42482</v>
      </c>
      <c r="O160" s="5" t="s">
        <v>0</v>
      </c>
      <c r="P160" s="6">
        <v>150.09602526250001</v>
      </c>
      <c r="Q160" s="5" t="s">
        <v>132</v>
      </c>
    </row>
    <row r="161" spans="1:17" x14ac:dyDescent="0.2">
      <c r="A161" s="5" t="s">
        <v>23</v>
      </c>
      <c r="B161" s="5" t="s">
        <v>17</v>
      </c>
      <c r="C161" s="5" t="s">
        <v>19</v>
      </c>
      <c r="D161" s="5" t="s">
        <v>53</v>
      </c>
      <c r="E161" s="5" t="s">
        <v>56</v>
      </c>
      <c r="F161" s="5" t="s">
        <v>60</v>
      </c>
      <c r="G161" s="5" t="s">
        <v>93</v>
      </c>
      <c r="H161" s="5">
        <v>280</v>
      </c>
      <c r="I161" s="9"/>
      <c r="J161" s="9"/>
      <c r="K161" s="10"/>
      <c r="L161" s="5" t="s">
        <v>32</v>
      </c>
      <c r="M161" s="5">
        <v>17</v>
      </c>
      <c r="N161" s="15">
        <v>42482</v>
      </c>
      <c r="O161" s="5" t="s">
        <v>0</v>
      </c>
      <c r="P161" s="6">
        <v>0.95922216320000009</v>
      </c>
      <c r="Q161" s="5" t="s">
        <v>52</v>
      </c>
    </row>
    <row r="162" spans="1:17" x14ac:dyDescent="0.2">
      <c r="A162" s="5" t="s">
        <v>13</v>
      </c>
      <c r="B162" s="5" t="s">
        <v>17</v>
      </c>
      <c r="C162" s="5" t="s">
        <v>19</v>
      </c>
      <c r="D162" s="5" t="s">
        <v>53</v>
      </c>
      <c r="E162" s="5" t="s">
        <v>56</v>
      </c>
      <c r="F162" s="5" t="s">
        <v>60</v>
      </c>
      <c r="G162" s="5" t="s">
        <v>93</v>
      </c>
      <c r="H162" s="5">
        <v>280</v>
      </c>
      <c r="I162" s="9"/>
      <c r="J162" s="9"/>
      <c r="K162" s="10"/>
      <c r="L162" s="5" t="s">
        <v>32</v>
      </c>
      <c r="M162" s="5">
        <v>17</v>
      </c>
      <c r="N162" s="15">
        <v>42482</v>
      </c>
      <c r="O162" s="5" t="s">
        <v>0</v>
      </c>
      <c r="P162" s="6">
        <v>62.403262695199999</v>
      </c>
      <c r="Q162" s="5" t="s">
        <v>52</v>
      </c>
    </row>
    <row r="163" spans="1:17" x14ac:dyDescent="0.2">
      <c r="A163" s="5" t="s">
        <v>13</v>
      </c>
      <c r="B163" s="5" t="s">
        <v>17</v>
      </c>
      <c r="C163" s="5" t="s">
        <v>19</v>
      </c>
      <c r="D163" s="5" t="s">
        <v>53</v>
      </c>
      <c r="E163" s="5" t="s">
        <v>56</v>
      </c>
      <c r="F163" s="5" t="s">
        <v>76</v>
      </c>
      <c r="G163" s="5" t="s">
        <v>98</v>
      </c>
      <c r="H163" s="5">
        <v>280</v>
      </c>
      <c r="I163" s="9"/>
      <c r="J163" s="9"/>
      <c r="K163" s="10"/>
      <c r="L163" s="5" t="s">
        <v>32</v>
      </c>
      <c r="M163" s="5">
        <v>17</v>
      </c>
      <c r="N163" s="15">
        <v>42482</v>
      </c>
      <c r="O163" s="5" t="s">
        <v>0</v>
      </c>
      <c r="P163" s="6">
        <v>48.415098813200004</v>
      </c>
      <c r="Q163" s="5" t="s">
        <v>52</v>
      </c>
    </row>
    <row r="164" spans="1:17" x14ac:dyDescent="0.2">
      <c r="A164" s="5" t="s">
        <v>13</v>
      </c>
      <c r="B164" s="5" t="s">
        <v>14</v>
      </c>
      <c r="C164" s="5" t="s">
        <v>16</v>
      </c>
      <c r="D164" s="5" t="s">
        <v>53</v>
      </c>
      <c r="E164" s="5" t="s">
        <v>56</v>
      </c>
      <c r="F164" s="5" t="s">
        <v>58</v>
      </c>
      <c r="G164" s="5" t="s">
        <v>93</v>
      </c>
      <c r="H164" s="5">
        <v>139</v>
      </c>
      <c r="I164" s="9"/>
      <c r="J164" s="9"/>
      <c r="K164" s="10"/>
      <c r="L164" s="5" t="s">
        <v>32</v>
      </c>
      <c r="M164" s="5">
        <v>17</v>
      </c>
      <c r="N164" s="15">
        <v>42482</v>
      </c>
      <c r="O164" s="5" t="s">
        <v>0</v>
      </c>
      <c r="P164" s="6">
        <v>59.529853679569996</v>
      </c>
      <c r="Q164" s="5" t="s">
        <v>52</v>
      </c>
    </row>
    <row r="165" spans="1:17" x14ac:dyDescent="0.2">
      <c r="A165" s="5" t="s">
        <v>13</v>
      </c>
      <c r="B165" s="5" t="s">
        <v>17</v>
      </c>
      <c r="C165" s="5" t="s">
        <v>19</v>
      </c>
      <c r="D165" s="5" t="s">
        <v>53</v>
      </c>
      <c r="E165" s="5" t="s">
        <v>56</v>
      </c>
      <c r="F165" s="5" t="s">
        <v>76</v>
      </c>
      <c r="G165" s="5" t="s">
        <v>98</v>
      </c>
      <c r="H165" s="5">
        <v>280</v>
      </c>
      <c r="I165" s="9"/>
      <c r="J165" s="9"/>
      <c r="K165" s="10"/>
      <c r="L165" s="5" t="s">
        <v>32</v>
      </c>
      <c r="M165" s="5">
        <v>17</v>
      </c>
      <c r="N165" s="15">
        <v>42482</v>
      </c>
      <c r="O165" s="5" t="s">
        <v>0</v>
      </c>
      <c r="P165" s="6">
        <v>68.201337962799997</v>
      </c>
      <c r="Q165" s="5" t="s">
        <v>52</v>
      </c>
    </row>
    <row r="166" spans="1:17" x14ac:dyDescent="0.2">
      <c r="A166" s="5" t="s">
        <v>13</v>
      </c>
      <c r="B166" s="5" t="s">
        <v>14</v>
      </c>
      <c r="C166" s="5" t="s">
        <v>16</v>
      </c>
      <c r="D166" s="5" t="s">
        <v>53</v>
      </c>
      <c r="E166" s="5" t="s">
        <v>56</v>
      </c>
      <c r="F166" s="5" t="s">
        <v>58</v>
      </c>
      <c r="G166" s="5" t="s">
        <v>93</v>
      </c>
      <c r="H166" s="5">
        <v>139</v>
      </c>
      <c r="I166" s="9"/>
      <c r="J166" s="9"/>
      <c r="K166" s="10"/>
      <c r="L166" s="5" t="s">
        <v>32</v>
      </c>
      <c r="M166" s="5">
        <v>17</v>
      </c>
      <c r="N166" s="15">
        <v>42482</v>
      </c>
      <c r="O166" s="5" t="s">
        <v>0</v>
      </c>
      <c r="P166" s="6">
        <v>53.832975404759999</v>
      </c>
      <c r="Q166" s="5" t="s">
        <v>52</v>
      </c>
    </row>
    <row r="167" spans="1:17" x14ac:dyDescent="0.2">
      <c r="A167" s="5" t="s">
        <v>13</v>
      </c>
      <c r="B167" s="5" t="s">
        <v>14</v>
      </c>
      <c r="C167" s="5" t="s">
        <v>16</v>
      </c>
      <c r="D167" s="5" t="s">
        <v>53</v>
      </c>
      <c r="E167" s="5" t="s">
        <v>56</v>
      </c>
      <c r="F167" s="5" t="s">
        <v>58</v>
      </c>
      <c r="G167" s="5" t="s">
        <v>93</v>
      </c>
      <c r="H167" s="5">
        <v>139</v>
      </c>
      <c r="I167" s="9"/>
      <c r="J167" s="9"/>
      <c r="K167" s="10"/>
      <c r="L167" s="5" t="s">
        <v>32</v>
      </c>
      <c r="M167" s="5">
        <v>17</v>
      </c>
      <c r="N167" s="15">
        <v>42482</v>
      </c>
      <c r="O167" s="5" t="s">
        <v>0</v>
      </c>
      <c r="P167" s="6">
        <v>15.709815223989999</v>
      </c>
      <c r="Q167" s="5" t="s">
        <v>52</v>
      </c>
    </row>
    <row r="168" spans="1:17" x14ac:dyDescent="0.2">
      <c r="A168" s="5" t="s">
        <v>13</v>
      </c>
      <c r="B168" s="5" t="s">
        <v>17</v>
      </c>
      <c r="C168" s="5" t="s">
        <v>16</v>
      </c>
      <c r="D168" s="5" t="s">
        <v>53</v>
      </c>
      <c r="E168" s="5" t="s">
        <v>56</v>
      </c>
      <c r="F168" s="5" t="s">
        <v>58</v>
      </c>
      <c r="G168" s="5" t="s">
        <v>93</v>
      </c>
      <c r="H168" s="5">
        <v>139</v>
      </c>
      <c r="I168" s="9"/>
      <c r="J168" s="9"/>
      <c r="K168" s="10"/>
      <c r="L168" s="5" t="s">
        <v>32</v>
      </c>
      <c r="M168" s="5">
        <v>17</v>
      </c>
      <c r="N168" s="15">
        <v>42482</v>
      </c>
      <c r="O168" s="5" t="s">
        <v>0</v>
      </c>
      <c r="P168" s="6">
        <v>16.135584967509999</v>
      </c>
      <c r="Q168" s="5" t="s">
        <v>52</v>
      </c>
    </row>
    <row r="169" spans="1:17" x14ac:dyDescent="0.2">
      <c r="A169" s="5" t="s">
        <v>13</v>
      </c>
      <c r="B169" s="5" t="s">
        <v>17</v>
      </c>
      <c r="C169" s="5" t="s">
        <v>16</v>
      </c>
      <c r="D169" s="5" t="s">
        <v>53</v>
      </c>
      <c r="E169" s="5" t="s">
        <v>56</v>
      </c>
      <c r="F169" s="5" t="s">
        <v>58</v>
      </c>
      <c r="G169" s="5" t="s">
        <v>93</v>
      </c>
      <c r="H169" s="5">
        <v>139</v>
      </c>
      <c r="I169" s="9"/>
      <c r="J169" s="9"/>
      <c r="K169" s="10"/>
      <c r="L169" s="5" t="s">
        <v>32</v>
      </c>
      <c r="M169" s="5">
        <v>17</v>
      </c>
      <c r="N169" s="15">
        <v>42482</v>
      </c>
      <c r="O169" s="5" t="s">
        <v>0</v>
      </c>
      <c r="P169" s="6">
        <v>4.0026459432200001</v>
      </c>
      <c r="Q169" s="5" t="s">
        <v>52</v>
      </c>
    </row>
    <row r="170" spans="1:17" x14ac:dyDescent="0.2">
      <c r="A170" s="5" t="s">
        <v>13</v>
      </c>
      <c r="B170" s="5" t="s">
        <v>30</v>
      </c>
      <c r="C170" s="5" t="s">
        <v>19</v>
      </c>
      <c r="D170" s="5" t="s">
        <v>53</v>
      </c>
      <c r="E170" s="5" t="s">
        <v>56</v>
      </c>
      <c r="F170" s="5" t="s">
        <v>76</v>
      </c>
      <c r="G170" s="5" t="s">
        <v>98</v>
      </c>
      <c r="H170" s="5">
        <v>280</v>
      </c>
      <c r="I170" s="9"/>
      <c r="J170" s="9"/>
      <c r="K170" s="10"/>
      <c r="L170" s="5" t="s">
        <v>32</v>
      </c>
      <c r="M170" s="5">
        <v>17</v>
      </c>
      <c r="N170" s="15">
        <v>42482</v>
      </c>
      <c r="O170" s="5" t="s">
        <v>0</v>
      </c>
      <c r="P170" s="6">
        <v>20.435764350399996</v>
      </c>
      <c r="Q170" s="5" t="s">
        <v>52</v>
      </c>
    </row>
    <row r="171" spans="1:17" x14ac:dyDescent="0.2">
      <c r="A171" s="5" t="s">
        <v>13</v>
      </c>
      <c r="B171" s="5" t="s">
        <v>17</v>
      </c>
      <c r="C171" s="5" t="s">
        <v>16</v>
      </c>
      <c r="D171" s="5" t="s">
        <v>53</v>
      </c>
      <c r="E171" s="5" t="s">
        <v>56</v>
      </c>
      <c r="F171" s="5" t="s">
        <v>58</v>
      </c>
      <c r="G171" s="5" t="s">
        <v>93</v>
      </c>
      <c r="H171" s="5">
        <v>139</v>
      </c>
      <c r="I171" s="9"/>
      <c r="J171" s="9"/>
      <c r="K171" s="10"/>
      <c r="L171" s="5" t="s">
        <v>32</v>
      </c>
      <c r="M171" s="5">
        <v>17</v>
      </c>
      <c r="N171" s="15">
        <v>42482</v>
      </c>
      <c r="O171" s="5" t="s">
        <v>0</v>
      </c>
      <c r="P171" s="6">
        <v>4.3279033369700004</v>
      </c>
      <c r="Q171" s="5" t="s">
        <v>52</v>
      </c>
    </row>
    <row r="172" spans="1:17" x14ac:dyDescent="0.2">
      <c r="A172" s="5" t="s">
        <v>13</v>
      </c>
      <c r="B172" s="5" t="s">
        <v>17</v>
      </c>
      <c r="C172" s="5" t="s">
        <v>16</v>
      </c>
      <c r="D172" s="5" t="s">
        <v>53</v>
      </c>
      <c r="E172" s="5" t="s">
        <v>56</v>
      </c>
      <c r="F172" s="5" t="s">
        <v>58</v>
      </c>
      <c r="G172" s="5" t="s">
        <v>93</v>
      </c>
      <c r="H172" s="5">
        <v>139</v>
      </c>
      <c r="I172" s="9"/>
      <c r="J172" s="9"/>
      <c r="K172" s="10"/>
      <c r="L172" s="5" t="s">
        <v>32</v>
      </c>
      <c r="M172" s="5">
        <v>17</v>
      </c>
      <c r="N172" s="15">
        <v>42482</v>
      </c>
      <c r="O172" s="5" t="s">
        <v>0</v>
      </c>
      <c r="P172" s="6">
        <v>4.5540312530299998</v>
      </c>
      <c r="Q172" s="5" t="s">
        <v>52</v>
      </c>
    </row>
    <row r="173" spans="1:17" x14ac:dyDescent="0.2">
      <c r="A173" s="5" t="s">
        <v>13</v>
      </c>
      <c r="B173" s="5" t="s">
        <v>17</v>
      </c>
      <c r="C173" s="5" t="s">
        <v>16</v>
      </c>
      <c r="D173" s="5" t="s">
        <v>53</v>
      </c>
      <c r="E173" s="5" t="s">
        <v>56</v>
      </c>
      <c r="F173" s="5" t="s">
        <v>58</v>
      </c>
      <c r="G173" s="5" t="s">
        <v>93</v>
      </c>
      <c r="H173" s="5">
        <v>139</v>
      </c>
      <c r="I173" s="9"/>
      <c r="J173" s="9"/>
      <c r="K173" s="10"/>
      <c r="L173" s="5" t="s">
        <v>32</v>
      </c>
      <c r="M173" s="5">
        <v>17</v>
      </c>
      <c r="N173" s="15">
        <v>42482</v>
      </c>
      <c r="O173" s="5" t="s">
        <v>0</v>
      </c>
      <c r="P173" s="6">
        <v>6.2442064971000004</v>
      </c>
      <c r="Q173" s="5" t="s">
        <v>52</v>
      </c>
    </row>
    <row r="174" spans="1:17" x14ac:dyDescent="0.2">
      <c r="A174" s="5" t="s">
        <v>13</v>
      </c>
      <c r="B174" s="5" t="s">
        <v>14</v>
      </c>
      <c r="C174" s="5" t="s">
        <v>16</v>
      </c>
      <c r="D174" s="5" t="s">
        <v>53</v>
      </c>
      <c r="E174" s="5" t="s">
        <v>56</v>
      </c>
      <c r="F174" s="5" t="s">
        <v>58</v>
      </c>
      <c r="G174" s="5" t="s">
        <v>93</v>
      </c>
      <c r="H174" s="5">
        <v>139</v>
      </c>
      <c r="I174" s="9"/>
      <c r="J174" s="9"/>
      <c r="K174" s="10"/>
      <c r="L174" s="5" t="s">
        <v>32</v>
      </c>
      <c r="M174" s="5">
        <v>17</v>
      </c>
      <c r="N174" s="15">
        <v>42482</v>
      </c>
      <c r="O174" s="5" t="s">
        <v>0</v>
      </c>
      <c r="P174" s="6">
        <v>16.537534796719999</v>
      </c>
      <c r="Q174" s="5" t="s">
        <v>52</v>
      </c>
    </row>
    <row r="175" spans="1:17" x14ac:dyDescent="0.2">
      <c r="A175" s="5" t="s">
        <v>13</v>
      </c>
      <c r="B175" s="5" t="s">
        <v>14</v>
      </c>
      <c r="C175" s="5" t="s">
        <v>16</v>
      </c>
      <c r="D175" s="5" t="s">
        <v>53</v>
      </c>
      <c r="E175" s="5" t="s">
        <v>57</v>
      </c>
      <c r="F175" s="5" t="s">
        <v>91</v>
      </c>
      <c r="G175" s="5" t="s">
        <v>96</v>
      </c>
      <c r="H175" s="5">
        <v>135</v>
      </c>
      <c r="I175" s="9"/>
      <c r="J175" s="9"/>
      <c r="K175" s="10"/>
      <c r="L175" s="5" t="s">
        <v>32</v>
      </c>
      <c r="M175" s="5">
        <v>17</v>
      </c>
      <c r="N175" s="15">
        <v>42482</v>
      </c>
      <c r="O175" s="5" t="s">
        <v>0</v>
      </c>
      <c r="P175" s="6">
        <v>1.38231594765</v>
      </c>
      <c r="Q175" s="5" t="s">
        <v>52</v>
      </c>
    </row>
    <row r="176" spans="1:17" x14ac:dyDescent="0.2">
      <c r="A176" s="5" t="s">
        <v>13</v>
      </c>
      <c r="B176" s="5" t="s">
        <v>14</v>
      </c>
      <c r="C176" s="5" t="s">
        <v>16</v>
      </c>
      <c r="D176" s="5" t="s">
        <v>53</v>
      </c>
      <c r="E176" s="5" t="s">
        <v>56</v>
      </c>
      <c r="F176" s="5" t="s">
        <v>58</v>
      </c>
      <c r="G176" s="5" t="s">
        <v>93</v>
      </c>
      <c r="H176" s="5">
        <v>139</v>
      </c>
      <c r="I176" s="9"/>
      <c r="J176" s="9"/>
      <c r="K176" s="10"/>
      <c r="L176" s="5" t="s">
        <v>32</v>
      </c>
      <c r="M176" s="5">
        <v>17</v>
      </c>
      <c r="N176" s="15">
        <v>42482</v>
      </c>
      <c r="O176" s="5" t="s">
        <v>0</v>
      </c>
      <c r="P176" s="6">
        <v>20.773746017800001</v>
      </c>
      <c r="Q176" s="5" t="s">
        <v>52</v>
      </c>
    </row>
    <row r="177" spans="1:17" x14ac:dyDescent="0.2">
      <c r="A177" s="5" t="s">
        <v>13</v>
      </c>
      <c r="B177" s="5" t="s">
        <v>14</v>
      </c>
      <c r="C177" s="5" t="s">
        <v>16</v>
      </c>
      <c r="D177" s="5" t="s">
        <v>53</v>
      </c>
      <c r="E177" s="5" t="s">
        <v>56</v>
      </c>
      <c r="F177" s="5" t="s">
        <v>58</v>
      </c>
      <c r="G177" s="5" t="s">
        <v>93</v>
      </c>
      <c r="H177" s="5">
        <v>139</v>
      </c>
      <c r="I177" s="9"/>
      <c r="J177" s="9"/>
      <c r="K177" s="10"/>
      <c r="L177" s="5" t="s">
        <v>32</v>
      </c>
      <c r="M177" s="5">
        <v>17</v>
      </c>
      <c r="N177" s="15">
        <v>42482</v>
      </c>
      <c r="O177" s="5" t="s">
        <v>0</v>
      </c>
      <c r="P177" s="6">
        <v>7.9738712269499992</v>
      </c>
      <c r="Q177" s="5" t="s">
        <v>52</v>
      </c>
    </row>
    <row r="178" spans="1:17" x14ac:dyDescent="0.2">
      <c r="A178" s="5" t="s">
        <v>13</v>
      </c>
      <c r="B178" s="5" t="s">
        <v>14</v>
      </c>
      <c r="C178" s="5" t="s">
        <v>16</v>
      </c>
      <c r="D178" s="5" t="s">
        <v>53</v>
      </c>
      <c r="E178" s="5" t="s">
        <v>56</v>
      </c>
      <c r="F178" s="5" t="s">
        <v>58</v>
      </c>
      <c r="G178" s="5" t="s">
        <v>93</v>
      </c>
      <c r="H178" s="5">
        <v>139</v>
      </c>
      <c r="I178" s="9"/>
      <c r="J178" s="9"/>
      <c r="K178" s="10"/>
      <c r="L178" s="5" t="s">
        <v>32</v>
      </c>
      <c r="M178" s="5">
        <v>17</v>
      </c>
      <c r="N178" s="15">
        <v>42482</v>
      </c>
      <c r="O178" s="5" t="s">
        <v>0</v>
      </c>
      <c r="P178" s="6">
        <v>19.009057901359999</v>
      </c>
      <c r="Q178" s="5" t="s">
        <v>52</v>
      </c>
    </row>
    <row r="179" spans="1:17" x14ac:dyDescent="0.2">
      <c r="A179" s="5" t="s">
        <v>13</v>
      </c>
      <c r="B179" s="5" t="s">
        <v>14</v>
      </c>
      <c r="C179" s="5" t="s">
        <v>16</v>
      </c>
      <c r="D179" s="5" t="s">
        <v>53</v>
      </c>
      <c r="E179" s="5" t="s">
        <v>56</v>
      </c>
      <c r="F179" s="5" t="s">
        <v>58</v>
      </c>
      <c r="G179" s="5" t="s">
        <v>93</v>
      </c>
      <c r="H179" s="5">
        <v>139</v>
      </c>
      <c r="I179" s="9"/>
      <c r="J179" s="9"/>
      <c r="K179" s="10"/>
      <c r="L179" s="5" t="s">
        <v>32</v>
      </c>
      <c r="M179" s="5">
        <v>17</v>
      </c>
      <c r="N179" s="15">
        <v>42482</v>
      </c>
      <c r="O179" s="5" t="s">
        <v>0</v>
      </c>
      <c r="P179" s="6">
        <v>32.4036204107</v>
      </c>
      <c r="Q179" s="5" t="s">
        <v>52</v>
      </c>
    </row>
    <row r="180" spans="1:17" x14ac:dyDescent="0.2">
      <c r="A180" s="5" t="s">
        <v>13</v>
      </c>
      <c r="B180" s="5" t="s">
        <v>14</v>
      </c>
      <c r="C180" s="5" t="s">
        <v>16</v>
      </c>
      <c r="D180" s="5" t="s">
        <v>53</v>
      </c>
      <c r="E180" s="5" t="s">
        <v>56</v>
      </c>
      <c r="F180" s="5" t="s">
        <v>58</v>
      </c>
      <c r="G180" s="5" t="s">
        <v>93</v>
      </c>
      <c r="H180" s="5">
        <v>139</v>
      </c>
      <c r="I180" s="9"/>
      <c r="J180" s="9"/>
      <c r="K180" s="10"/>
      <c r="L180" s="5" t="s">
        <v>32</v>
      </c>
      <c r="M180" s="5">
        <v>17</v>
      </c>
      <c r="N180" s="15">
        <v>42482</v>
      </c>
      <c r="O180" s="5" t="s">
        <v>0</v>
      </c>
      <c r="P180" s="6">
        <v>48.771758870899994</v>
      </c>
      <c r="Q180" s="5" t="s">
        <v>52</v>
      </c>
    </row>
    <row r="181" spans="1:17" x14ac:dyDescent="0.2">
      <c r="A181" s="5" t="s">
        <v>13</v>
      </c>
      <c r="B181" s="5" t="s">
        <v>14</v>
      </c>
      <c r="C181" s="5" t="s">
        <v>16</v>
      </c>
      <c r="D181" s="5" t="s">
        <v>53</v>
      </c>
      <c r="E181" s="5" t="s">
        <v>56</v>
      </c>
      <c r="F181" s="5" t="s">
        <v>58</v>
      </c>
      <c r="G181" s="5" t="s">
        <v>93</v>
      </c>
      <c r="H181" s="5">
        <v>139</v>
      </c>
      <c r="I181" s="9"/>
      <c r="J181" s="9"/>
      <c r="K181" s="10"/>
      <c r="L181" s="5" t="s">
        <v>32</v>
      </c>
      <c r="M181" s="5">
        <v>17</v>
      </c>
      <c r="N181" s="15">
        <v>42482</v>
      </c>
      <c r="O181" s="5" t="s">
        <v>0</v>
      </c>
      <c r="P181" s="6">
        <v>2.22482501504</v>
      </c>
      <c r="Q181" s="5" t="s">
        <v>52</v>
      </c>
    </row>
    <row r="182" spans="1:17" x14ac:dyDescent="0.2">
      <c r="A182" s="5" t="s">
        <v>13</v>
      </c>
      <c r="B182" s="5" t="s">
        <v>14</v>
      </c>
      <c r="C182" s="5" t="s">
        <v>16</v>
      </c>
      <c r="D182" s="5" t="s">
        <v>53</v>
      </c>
      <c r="E182" s="5" t="s">
        <v>56</v>
      </c>
      <c r="F182" s="5" t="s">
        <v>68</v>
      </c>
      <c r="G182" s="5" t="s">
        <v>97</v>
      </c>
      <c r="H182" s="5">
        <v>120</v>
      </c>
      <c r="I182" s="9"/>
      <c r="J182" s="9"/>
      <c r="K182" s="10"/>
      <c r="L182" s="5" t="s">
        <v>32</v>
      </c>
      <c r="M182" s="5">
        <v>17</v>
      </c>
      <c r="N182" s="15">
        <v>42482</v>
      </c>
      <c r="O182" s="5" t="s">
        <v>0</v>
      </c>
      <c r="P182" s="6">
        <v>13.373248840800001</v>
      </c>
      <c r="Q182" s="5" t="s">
        <v>52</v>
      </c>
    </row>
    <row r="183" spans="1:17" x14ac:dyDescent="0.2">
      <c r="A183" s="5" t="s">
        <v>13</v>
      </c>
      <c r="B183" s="5" t="s">
        <v>14</v>
      </c>
      <c r="C183" s="5" t="s">
        <v>16</v>
      </c>
      <c r="D183" s="5" t="s">
        <v>53</v>
      </c>
      <c r="E183" s="5" t="s">
        <v>56</v>
      </c>
      <c r="F183" s="5" t="s">
        <v>92</v>
      </c>
      <c r="G183" s="5" t="s">
        <v>99</v>
      </c>
      <c r="H183" s="5">
        <v>125</v>
      </c>
      <c r="I183" s="9"/>
      <c r="J183" s="9"/>
      <c r="K183" s="10"/>
      <c r="L183" s="5" t="s">
        <v>32</v>
      </c>
      <c r="M183" s="5">
        <v>17</v>
      </c>
      <c r="N183" s="15">
        <v>42482</v>
      </c>
      <c r="O183" s="5" t="s">
        <v>0</v>
      </c>
      <c r="P183" s="6">
        <v>15.74978236125</v>
      </c>
      <c r="Q183" s="5" t="s">
        <v>52</v>
      </c>
    </row>
    <row r="184" spans="1:17" x14ac:dyDescent="0.2">
      <c r="A184" s="5" t="s">
        <v>13</v>
      </c>
      <c r="B184" s="5" t="s">
        <v>14</v>
      </c>
      <c r="C184" s="5" t="s">
        <v>16</v>
      </c>
      <c r="D184" s="5" t="s">
        <v>53</v>
      </c>
      <c r="E184" s="5" t="s">
        <v>56</v>
      </c>
      <c r="F184" s="5" t="s">
        <v>92</v>
      </c>
      <c r="G184" s="5" t="s">
        <v>99</v>
      </c>
      <c r="H184" s="5">
        <v>125</v>
      </c>
      <c r="I184" s="9"/>
      <c r="J184" s="9"/>
      <c r="K184" s="10"/>
      <c r="L184" s="5" t="s">
        <v>32</v>
      </c>
      <c r="M184" s="5">
        <v>17</v>
      </c>
      <c r="N184" s="15">
        <v>42482</v>
      </c>
      <c r="O184" s="5" t="s">
        <v>0</v>
      </c>
      <c r="P184" s="6">
        <v>48.811574344999997</v>
      </c>
      <c r="Q184" s="5" t="s">
        <v>52</v>
      </c>
    </row>
    <row r="185" spans="1:17" x14ac:dyDescent="0.2">
      <c r="A185" s="5" t="s">
        <v>13</v>
      </c>
      <c r="B185" s="5" t="s">
        <v>14</v>
      </c>
      <c r="C185" s="5" t="s">
        <v>16</v>
      </c>
      <c r="D185" s="5" t="s">
        <v>53</v>
      </c>
      <c r="E185" s="5" t="s">
        <v>56</v>
      </c>
      <c r="F185" s="5" t="s">
        <v>92</v>
      </c>
      <c r="G185" s="5" t="s">
        <v>99</v>
      </c>
      <c r="H185" s="5">
        <v>125</v>
      </c>
      <c r="I185" s="9"/>
      <c r="J185" s="9"/>
      <c r="K185" s="10"/>
      <c r="L185" s="5" t="s">
        <v>32</v>
      </c>
      <c r="M185" s="5">
        <v>17</v>
      </c>
      <c r="N185" s="15">
        <v>42482</v>
      </c>
      <c r="O185" s="5" t="s">
        <v>0</v>
      </c>
      <c r="P185" s="6">
        <v>20.542732693750001</v>
      </c>
      <c r="Q185" s="5" t="s">
        <v>52</v>
      </c>
    </row>
    <row r="186" spans="1:17" x14ac:dyDescent="0.2">
      <c r="A186" s="5" t="s">
        <v>13</v>
      </c>
      <c r="B186" s="5" t="s">
        <v>30</v>
      </c>
      <c r="C186" s="5" t="s">
        <v>16</v>
      </c>
      <c r="D186" s="5" t="s">
        <v>53</v>
      </c>
      <c r="E186" s="5" t="s">
        <v>56</v>
      </c>
      <c r="F186" s="5" t="s">
        <v>58</v>
      </c>
      <c r="G186" s="5" t="s">
        <v>97</v>
      </c>
      <c r="H186" s="5">
        <v>139</v>
      </c>
      <c r="I186" s="9"/>
      <c r="J186" s="9"/>
      <c r="K186" s="10"/>
      <c r="L186" s="5" t="s">
        <v>32</v>
      </c>
      <c r="M186" s="5">
        <v>17</v>
      </c>
      <c r="N186" s="15">
        <v>42482</v>
      </c>
      <c r="O186" s="5" t="s">
        <v>0</v>
      </c>
      <c r="P186" s="6">
        <v>7.9958850558799996</v>
      </c>
      <c r="Q186" s="5" t="s">
        <v>52</v>
      </c>
    </row>
    <row r="187" spans="1:17" x14ac:dyDescent="0.2">
      <c r="A187" s="5" t="s">
        <v>13</v>
      </c>
      <c r="B187" s="5" t="s">
        <v>14</v>
      </c>
      <c r="C187" s="5" t="s">
        <v>16</v>
      </c>
      <c r="D187" s="5" t="s">
        <v>53</v>
      </c>
      <c r="E187" s="5" t="s">
        <v>56</v>
      </c>
      <c r="F187" s="5" t="s">
        <v>68</v>
      </c>
      <c r="G187" s="5" t="s">
        <v>97</v>
      </c>
      <c r="H187" s="5">
        <v>120</v>
      </c>
      <c r="I187" s="9"/>
      <c r="J187" s="9"/>
      <c r="K187" s="10"/>
      <c r="L187" s="5" t="s">
        <v>32</v>
      </c>
      <c r="M187" s="5">
        <v>17</v>
      </c>
      <c r="N187" s="15">
        <v>42482</v>
      </c>
      <c r="O187" s="5" t="s">
        <v>0</v>
      </c>
      <c r="P187" s="6">
        <v>6.5298907884000004</v>
      </c>
      <c r="Q187" s="5" t="s">
        <v>52</v>
      </c>
    </row>
    <row r="188" spans="1:17" x14ac:dyDescent="0.2">
      <c r="A188" s="5" t="s">
        <v>13</v>
      </c>
      <c r="B188" s="5" t="s">
        <v>14</v>
      </c>
      <c r="C188" s="5" t="s">
        <v>16</v>
      </c>
      <c r="D188" s="5" t="s">
        <v>53</v>
      </c>
      <c r="E188" s="5" t="s">
        <v>56</v>
      </c>
      <c r="F188" s="5" t="s">
        <v>68</v>
      </c>
      <c r="G188" s="5" t="s">
        <v>97</v>
      </c>
      <c r="H188" s="5">
        <v>120</v>
      </c>
      <c r="I188" s="9"/>
      <c r="J188" s="9"/>
      <c r="K188" s="10"/>
      <c r="L188" s="5" t="s">
        <v>32</v>
      </c>
      <c r="M188" s="5">
        <v>17</v>
      </c>
      <c r="N188" s="15">
        <v>42482</v>
      </c>
      <c r="O188" s="5" t="s">
        <v>0</v>
      </c>
      <c r="P188" s="6">
        <v>19.271533938000001</v>
      </c>
      <c r="Q188" s="5" t="s">
        <v>52</v>
      </c>
    </row>
    <row r="189" spans="1:17" x14ac:dyDescent="0.2">
      <c r="A189" s="5" t="s">
        <v>13</v>
      </c>
      <c r="B189" s="5" t="s">
        <v>14</v>
      </c>
      <c r="C189" s="5" t="s">
        <v>16</v>
      </c>
      <c r="D189" s="5" t="s">
        <v>53</v>
      </c>
      <c r="E189" s="5" t="s">
        <v>56</v>
      </c>
      <c r="F189" s="5" t="s">
        <v>68</v>
      </c>
      <c r="G189" s="5" t="s">
        <v>97</v>
      </c>
      <c r="H189" s="5">
        <v>120</v>
      </c>
      <c r="I189" s="9"/>
      <c r="J189" s="9"/>
      <c r="K189" s="10"/>
      <c r="L189" s="5" t="s">
        <v>32</v>
      </c>
      <c r="M189" s="5">
        <v>17</v>
      </c>
      <c r="N189" s="15">
        <v>42482</v>
      </c>
      <c r="O189" s="5" t="s">
        <v>0</v>
      </c>
      <c r="P189" s="6">
        <v>10.227056709599999</v>
      </c>
      <c r="Q189" s="5" t="s">
        <v>52</v>
      </c>
    </row>
    <row r="190" spans="1:17" x14ac:dyDescent="0.2">
      <c r="A190" s="5" t="s">
        <v>13</v>
      </c>
      <c r="B190" s="5" t="s">
        <v>14</v>
      </c>
      <c r="C190" s="5" t="s">
        <v>16</v>
      </c>
      <c r="D190" s="5" t="s">
        <v>53</v>
      </c>
      <c r="E190" s="5" t="s">
        <v>56</v>
      </c>
      <c r="F190" s="5" t="s">
        <v>92</v>
      </c>
      <c r="G190" s="5" t="s">
        <v>99</v>
      </c>
      <c r="H190" s="5">
        <v>125</v>
      </c>
      <c r="I190" s="9"/>
      <c r="J190" s="9"/>
      <c r="K190" s="10"/>
      <c r="L190" s="5" t="s">
        <v>32</v>
      </c>
      <c r="M190" s="5">
        <v>17</v>
      </c>
      <c r="N190" s="15">
        <v>42482</v>
      </c>
      <c r="O190" s="5" t="s">
        <v>0</v>
      </c>
      <c r="P190" s="6">
        <v>29.663639632500001</v>
      </c>
      <c r="Q190" s="5" t="s">
        <v>52</v>
      </c>
    </row>
    <row r="191" spans="1:17" x14ac:dyDescent="0.2">
      <c r="A191" s="5" t="s">
        <v>13</v>
      </c>
      <c r="B191" s="5" t="s">
        <v>14</v>
      </c>
      <c r="C191" s="5" t="s">
        <v>15</v>
      </c>
      <c r="D191" s="5" t="s">
        <v>54</v>
      </c>
      <c r="E191" s="5" t="s">
        <v>57</v>
      </c>
      <c r="F191" s="5" t="s">
        <v>62</v>
      </c>
      <c r="G191" s="5" t="s">
        <v>95</v>
      </c>
      <c r="H191" s="5">
        <v>1</v>
      </c>
      <c r="I191" s="9"/>
      <c r="J191" s="9"/>
      <c r="K191" s="10"/>
      <c r="L191" s="5" t="s">
        <v>32</v>
      </c>
      <c r="M191" s="5">
        <v>17</v>
      </c>
      <c r="N191" s="15">
        <v>42482</v>
      </c>
      <c r="O191" s="5" t="s">
        <v>0</v>
      </c>
      <c r="P191" s="6">
        <v>145.00365403999999</v>
      </c>
      <c r="Q191" s="5" t="s">
        <v>132</v>
      </c>
    </row>
    <row r="192" spans="1:17" x14ac:dyDescent="0.2">
      <c r="A192" s="5" t="s">
        <v>13</v>
      </c>
      <c r="B192" s="5" t="s">
        <v>14</v>
      </c>
      <c r="C192" s="5" t="s">
        <v>16</v>
      </c>
      <c r="D192" s="5" t="s">
        <v>53</v>
      </c>
      <c r="E192" s="5" t="s">
        <v>56</v>
      </c>
      <c r="F192" s="5" t="s">
        <v>68</v>
      </c>
      <c r="G192" s="5" t="s">
        <v>97</v>
      </c>
      <c r="H192" s="5">
        <v>120</v>
      </c>
      <c r="I192" s="9"/>
      <c r="J192" s="9"/>
      <c r="K192" s="10"/>
      <c r="L192" s="5" t="s">
        <v>32</v>
      </c>
      <c r="M192" s="5">
        <v>17</v>
      </c>
      <c r="N192" s="15">
        <v>42482</v>
      </c>
      <c r="O192" s="5" t="s">
        <v>0</v>
      </c>
      <c r="P192" s="6">
        <v>5.0357012723999999</v>
      </c>
      <c r="Q192" s="5" t="s">
        <v>52</v>
      </c>
    </row>
    <row r="193" spans="1:17" x14ac:dyDescent="0.2">
      <c r="A193" s="5" t="s">
        <v>13</v>
      </c>
      <c r="B193" s="5" t="s">
        <v>14</v>
      </c>
      <c r="C193" s="5" t="s">
        <v>16</v>
      </c>
      <c r="D193" s="5" t="s">
        <v>53</v>
      </c>
      <c r="E193" s="5" t="s">
        <v>56</v>
      </c>
      <c r="F193" s="5" t="s">
        <v>68</v>
      </c>
      <c r="G193" s="5" t="s">
        <v>97</v>
      </c>
      <c r="H193" s="5">
        <v>120</v>
      </c>
      <c r="I193" s="9"/>
      <c r="J193" s="9"/>
      <c r="K193" s="10"/>
      <c r="L193" s="5" t="s">
        <v>32</v>
      </c>
      <c r="M193" s="5">
        <v>17</v>
      </c>
      <c r="N193" s="15">
        <v>42482</v>
      </c>
      <c r="O193" s="5" t="s">
        <v>0</v>
      </c>
      <c r="P193" s="6">
        <v>10.544317996799998</v>
      </c>
      <c r="Q193" s="5" t="s">
        <v>52</v>
      </c>
    </row>
    <row r="194" spans="1:17" x14ac:dyDescent="0.2">
      <c r="A194" s="5" t="s">
        <v>13</v>
      </c>
      <c r="B194" s="5" t="s">
        <v>14</v>
      </c>
      <c r="C194" s="5" t="s">
        <v>16</v>
      </c>
      <c r="D194" s="5" t="s">
        <v>53</v>
      </c>
      <c r="E194" s="5" t="s">
        <v>56</v>
      </c>
      <c r="F194" s="5" t="s">
        <v>58</v>
      </c>
      <c r="G194" s="5" t="s">
        <v>97</v>
      </c>
      <c r="H194" s="5">
        <v>139</v>
      </c>
      <c r="I194" s="9"/>
      <c r="J194" s="9"/>
      <c r="K194" s="10"/>
      <c r="L194" s="5" t="s">
        <v>32</v>
      </c>
      <c r="M194" s="5">
        <v>17</v>
      </c>
      <c r="N194" s="15">
        <v>42482</v>
      </c>
      <c r="O194" s="5" t="s">
        <v>0</v>
      </c>
      <c r="P194" s="6">
        <v>9.034420150379999</v>
      </c>
      <c r="Q194" s="5" t="s">
        <v>52</v>
      </c>
    </row>
    <row r="195" spans="1:17" x14ac:dyDescent="0.2">
      <c r="A195" s="5" t="s">
        <v>13</v>
      </c>
      <c r="B195" s="5" t="s">
        <v>14</v>
      </c>
      <c r="C195" s="5" t="s">
        <v>16</v>
      </c>
      <c r="D195" s="5" t="s">
        <v>53</v>
      </c>
      <c r="E195" s="5" t="s">
        <v>56</v>
      </c>
      <c r="F195" s="5" t="s">
        <v>68</v>
      </c>
      <c r="G195" s="5" t="s">
        <v>97</v>
      </c>
      <c r="H195" s="5">
        <v>120</v>
      </c>
      <c r="I195" s="9"/>
      <c r="J195" s="9"/>
      <c r="K195" s="10"/>
      <c r="L195" s="5" t="s">
        <v>32</v>
      </c>
      <c r="M195" s="5">
        <v>17</v>
      </c>
      <c r="N195" s="15">
        <v>42482</v>
      </c>
      <c r="O195" s="5" t="s">
        <v>0</v>
      </c>
      <c r="P195" s="6">
        <v>5.8722343440000007</v>
      </c>
      <c r="Q195" s="5" t="s">
        <v>52</v>
      </c>
    </row>
    <row r="196" spans="1:17" x14ac:dyDescent="0.2">
      <c r="A196" s="5" t="s">
        <v>13</v>
      </c>
      <c r="B196" s="5" t="s">
        <v>14</v>
      </c>
      <c r="C196" s="5" t="s">
        <v>16</v>
      </c>
      <c r="D196" s="5" t="s">
        <v>53</v>
      </c>
      <c r="E196" s="5" t="s">
        <v>56</v>
      </c>
      <c r="F196" s="5" t="s">
        <v>68</v>
      </c>
      <c r="G196" s="5" t="s">
        <v>97</v>
      </c>
      <c r="H196" s="5">
        <v>120</v>
      </c>
      <c r="I196" s="9"/>
      <c r="J196" s="9"/>
      <c r="K196" s="10"/>
      <c r="L196" s="5" t="s">
        <v>32</v>
      </c>
      <c r="M196" s="5">
        <v>17</v>
      </c>
      <c r="N196" s="15">
        <v>42482</v>
      </c>
      <c r="O196" s="5" t="s">
        <v>0</v>
      </c>
      <c r="P196" s="6">
        <v>21.471980575200003</v>
      </c>
      <c r="Q196" s="5" t="s">
        <v>52</v>
      </c>
    </row>
    <row r="197" spans="1:17" x14ac:dyDescent="0.2">
      <c r="A197" s="5" t="s">
        <v>13</v>
      </c>
      <c r="B197" s="5" t="s">
        <v>14</v>
      </c>
      <c r="C197" s="5" t="s">
        <v>16</v>
      </c>
      <c r="D197" s="5" t="s">
        <v>53</v>
      </c>
      <c r="E197" s="5" t="s">
        <v>56</v>
      </c>
      <c r="F197" s="5" t="s">
        <v>68</v>
      </c>
      <c r="G197" s="5" t="s">
        <v>97</v>
      </c>
      <c r="H197" s="5">
        <v>120</v>
      </c>
      <c r="I197" s="9"/>
      <c r="J197" s="9"/>
      <c r="K197" s="10"/>
      <c r="L197" s="5" t="s">
        <v>32</v>
      </c>
      <c r="M197" s="5">
        <v>17</v>
      </c>
      <c r="N197" s="15">
        <v>42482</v>
      </c>
      <c r="O197" s="5" t="s">
        <v>0</v>
      </c>
      <c r="P197" s="6">
        <v>40.282752635999998</v>
      </c>
      <c r="Q197" s="5" t="s">
        <v>52</v>
      </c>
    </row>
    <row r="198" spans="1:17" x14ac:dyDescent="0.2">
      <c r="A198" s="5" t="s">
        <v>13</v>
      </c>
      <c r="B198" s="5" t="s">
        <v>14</v>
      </c>
      <c r="C198" s="5" t="s">
        <v>16</v>
      </c>
      <c r="D198" s="5" t="s">
        <v>53</v>
      </c>
      <c r="E198" s="5" t="s">
        <v>56</v>
      </c>
      <c r="F198" s="5" t="s">
        <v>58</v>
      </c>
      <c r="G198" s="5" t="s">
        <v>97</v>
      </c>
      <c r="H198" s="5">
        <v>139</v>
      </c>
      <c r="I198" s="9"/>
      <c r="J198" s="9"/>
      <c r="K198" s="10"/>
      <c r="L198" s="5" t="s">
        <v>32</v>
      </c>
      <c r="M198" s="5">
        <v>17</v>
      </c>
      <c r="N198" s="15">
        <v>42482</v>
      </c>
      <c r="O198" s="5" t="s">
        <v>0</v>
      </c>
      <c r="P198" s="6">
        <v>28.126031589</v>
      </c>
      <c r="Q198" s="5" t="s">
        <v>52</v>
      </c>
    </row>
    <row r="199" spans="1:17" x14ac:dyDescent="0.2">
      <c r="A199" s="5" t="s">
        <v>13</v>
      </c>
      <c r="B199" s="5" t="s">
        <v>17</v>
      </c>
      <c r="C199" s="5" t="s">
        <v>19</v>
      </c>
      <c r="D199" s="5" t="s">
        <v>53</v>
      </c>
      <c r="E199" s="5" t="s">
        <v>56</v>
      </c>
      <c r="F199" s="5" t="s">
        <v>60</v>
      </c>
      <c r="G199" s="5" t="s">
        <v>93</v>
      </c>
      <c r="H199" s="5">
        <v>280</v>
      </c>
      <c r="I199" s="9"/>
      <c r="J199" s="9"/>
      <c r="K199" s="10"/>
      <c r="L199" s="5" t="s">
        <v>32</v>
      </c>
      <c r="M199" s="5">
        <v>17</v>
      </c>
      <c r="N199" s="15">
        <v>42482</v>
      </c>
      <c r="O199" s="5" t="s">
        <v>0</v>
      </c>
      <c r="P199" s="6">
        <v>34.965696530800003</v>
      </c>
      <c r="Q199" s="5" t="s">
        <v>52</v>
      </c>
    </row>
    <row r="200" spans="1:17" x14ac:dyDescent="0.2">
      <c r="A200" s="5" t="s">
        <v>13</v>
      </c>
      <c r="B200" s="5" t="s">
        <v>17</v>
      </c>
      <c r="C200" s="5" t="s">
        <v>19</v>
      </c>
      <c r="D200" s="5" t="s">
        <v>53</v>
      </c>
      <c r="E200" s="5" t="s">
        <v>56</v>
      </c>
      <c r="F200" s="5" t="s">
        <v>60</v>
      </c>
      <c r="G200" s="5" t="s">
        <v>93</v>
      </c>
      <c r="H200" s="5">
        <v>280</v>
      </c>
      <c r="I200" s="9"/>
      <c r="J200" s="9"/>
      <c r="K200" s="10"/>
      <c r="L200" s="5" t="s">
        <v>32</v>
      </c>
      <c r="M200" s="5">
        <v>17</v>
      </c>
      <c r="N200" s="15">
        <v>42482</v>
      </c>
      <c r="O200" s="5" t="s">
        <v>0</v>
      </c>
      <c r="P200" s="6">
        <v>15.159954905199999</v>
      </c>
      <c r="Q200" s="5" t="s">
        <v>52</v>
      </c>
    </row>
    <row r="201" spans="1:17" x14ac:dyDescent="0.2">
      <c r="A201" s="5" t="s">
        <v>13</v>
      </c>
      <c r="B201" s="5" t="s">
        <v>14</v>
      </c>
      <c r="C201" s="5" t="s">
        <v>16</v>
      </c>
      <c r="D201" s="5" t="s">
        <v>53</v>
      </c>
      <c r="E201" s="5" t="s">
        <v>56</v>
      </c>
      <c r="F201" s="5" t="s">
        <v>92</v>
      </c>
      <c r="G201" s="5" t="s">
        <v>99</v>
      </c>
      <c r="H201" s="5">
        <v>125</v>
      </c>
      <c r="I201" s="9"/>
      <c r="J201" s="9"/>
      <c r="K201" s="10"/>
      <c r="L201" s="5" t="s">
        <v>32</v>
      </c>
      <c r="M201" s="5">
        <v>17</v>
      </c>
      <c r="N201" s="15">
        <v>42482</v>
      </c>
      <c r="O201" s="5" t="s">
        <v>0</v>
      </c>
      <c r="P201" s="6">
        <v>38.195716115000003</v>
      </c>
      <c r="Q201" s="5" t="s">
        <v>52</v>
      </c>
    </row>
    <row r="202" spans="1:17" x14ac:dyDescent="0.2">
      <c r="A202" s="5" t="s">
        <v>13</v>
      </c>
      <c r="B202" s="5" t="s">
        <v>14</v>
      </c>
      <c r="C202" s="5" t="s">
        <v>16</v>
      </c>
      <c r="D202" s="5" t="s">
        <v>53</v>
      </c>
      <c r="E202" s="5" t="s">
        <v>56</v>
      </c>
      <c r="F202" s="5" t="s">
        <v>68</v>
      </c>
      <c r="G202" s="5" t="s">
        <v>97</v>
      </c>
      <c r="H202" s="5">
        <v>120</v>
      </c>
      <c r="I202" s="9"/>
      <c r="J202" s="9"/>
      <c r="K202" s="10"/>
      <c r="L202" s="5" t="s">
        <v>32</v>
      </c>
      <c r="M202" s="5">
        <v>17</v>
      </c>
      <c r="N202" s="15">
        <v>42482</v>
      </c>
      <c r="O202" s="5" t="s">
        <v>0</v>
      </c>
      <c r="P202" s="6">
        <v>13.572969544799999</v>
      </c>
      <c r="Q202" s="5" t="s">
        <v>52</v>
      </c>
    </row>
    <row r="203" spans="1:17" x14ac:dyDescent="0.2">
      <c r="A203" s="5" t="s">
        <v>13</v>
      </c>
      <c r="B203" s="5" t="s">
        <v>14</v>
      </c>
      <c r="C203" s="5" t="s">
        <v>16</v>
      </c>
      <c r="D203" s="5" t="s">
        <v>53</v>
      </c>
      <c r="E203" s="5" t="s">
        <v>56</v>
      </c>
      <c r="F203" s="5" t="s">
        <v>68</v>
      </c>
      <c r="G203" s="5" t="s">
        <v>97</v>
      </c>
      <c r="H203" s="5">
        <v>120</v>
      </c>
      <c r="I203" s="9"/>
      <c r="J203" s="9"/>
      <c r="K203" s="10"/>
      <c r="L203" s="5" t="s">
        <v>32</v>
      </c>
      <c r="M203" s="5">
        <v>17</v>
      </c>
      <c r="N203" s="15">
        <v>42482</v>
      </c>
      <c r="O203" s="5" t="s">
        <v>0</v>
      </c>
      <c r="P203" s="6">
        <v>15.041104519200001</v>
      </c>
      <c r="Q203" s="5" t="s">
        <v>52</v>
      </c>
    </row>
    <row r="204" spans="1:17" x14ac:dyDescent="0.2">
      <c r="A204" s="5" t="s">
        <v>13</v>
      </c>
      <c r="B204" s="5" t="s">
        <v>14</v>
      </c>
      <c r="C204" s="5" t="s">
        <v>15</v>
      </c>
      <c r="D204" s="5" t="s">
        <v>54</v>
      </c>
      <c r="E204" s="5" t="s">
        <v>57</v>
      </c>
      <c r="F204" s="5" t="s">
        <v>62</v>
      </c>
      <c r="G204" s="5" t="s">
        <v>95</v>
      </c>
      <c r="H204" s="5">
        <v>1</v>
      </c>
      <c r="I204" s="9"/>
      <c r="J204" s="9"/>
      <c r="K204" s="10"/>
      <c r="L204" s="5" t="s">
        <v>32</v>
      </c>
      <c r="M204" s="5">
        <v>17</v>
      </c>
      <c r="N204" s="15">
        <v>42482</v>
      </c>
      <c r="O204" s="5" t="s">
        <v>0</v>
      </c>
      <c r="P204" s="6">
        <v>44.996889430000003</v>
      </c>
      <c r="Q204" s="5" t="s">
        <v>132</v>
      </c>
    </row>
    <row r="205" spans="1:17" x14ac:dyDescent="0.2">
      <c r="A205" s="5" t="s">
        <v>13</v>
      </c>
      <c r="B205" s="5" t="s">
        <v>14</v>
      </c>
      <c r="C205" s="5" t="s">
        <v>15</v>
      </c>
      <c r="D205" s="5" t="s">
        <v>54</v>
      </c>
      <c r="E205" s="5" t="s">
        <v>57</v>
      </c>
      <c r="F205" s="5" t="s">
        <v>63</v>
      </c>
      <c r="G205" s="5" t="s">
        <v>28</v>
      </c>
      <c r="H205" s="5">
        <v>1.1000000000000001</v>
      </c>
      <c r="I205" s="9"/>
      <c r="J205" s="9"/>
      <c r="K205" s="10"/>
      <c r="L205" s="5" t="s">
        <v>32</v>
      </c>
      <c r="M205" s="5">
        <v>17</v>
      </c>
      <c r="N205" s="15">
        <v>42482</v>
      </c>
      <c r="O205" s="5" t="s">
        <v>0</v>
      </c>
      <c r="P205" s="6">
        <v>6.4245417940000005</v>
      </c>
      <c r="Q205" s="5" t="s">
        <v>132</v>
      </c>
    </row>
    <row r="206" spans="1:17" x14ac:dyDescent="0.2">
      <c r="A206" s="5" t="s">
        <v>13</v>
      </c>
      <c r="B206" s="5" t="s">
        <v>14</v>
      </c>
      <c r="C206" s="5" t="s">
        <v>15</v>
      </c>
      <c r="D206" s="5" t="s">
        <v>54</v>
      </c>
      <c r="E206" s="5" t="s">
        <v>57</v>
      </c>
      <c r="F206" s="5" t="s">
        <v>62</v>
      </c>
      <c r="G206" s="5" t="s">
        <v>95</v>
      </c>
      <c r="H206" s="5">
        <v>1</v>
      </c>
      <c r="I206" s="9"/>
      <c r="J206" s="9"/>
      <c r="K206" s="10"/>
      <c r="L206" s="5" t="s">
        <v>32</v>
      </c>
      <c r="M206" s="5">
        <v>17</v>
      </c>
      <c r="N206" s="15">
        <v>42482</v>
      </c>
      <c r="O206" s="5" t="s">
        <v>0</v>
      </c>
      <c r="P206" s="6">
        <v>234.04899220999999</v>
      </c>
      <c r="Q206" s="5" t="s">
        <v>132</v>
      </c>
    </row>
    <row r="207" spans="1:17" x14ac:dyDescent="0.2">
      <c r="A207" s="5" t="s">
        <v>13</v>
      </c>
      <c r="B207" s="5" t="s">
        <v>14</v>
      </c>
      <c r="C207" s="5" t="s">
        <v>15</v>
      </c>
      <c r="D207" s="5" t="s">
        <v>54</v>
      </c>
      <c r="E207" s="5" t="s">
        <v>57</v>
      </c>
      <c r="F207" s="5" t="s">
        <v>62</v>
      </c>
      <c r="G207" s="5" t="s">
        <v>95</v>
      </c>
      <c r="H207" s="5">
        <v>1</v>
      </c>
      <c r="I207" s="9"/>
      <c r="J207" s="9"/>
      <c r="K207" s="10"/>
      <c r="L207" s="5" t="s">
        <v>32</v>
      </c>
      <c r="M207" s="5">
        <v>17</v>
      </c>
      <c r="N207" s="15">
        <v>42482</v>
      </c>
      <c r="O207" s="5" t="s">
        <v>0</v>
      </c>
      <c r="P207" s="6">
        <v>100.89294615999999</v>
      </c>
      <c r="Q207" s="5" t="s">
        <v>132</v>
      </c>
    </row>
    <row r="208" spans="1:17" x14ac:dyDescent="0.2">
      <c r="A208" s="5" t="s">
        <v>13</v>
      </c>
      <c r="B208" s="5" t="s">
        <v>14</v>
      </c>
      <c r="C208" s="5" t="s">
        <v>15</v>
      </c>
      <c r="D208" s="5" t="s">
        <v>54</v>
      </c>
      <c r="E208" s="5" t="s">
        <v>57</v>
      </c>
      <c r="F208" s="5" t="s">
        <v>71</v>
      </c>
      <c r="G208" s="5" t="s">
        <v>28</v>
      </c>
      <c r="H208" s="5">
        <v>1.1000000000000001</v>
      </c>
      <c r="I208" s="9"/>
      <c r="J208" s="9"/>
      <c r="K208" s="10"/>
      <c r="L208" s="5" t="s">
        <v>32</v>
      </c>
      <c r="M208" s="5">
        <v>17</v>
      </c>
      <c r="N208" s="15">
        <v>42482</v>
      </c>
      <c r="O208" s="5" t="s">
        <v>0</v>
      </c>
      <c r="P208" s="6">
        <v>280.63427087299999</v>
      </c>
      <c r="Q208" s="5" t="s">
        <v>132</v>
      </c>
    </row>
    <row r="209" spans="1:17" x14ac:dyDescent="0.2">
      <c r="A209" s="5" t="s">
        <v>13</v>
      </c>
      <c r="B209" s="5" t="s">
        <v>14</v>
      </c>
      <c r="C209" s="5" t="s">
        <v>15</v>
      </c>
      <c r="D209" s="5" t="s">
        <v>54</v>
      </c>
      <c r="E209" s="5" t="s">
        <v>57</v>
      </c>
      <c r="F209" s="5" t="s">
        <v>71</v>
      </c>
      <c r="G209" s="5" t="s">
        <v>28</v>
      </c>
      <c r="H209" s="5">
        <v>1.2</v>
      </c>
      <c r="I209" s="9"/>
      <c r="J209" s="9"/>
      <c r="K209" s="10"/>
      <c r="L209" s="5" t="s">
        <v>32</v>
      </c>
      <c r="M209" s="5">
        <v>17</v>
      </c>
      <c r="N209" s="15">
        <v>42482</v>
      </c>
      <c r="O209" s="5" t="s">
        <v>0</v>
      </c>
      <c r="P209" s="6">
        <v>57.622449539999998</v>
      </c>
      <c r="Q209" s="5" t="s">
        <v>132</v>
      </c>
    </row>
    <row r="210" spans="1:17" x14ac:dyDescent="0.2">
      <c r="A210" s="5" t="s">
        <v>13</v>
      </c>
      <c r="B210" s="5" t="s">
        <v>14</v>
      </c>
      <c r="C210" s="5" t="s">
        <v>15</v>
      </c>
      <c r="D210" s="5" t="s">
        <v>54</v>
      </c>
      <c r="E210" s="5" t="s">
        <v>57</v>
      </c>
      <c r="F210" s="5" t="s">
        <v>71</v>
      </c>
      <c r="G210" s="5" t="s">
        <v>28</v>
      </c>
      <c r="H210" s="5">
        <v>1.2</v>
      </c>
      <c r="I210" s="9"/>
      <c r="J210" s="9"/>
      <c r="K210" s="10"/>
      <c r="L210" s="5" t="s">
        <v>32</v>
      </c>
      <c r="M210" s="5">
        <v>17</v>
      </c>
      <c r="N210" s="15">
        <v>42482</v>
      </c>
      <c r="O210" s="5" t="s">
        <v>0</v>
      </c>
      <c r="P210" s="6">
        <v>110.532853512</v>
      </c>
      <c r="Q210" s="5" t="s">
        <v>132</v>
      </c>
    </row>
    <row r="211" spans="1:17" x14ac:dyDescent="0.2">
      <c r="A211" s="5" t="s">
        <v>21</v>
      </c>
      <c r="B211" s="5" t="s">
        <v>17</v>
      </c>
      <c r="C211" s="5" t="s">
        <v>19</v>
      </c>
      <c r="D211" s="5" t="s">
        <v>53</v>
      </c>
      <c r="E211" s="5" t="s">
        <v>56</v>
      </c>
      <c r="F211" s="5" t="s">
        <v>60</v>
      </c>
      <c r="G211" s="5" t="s">
        <v>93</v>
      </c>
      <c r="H211" s="5">
        <v>280</v>
      </c>
      <c r="I211" s="9"/>
      <c r="J211" s="9"/>
      <c r="K211" s="10"/>
      <c r="L211" s="5" t="s">
        <v>32</v>
      </c>
      <c r="M211" s="5">
        <v>17</v>
      </c>
      <c r="N211" s="15">
        <v>42482</v>
      </c>
      <c r="O211" s="5" t="s">
        <v>0</v>
      </c>
      <c r="P211" s="6">
        <v>48.328617906800005</v>
      </c>
      <c r="Q211" s="5" t="s">
        <v>52</v>
      </c>
    </row>
    <row r="212" spans="1:17" x14ac:dyDescent="0.2">
      <c r="A212" s="5" t="s">
        <v>21</v>
      </c>
      <c r="B212" s="5" t="s">
        <v>18</v>
      </c>
      <c r="C212" s="5" t="s">
        <v>19</v>
      </c>
      <c r="D212" s="5" t="s">
        <v>53</v>
      </c>
      <c r="E212" s="5" t="s">
        <v>56</v>
      </c>
      <c r="F212" s="5" t="s">
        <v>60</v>
      </c>
      <c r="G212" s="5" t="s">
        <v>93</v>
      </c>
      <c r="H212" s="5">
        <v>280</v>
      </c>
      <c r="I212" s="9"/>
      <c r="J212" s="9"/>
      <c r="K212" s="10"/>
      <c r="L212" s="5" t="s">
        <v>32</v>
      </c>
      <c r="M212" s="5">
        <v>17</v>
      </c>
      <c r="N212" s="15">
        <v>42482</v>
      </c>
      <c r="O212" s="5" t="s">
        <v>0</v>
      </c>
      <c r="P212" s="6">
        <v>42.0564595528</v>
      </c>
      <c r="Q212" s="5" t="s">
        <v>52</v>
      </c>
    </row>
    <row r="213" spans="1:17" x14ac:dyDescent="0.2">
      <c r="A213" s="5" t="s">
        <v>21</v>
      </c>
      <c r="B213" s="5" t="s">
        <v>18</v>
      </c>
      <c r="C213" s="5" t="s">
        <v>19</v>
      </c>
      <c r="D213" s="5" t="s">
        <v>53</v>
      </c>
      <c r="E213" s="5" t="s">
        <v>56</v>
      </c>
      <c r="F213" s="5" t="s">
        <v>60</v>
      </c>
      <c r="G213" s="5" t="s">
        <v>93</v>
      </c>
      <c r="H213" s="5">
        <v>280</v>
      </c>
      <c r="I213" s="9"/>
      <c r="J213" s="9"/>
      <c r="K213" s="10"/>
      <c r="L213" s="5" t="s">
        <v>32</v>
      </c>
      <c r="M213" s="5">
        <v>17</v>
      </c>
      <c r="N213" s="15">
        <v>42482</v>
      </c>
      <c r="O213" s="5" t="s">
        <v>0</v>
      </c>
      <c r="P213" s="6">
        <v>24.160918194000001</v>
      </c>
      <c r="Q213" s="5" t="s">
        <v>52</v>
      </c>
    </row>
    <row r="214" spans="1:17" x14ac:dyDescent="0.2">
      <c r="A214" s="5" t="s">
        <v>21</v>
      </c>
      <c r="B214" s="5" t="s">
        <v>17</v>
      </c>
      <c r="C214" s="5" t="s">
        <v>19</v>
      </c>
      <c r="D214" s="5" t="s">
        <v>53</v>
      </c>
      <c r="E214" s="5" t="s">
        <v>56</v>
      </c>
      <c r="F214" s="5" t="s">
        <v>60</v>
      </c>
      <c r="G214" s="5" t="s">
        <v>93</v>
      </c>
      <c r="H214" s="5">
        <v>280</v>
      </c>
      <c r="I214" s="9"/>
      <c r="J214" s="9"/>
      <c r="K214" s="10"/>
      <c r="L214" s="5" t="s">
        <v>32</v>
      </c>
      <c r="M214" s="5">
        <v>17</v>
      </c>
      <c r="N214" s="15">
        <v>42482</v>
      </c>
      <c r="O214" s="5" t="s">
        <v>0</v>
      </c>
      <c r="P214" s="6">
        <v>27.458124920799996</v>
      </c>
      <c r="Q214" s="5" t="s">
        <v>52</v>
      </c>
    </row>
    <row r="215" spans="1:17" x14ac:dyDescent="0.2">
      <c r="A215" s="5" t="s">
        <v>21</v>
      </c>
      <c r="B215" s="5" t="s">
        <v>18</v>
      </c>
      <c r="C215" s="5" t="s">
        <v>19</v>
      </c>
      <c r="D215" s="5" t="s">
        <v>53</v>
      </c>
      <c r="E215" s="5" t="s">
        <v>56</v>
      </c>
      <c r="F215" s="5" t="s">
        <v>60</v>
      </c>
      <c r="G215" s="5" t="s">
        <v>93</v>
      </c>
      <c r="H215" s="5">
        <v>280</v>
      </c>
      <c r="I215" s="9"/>
      <c r="J215" s="9"/>
      <c r="K215" s="10"/>
      <c r="L215" s="5" t="s">
        <v>32</v>
      </c>
      <c r="M215" s="5">
        <v>17</v>
      </c>
      <c r="N215" s="15">
        <v>42482</v>
      </c>
      <c r="O215" s="5" t="s">
        <v>0</v>
      </c>
      <c r="P215" s="6">
        <v>16.8044363592</v>
      </c>
      <c r="Q215" s="5" t="s">
        <v>52</v>
      </c>
    </row>
    <row r="216" spans="1:17" x14ac:dyDescent="0.2">
      <c r="A216" s="5" t="s">
        <v>21</v>
      </c>
      <c r="B216" s="5" t="s">
        <v>17</v>
      </c>
      <c r="C216" s="5" t="s">
        <v>19</v>
      </c>
      <c r="D216" s="5" t="s">
        <v>53</v>
      </c>
      <c r="E216" s="5" t="s">
        <v>56</v>
      </c>
      <c r="F216" s="5" t="s">
        <v>60</v>
      </c>
      <c r="G216" s="5" t="s">
        <v>93</v>
      </c>
      <c r="H216" s="5">
        <v>280</v>
      </c>
      <c r="I216" s="9"/>
      <c r="J216" s="9"/>
      <c r="K216" s="10"/>
      <c r="L216" s="5" t="s">
        <v>32</v>
      </c>
      <c r="M216" s="5">
        <v>17</v>
      </c>
      <c r="N216" s="15">
        <v>42482</v>
      </c>
      <c r="O216" s="5" t="s">
        <v>0</v>
      </c>
      <c r="P216" s="6">
        <v>9.1883449895999991</v>
      </c>
      <c r="Q216" s="5" t="s">
        <v>52</v>
      </c>
    </row>
    <row r="217" spans="1:17" x14ac:dyDescent="0.2">
      <c r="A217" s="5" t="s">
        <v>13</v>
      </c>
      <c r="B217" s="5" t="s">
        <v>14</v>
      </c>
      <c r="C217" s="5" t="s">
        <v>19</v>
      </c>
      <c r="D217" s="5" t="s">
        <v>53</v>
      </c>
      <c r="E217" s="5" t="s">
        <v>56</v>
      </c>
      <c r="F217" s="5" t="s">
        <v>60</v>
      </c>
      <c r="G217" s="5" t="s">
        <v>93</v>
      </c>
      <c r="H217" s="5">
        <v>280</v>
      </c>
      <c r="I217" s="9"/>
      <c r="J217" s="9"/>
      <c r="K217" s="10"/>
      <c r="L217" s="5" t="s">
        <v>32</v>
      </c>
      <c r="M217" s="5">
        <v>17</v>
      </c>
      <c r="N217" s="15">
        <v>42482</v>
      </c>
      <c r="O217" s="5" t="s">
        <v>0</v>
      </c>
      <c r="P217" s="6">
        <v>5.0375744412000003</v>
      </c>
      <c r="Q217" s="5" t="s">
        <v>52</v>
      </c>
    </row>
    <row r="218" spans="1:17" x14ac:dyDescent="0.2">
      <c r="A218" s="5" t="s">
        <v>13</v>
      </c>
      <c r="B218" s="5" t="s">
        <v>14</v>
      </c>
      <c r="C218" s="5" t="s">
        <v>19</v>
      </c>
      <c r="D218" s="5" t="s">
        <v>53</v>
      </c>
      <c r="E218" s="5" t="s">
        <v>56</v>
      </c>
      <c r="F218" s="5" t="s">
        <v>60</v>
      </c>
      <c r="G218" s="5" t="s">
        <v>93</v>
      </c>
      <c r="H218" s="5">
        <v>280</v>
      </c>
      <c r="I218" s="9"/>
      <c r="J218" s="9"/>
      <c r="K218" s="10"/>
      <c r="L218" s="5" t="s">
        <v>32</v>
      </c>
      <c r="M218" s="5">
        <v>17</v>
      </c>
      <c r="N218" s="15">
        <v>42482</v>
      </c>
      <c r="O218" s="5" t="s">
        <v>0</v>
      </c>
      <c r="P218" s="6">
        <v>23.572471070400002</v>
      </c>
      <c r="Q218" s="5" t="s">
        <v>52</v>
      </c>
    </row>
    <row r="219" spans="1:17" x14ac:dyDescent="0.2">
      <c r="A219" s="5" t="s">
        <v>13</v>
      </c>
      <c r="B219" s="5" t="s">
        <v>14</v>
      </c>
      <c r="C219" s="5" t="s">
        <v>16</v>
      </c>
      <c r="D219" s="5" t="s">
        <v>53</v>
      </c>
      <c r="E219" s="5" t="s">
        <v>56</v>
      </c>
      <c r="F219" s="5" t="s">
        <v>68</v>
      </c>
      <c r="G219" s="5" t="s">
        <v>97</v>
      </c>
      <c r="H219" s="5">
        <v>120</v>
      </c>
      <c r="I219" s="9"/>
      <c r="J219" s="9"/>
      <c r="K219" s="10"/>
      <c r="L219" s="5" t="s">
        <v>32</v>
      </c>
      <c r="M219" s="5">
        <v>17</v>
      </c>
      <c r="N219" s="15">
        <v>42482</v>
      </c>
      <c r="O219" s="5" t="s">
        <v>0</v>
      </c>
      <c r="P219" s="6">
        <v>7.6269370236</v>
      </c>
      <c r="Q219" s="5" t="s">
        <v>52</v>
      </c>
    </row>
    <row r="220" spans="1:17" x14ac:dyDescent="0.2">
      <c r="A220" s="5" t="s">
        <v>13</v>
      </c>
      <c r="B220" s="5" t="s">
        <v>14</v>
      </c>
      <c r="C220" s="5" t="s">
        <v>16</v>
      </c>
      <c r="D220" s="5" t="s">
        <v>53</v>
      </c>
      <c r="E220" s="5" t="s">
        <v>56</v>
      </c>
      <c r="F220" s="5" t="s">
        <v>68</v>
      </c>
      <c r="G220" s="5" t="s">
        <v>97</v>
      </c>
      <c r="H220" s="5">
        <v>120</v>
      </c>
      <c r="I220" s="9"/>
      <c r="J220" s="9"/>
      <c r="K220" s="10"/>
      <c r="L220" s="5" t="s">
        <v>32</v>
      </c>
      <c r="M220" s="5">
        <v>17</v>
      </c>
      <c r="N220" s="15">
        <v>42482</v>
      </c>
      <c r="O220" s="5" t="s">
        <v>0</v>
      </c>
      <c r="P220" s="6">
        <v>12.780787827600001</v>
      </c>
      <c r="Q220" s="5" t="s">
        <v>52</v>
      </c>
    </row>
    <row r="221" spans="1:17" x14ac:dyDescent="0.2">
      <c r="A221" s="5" t="s">
        <v>13</v>
      </c>
      <c r="B221" s="5" t="s">
        <v>14</v>
      </c>
      <c r="C221" s="5" t="s">
        <v>16</v>
      </c>
      <c r="D221" s="5" t="s">
        <v>53</v>
      </c>
      <c r="E221" s="5" t="s">
        <v>56</v>
      </c>
      <c r="F221" s="5" t="s">
        <v>68</v>
      </c>
      <c r="G221" s="5" t="s">
        <v>97</v>
      </c>
      <c r="H221" s="5">
        <v>120</v>
      </c>
      <c r="I221" s="9"/>
      <c r="J221" s="9"/>
      <c r="K221" s="10"/>
      <c r="L221" s="5" t="s">
        <v>32</v>
      </c>
      <c r="M221" s="5">
        <v>17</v>
      </c>
      <c r="N221" s="15">
        <v>42482</v>
      </c>
      <c r="O221" s="5" t="s">
        <v>0</v>
      </c>
      <c r="P221" s="6">
        <v>26.307478339199999</v>
      </c>
      <c r="Q221" s="5" t="s">
        <v>52</v>
      </c>
    </row>
    <row r="222" spans="1:17" x14ac:dyDescent="0.2">
      <c r="A222" s="5" t="s">
        <v>13</v>
      </c>
      <c r="B222" s="5" t="s">
        <v>14</v>
      </c>
      <c r="C222" s="5" t="s">
        <v>16</v>
      </c>
      <c r="D222" s="5" t="s">
        <v>53</v>
      </c>
      <c r="E222" s="5" t="s">
        <v>56</v>
      </c>
      <c r="F222" s="5" t="s">
        <v>68</v>
      </c>
      <c r="G222" s="5" t="s">
        <v>97</v>
      </c>
      <c r="H222" s="5">
        <v>120</v>
      </c>
      <c r="I222" s="9"/>
      <c r="J222" s="9"/>
      <c r="K222" s="10"/>
      <c r="L222" s="5" t="s">
        <v>32</v>
      </c>
      <c r="M222" s="5">
        <v>17</v>
      </c>
      <c r="N222" s="15">
        <v>42482</v>
      </c>
      <c r="O222" s="5" t="s">
        <v>0</v>
      </c>
      <c r="P222" s="6">
        <v>5.8665935232000006</v>
      </c>
      <c r="Q222" s="5" t="s">
        <v>52</v>
      </c>
    </row>
    <row r="223" spans="1:17" x14ac:dyDescent="0.2">
      <c r="A223" s="5" t="s">
        <v>13</v>
      </c>
      <c r="B223" s="5" t="s">
        <v>14</v>
      </c>
      <c r="C223" s="5" t="s">
        <v>16</v>
      </c>
      <c r="D223" s="5" t="s">
        <v>53</v>
      </c>
      <c r="E223" s="5" t="s">
        <v>56</v>
      </c>
      <c r="F223" s="5" t="s">
        <v>68</v>
      </c>
      <c r="G223" s="5" t="s">
        <v>97</v>
      </c>
      <c r="H223" s="5">
        <v>120</v>
      </c>
      <c r="I223" s="9"/>
      <c r="J223" s="9"/>
      <c r="K223" s="10"/>
      <c r="L223" s="5" t="s">
        <v>32</v>
      </c>
      <c r="M223" s="5">
        <v>17</v>
      </c>
      <c r="N223" s="15">
        <v>42482</v>
      </c>
      <c r="O223" s="5" t="s">
        <v>0</v>
      </c>
      <c r="P223" s="6">
        <v>6.2935937015999999</v>
      </c>
      <c r="Q223" s="5" t="s">
        <v>52</v>
      </c>
    </row>
    <row r="224" spans="1:17" x14ac:dyDescent="0.2">
      <c r="A224" s="5" t="s">
        <v>13</v>
      </c>
      <c r="B224" s="5" t="s">
        <v>14</v>
      </c>
      <c r="C224" s="5" t="s">
        <v>16</v>
      </c>
      <c r="D224" s="5" t="s">
        <v>53</v>
      </c>
      <c r="E224" s="5" t="s">
        <v>56</v>
      </c>
      <c r="F224" s="5" t="s">
        <v>68</v>
      </c>
      <c r="G224" s="5" t="s">
        <v>97</v>
      </c>
      <c r="H224" s="5">
        <v>120</v>
      </c>
      <c r="I224" s="9"/>
      <c r="J224" s="9"/>
      <c r="K224" s="10"/>
      <c r="L224" s="5" t="s">
        <v>32</v>
      </c>
      <c r="M224" s="5">
        <v>17</v>
      </c>
      <c r="N224" s="15">
        <v>42482</v>
      </c>
      <c r="O224" s="5" t="s">
        <v>0</v>
      </c>
      <c r="P224" s="6">
        <v>6.3639321983999997</v>
      </c>
      <c r="Q224" s="5" t="s">
        <v>52</v>
      </c>
    </row>
    <row r="225" spans="1:17" x14ac:dyDescent="0.2">
      <c r="A225" s="5" t="s">
        <v>13</v>
      </c>
      <c r="B225" s="5" t="s">
        <v>14</v>
      </c>
      <c r="C225" s="5" t="s">
        <v>16</v>
      </c>
      <c r="D225" s="5" t="s">
        <v>53</v>
      </c>
      <c r="E225" s="5" t="s">
        <v>56</v>
      </c>
      <c r="F225" s="5" t="s">
        <v>58</v>
      </c>
      <c r="G225" s="5" t="s">
        <v>93</v>
      </c>
      <c r="H225" s="5">
        <v>139</v>
      </c>
      <c r="I225" s="9"/>
      <c r="J225" s="9"/>
      <c r="K225" s="10"/>
      <c r="L225" s="5" t="s">
        <v>32</v>
      </c>
      <c r="M225" s="5">
        <v>17</v>
      </c>
      <c r="N225" s="15">
        <v>42482</v>
      </c>
      <c r="O225" s="5" t="s">
        <v>0</v>
      </c>
      <c r="P225" s="6">
        <v>39.788006211000003</v>
      </c>
      <c r="Q225" s="5" t="s">
        <v>52</v>
      </c>
    </row>
    <row r="226" spans="1:17" x14ac:dyDescent="0.2">
      <c r="A226" s="5" t="s">
        <v>13</v>
      </c>
      <c r="B226" s="5" t="s">
        <v>14</v>
      </c>
      <c r="C226" s="5" t="s">
        <v>16</v>
      </c>
      <c r="D226" s="5" t="s">
        <v>53</v>
      </c>
      <c r="E226" s="5" t="s">
        <v>56</v>
      </c>
      <c r="F226" s="5" t="s">
        <v>68</v>
      </c>
      <c r="G226" s="5" t="s">
        <v>97</v>
      </c>
      <c r="H226" s="5">
        <v>120</v>
      </c>
      <c r="I226" s="9"/>
      <c r="J226" s="9"/>
      <c r="K226" s="10"/>
      <c r="L226" s="5" t="s">
        <v>32</v>
      </c>
      <c r="M226" s="5">
        <v>17</v>
      </c>
      <c r="N226" s="15">
        <v>42482</v>
      </c>
      <c r="O226" s="5" t="s">
        <v>0</v>
      </c>
      <c r="P226" s="6">
        <v>5.7787973124000001</v>
      </c>
      <c r="Q226" s="5" t="s">
        <v>52</v>
      </c>
    </row>
    <row r="227" spans="1:17" x14ac:dyDescent="0.2">
      <c r="A227" s="5" t="s">
        <v>13</v>
      </c>
      <c r="B227" s="5" t="s">
        <v>14</v>
      </c>
      <c r="C227" s="5" t="s">
        <v>16</v>
      </c>
      <c r="D227" s="5" t="s">
        <v>53</v>
      </c>
      <c r="E227" s="5" t="s">
        <v>56</v>
      </c>
      <c r="F227" s="5" t="s">
        <v>68</v>
      </c>
      <c r="G227" s="5" t="s">
        <v>97</v>
      </c>
      <c r="H227" s="5">
        <v>120</v>
      </c>
      <c r="I227" s="9"/>
      <c r="J227" s="9"/>
      <c r="K227" s="10"/>
      <c r="L227" s="5" t="s">
        <v>32</v>
      </c>
      <c r="M227" s="5">
        <v>17</v>
      </c>
      <c r="N227" s="15">
        <v>42482</v>
      </c>
      <c r="O227" s="5" t="s">
        <v>0</v>
      </c>
      <c r="P227" s="6">
        <v>6.2447469767999992</v>
      </c>
      <c r="Q227" s="5" t="s">
        <v>52</v>
      </c>
    </row>
    <row r="228" spans="1:17" x14ac:dyDescent="0.2">
      <c r="A228" s="5" t="s">
        <v>13</v>
      </c>
      <c r="B228" s="5" t="s">
        <v>14</v>
      </c>
      <c r="C228" s="5" t="s">
        <v>16</v>
      </c>
      <c r="D228" s="5" t="s">
        <v>53</v>
      </c>
      <c r="E228" s="5" t="s">
        <v>56</v>
      </c>
      <c r="F228" s="5" t="s">
        <v>68</v>
      </c>
      <c r="G228" s="5" t="s">
        <v>97</v>
      </c>
      <c r="H228" s="5">
        <v>120</v>
      </c>
      <c r="I228" s="9"/>
      <c r="J228" s="9"/>
      <c r="K228" s="10"/>
      <c r="L228" s="5" t="s">
        <v>32</v>
      </c>
      <c r="M228" s="5">
        <v>17</v>
      </c>
      <c r="N228" s="15">
        <v>42482</v>
      </c>
      <c r="O228" s="5" t="s">
        <v>0</v>
      </c>
      <c r="P228" s="6">
        <v>19.182425350799999</v>
      </c>
      <c r="Q228" s="5" t="s">
        <v>52</v>
      </c>
    </row>
    <row r="229" spans="1:17" x14ac:dyDescent="0.2">
      <c r="A229" s="5" t="s">
        <v>13</v>
      </c>
      <c r="B229" s="5" t="s">
        <v>14</v>
      </c>
      <c r="C229" s="5" t="s">
        <v>16</v>
      </c>
      <c r="D229" s="5" t="s">
        <v>53</v>
      </c>
      <c r="E229" s="5" t="s">
        <v>56</v>
      </c>
      <c r="F229" s="5" t="s">
        <v>68</v>
      </c>
      <c r="G229" s="5" t="s">
        <v>97</v>
      </c>
      <c r="H229" s="5">
        <v>120</v>
      </c>
      <c r="I229" s="9"/>
      <c r="J229" s="9"/>
      <c r="K229" s="10"/>
      <c r="L229" s="5" t="s">
        <v>32</v>
      </c>
      <c r="M229" s="5">
        <v>17</v>
      </c>
      <c r="N229" s="15">
        <v>42482</v>
      </c>
      <c r="O229" s="5" t="s">
        <v>0</v>
      </c>
      <c r="P229" s="6">
        <v>6.5871707231999999</v>
      </c>
      <c r="Q229" s="5" t="s">
        <v>52</v>
      </c>
    </row>
    <row r="230" spans="1:17" x14ac:dyDescent="0.2">
      <c r="A230" s="5" t="s">
        <v>13</v>
      </c>
      <c r="B230" s="5" t="s">
        <v>14</v>
      </c>
      <c r="C230" s="5" t="s">
        <v>16</v>
      </c>
      <c r="D230" s="5" t="s">
        <v>53</v>
      </c>
      <c r="E230" s="5" t="s">
        <v>56</v>
      </c>
      <c r="F230" s="5" t="s">
        <v>68</v>
      </c>
      <c r="G230" s="5" t="s">
        <v>97</v>
      </c>
      <c r="H230" s="5">
        <v>120</v>
      </c>
      <c r="I230" s="9"/>
      <c r="J230" s="9"/>
      <c r="K230" s="10"/>
      <c r="L230" s="5" t="s">
        <v>32</v>
      </c>
      <c r="M230" s="5">
        <v>17</v>
      </c>
      <c r="N230" s="15">
        <v>42482</v>
      </c>
      <c r="O230" s="5" t="s">
        <v>0</v>
      </c>
      <c r="P230" s="6">
        <v>9.8107392299999994</v>
      </c>
      <c r="Q230" s="5" t="s">
        <v>52</v>
      </c>
    </row>
    <row r="231" spans="1:17" x14ac:dyDescent="0.2">
      <c r="A231" s="5" t="s">
        <v>13</v>
      </c>
      <c r="B231" s="5" t="s">
        <v>14</v>
      </c>
      <c r="C231" s="5" t="s">
        <v>16</v>
      </c>
      <c r="D231" s="5" t="s">
        <v>53</v>
      </c>
      <c r="E231" s="5" t="s">
        <v>56</v>
      </c>
      <c r="F231" s="5" t="s">
        <v>68</v>
      </c>
      <c r="G231" s="5" t="s">
        <v>97</v>
      </c>
      <c r="H231" s="5">
        <v>120</v>
      </c>
      <c r="I231" s="9"/>
      <c r="J231" s="9"/>
      <c r="K231" s="10"/>
      <c r="L231" s="5" t="s">
        <v>32</v>
      </c>
      <c r="M231" s="5">
        <v>17</v>
      </c>
      <c r="N231" s="15">
        <v>42482</v>
      </c>
      <c r="O231" s="5" t="s">
        <v>0</v>
      </c>
      <c r="P231" s="6">
        <v>25.857590271599999</v>
      </c>
      <c r="Q231" s="5" t="s">
        <v>52</v>
      </c>
    </row>
    <row r="232" spans="1:17" x14ac:dyDescent="0.2">
      <c r="A232" s="5" t="s">
        <v>13</v>
      </c>
      <c r="B232" s="5" t="s">
        <v>14</v>
      </c>
      <c r="C232" s="5" t="s">
        <v>16</v>
      </c>
      <c r="D232" s="5" t="s">
        <v>53</v>
      </c>
      <c r="E232" s="5" t="s">
        <v>56</v>
      </c>
      <c r="F232" s="5" t="s">
        <v>68</v>
      </c>
      <c r="G232" s="5" t="s">
        <v>97</v>
      </c>
      <c r="H232" s="5">
        <v>120</v>
      </c>
      <c r="I232" s="9"/>
      <c r="J232" s="9"/>
      <c r="K232" s="10"/>
      <c r="L232" s="5" t="s">
        <v>32</v>
      </c>
      <c r="M232" s="5">
        <v>17</v>
      </c>
      <c r="N232" s="15">
        <v>42482</v>
      </c>
      <c r="O232" s="5" t="s">
        <v>0</v>
      </c>
      <c r="P232" s="6">
        <v>16.884871178399997</v>
      </c>
      <c r="Q232" s="5" t="s">
        <v>52</v>
      </c>
    </row>
    <row r="233" spans="1:17" x14ac:dyDescent="0.2">
      <c r="A233" s="5" t="s">
        <v>13</v>
      </c>
      <c r="B233" s="5" t="s">
        <v>14</v>
      </c>
      <c r="C233" s="5" t="s">
        <v>16</v>
      </c>
      <c r="D233" s="5" t="s">
        <v>53</v>
      </c>
      <c r="E233" s="5" t="s">
        <v>56</v>
      </c>
      <c r="F233" s="5" t="s">
        <v>68</v>
      </c>
      <c r="G233" s="5" t="s">
        <v>97</v>
      </c>
      <c r="H233" s="5">
        <v>120</v>
      </c>
      <c r="I233" s="9"/>
      <c r="J233" s="9"/>
      <c r="K233" s="10"/>
      <c r="L233" s="5" t="s">
        <v>32</v>
      </c>
      <c r="M233" s="5">
        <v>17</v>
      </c>
      <c r="N233" s="15">
        <v>42482</v>
      </c>
      <c r="O233" s="5" t="s">
        <v>0</v>
      </c>
      <c r="P233" s="6">
        <v>13.298679808799999</v>
      </c>
      <c r="Q233" s="5" t="s">
        <v>52</v>
      </c>
    </row>
    <row r="234" spans="1:17" x14ac:dyDescent="0.2">
      <c r="A234" s="5" t="s">
        <v>13</v>
      </c>
      <c r="B234" s="5" t="s">
        <v>14</v>
      </c>
      <c r="C234" s="5" t="s">
        <v>16</v>
      </c>
      <c r="D234" s="5" t="s">
        <v>53</v>
      </c>
      <c r="E234" s="5" t="s">
        <v>56</v>
      </c>
      <c r="F234" s="5" t="s">
        <v>92</v>
      </c>
      <c r="G234" s="5" t="s">
        <v>106</v>
      </c>
      <c r="H234" s="5">
        <v>118</v>
      </c>
      <c r="I234" s="9"/>
      <c r="J234" s="9"/>
      <c r="K234" s="10"/>
      <c r="L234" s="5" t="s">
        <v>32</v>
      </c>
      <c r="M234" s="5">
        <v>17</v>
      </c>
      <c r="N234" s="15">
        <v>42482</v>
      </c>
      <c r="O234" s="5" t="s">
        <v>0</v>
      </c>
      <c r="P234" s="6">
        <v>21.395821802500002</v>
      </c>
      <c r="Q234" s="5" t="s">
        <v>52</v>
      </c>
    </row>
    <row r="235" spans="1:17" x14ac:dyDescent="0.2">
      <c r="A235" s="5" t="s">
        <v>23</v>
      </c>
      <c r="B235" s="5" t="s">
        <v>14</v>
      </c>
      <c r="C235" s="5" t="s">
        <v>19</v>
      </c>
      <c r="D235" s="5" t="s">
        <v>53</v>
      </c>
      <c r="E235" s="5" t="s">
        <v>56</v>
      </c>
      <c r="F235" s="5" t="s">
        <v>60</v>
      </c>
      <c r="G235" s="5" t="s">
        <v>93</v>
      </c>
      <c r="H235" s="5">
        <v>280</v>
      </c>
      <c r="I235" s="9"/>
      <c r="J235" s="9"/>
      <c r="K235" s="10"/>
      <c r="L235" s="5" t="s">
        <v>32</v>
      </c>
      <c r="M235" s="5">
        <v>17</v>
      </c>
      <c r="N235" s="15">
        <v>42482</v>
      </c>
      <c r="O235" s="5" t="s">
        <v>0</v>
      </c>
      <c r="P235" s="6">
        <v>35.311366924399998</v>
      </c>
      <c r="Q235" s="5" t="s">
        <v>52</v>
      </c>
    </row>
    <row r="236" spans="1:17" x14ac:dyDescent="0.2">
      <c r="A236" s="5" t="s">
        <v>13</v>
      </c>
      <c r="B236" s="5" t="s">
        <v>14</v>
      </c>
      <c r="C236" s="5" t="s">
        <v>16</v>
      </c>
      <c r="D236" s="5" t="s">
        <v>53</v>
      </c>
      <c r="E236" s="5" t="s">
        <v>56</v>
      </c>
      <c r="F236" s="5" t="s">
        <v>58</v>
      </c>
      <c r="G236" s="5" t="s">
        <v>93</v>
      </c>
      <c r="H236" s="5">
        <v>139</v>
      </c>
      <c r="I236" s="9"/>
      <c r="J236" s="9"/>
      <c r="K236" s="10"/>
      <c r="L236" s="5" t="s">
        <v>32</v>
      </c>
      <c r="M236" s="5">
        <v>17</v>
      </c>
      <c r="N236" s="15">
        <v>42482</v>
      </c>
      <c r="O236" s="5" t="s">
        <v>0</v>
      </c>
      <c r="P236" s="6">
        <v>10.193858670859999</v>
      </c>
      <c r="Q236" s="5" t="s">
        <v>52</v>
      </c>
    </row>
    <row r="237" spans="1:17" x14ac:dyDescent="0.2">
      <c r="A237" s="5" t="s">
        <v>23</v>
      </c>
      <c r="B237" s="5" t="s">
        <v>14</v>
      </c>
      <c r="C237" s="5" t="s">
        <v>19</v>
      </c>
      <c r="D237" s="5" t="s">
        <v>53</v>
      </c>
      <c r="E237" s="5" t="s">
        <v>56</v>
      </c>
      <c r="F237" s="5" t="s">
        <v>60</v>
      </c>
      <c r="G237" s="5" t="s">
        <v>93</v>
      </c>
      <c r="H237" s="5">
        <v>280</v>
      </c>
      <c r="I237" s="9"/>
      <c r="J237" s="9"/>
      <c r="K237" s="10"/>
      <c r="L237" s="5" t="s">
        <v>32</v>
      </c>
      <c r="M237" s="5">
        <v>17</v>
      </c>
      <c r="N237" s="15">
        <v>42482</v>
      </c>
      <c r="O237" s="5" t="s">
        <v>0</v>
      </c>
      <c r="P237" s="6">
        <v>31.777042905999998</v>
      </c>
      <c r="Q237" s="5" t="s">
        <v>52</v>
      </c>
    </row>
    <row r="238" spans="1:17" x14ac:dyDescent="0.2">
      <c r="A238" s="5" t="s">
        <v>13</v>
      </c>
      <c r="B238" s="5" t="s">
        <v>14</v>
      </c>
      <c r="C238" s="5" t="s">
        <v>16</v>
      </c>
      <c r="D238" s="5" t="s">
        <v>53</v>
      </c>
      <c r="E238" s="5" t="s">
        <v>56</v>
      </c>
      <c r="F238" s="5" t="s">
        <v>58</v>
      </c>
      <c r="G238" s="5" t="s">
        <v>93</v>
      </c>
      <c r="H238" s="5">
        <v>139</v>
      </c>
      <c r="I238" s="9"/>
      <c r="J238" s="9"/>
      <c r="K238" s="10"/>
      <c r="L238" s="5" t="s">
        <v>32</v>
      </c>
      <c r="M238" s="5">
        <v>17</v>
      </c>
      <c r="N238" s="15">
        <v>42482</v>
      </c>
      <c r="O238" s="5" t="s">
        <v>0</v>
      </c>
      <c r="P238" s="6">
        <v>42.507328810659992</v>
      </c>
      <c r="Q238" s="5" t="s">
        <v>52</v>
      </c>
    </row>
    <row r="239" spans="1:17" x14ac:dyDescent="0.2">
      <c r="A239" s="5" t="s">
        <v>13</v>
      </c>
      <c r="B239" s="5" t="s">
        <v>14</v>
      </c>
      <c r="C239" s="5" t="s">
        <v>15</v>
      </c>
      <c r="D239" s="5" t="s">
        <v>54</v>
      </c>
      <c r="E239" s="5" t="s">
        <v>57</v>
      </c>
      <c r="F239" s="5" t="s">
        <v>65</v>
      </c>
      <c r="G239" s="5" t="s">
        <v>95</v>
      </c>
      <c r="H239" s="5">
        <v>1</v>
      </c>
      <c r="I239" s="9"/>
      <c r="J239" s="9"/>
      <c r="K239" s="10"/>
      <c r="L239" s="5" t="s">
        <v>32</v>
      </c>
      <c r="M239" s="5">
        <v>17</v>
      </c>
      <c r="N239" s="15">
        <v>42482</v>
      </c>
      <c r="O239" s="5" t="s">
        <v>0</v>
      </c>
      <c r="P239" s="6">
        <v>105.60342674</v>
      </c>
      <c r="Q239" s="5" t="s">
        <v>132</v>
      </c>
    </row>
    <row r="240" spans="1:17" x14ac:dyDescent="0.2">
      <c r="A240" s="5" t="s">
        <v>13</v>
      </c>
      <c r="B240" s="5" t="s">
        <v>14</v>
      </c>
      <c r="C240" s="5" t="s">
        <v>15</v>
      </c>
      <c r="D240" s="5" t="s">
        <v>54</v>
      </c>
      <c r="E240" s="5" t="s">
        <v>57</v>
      </c>
      <c r="F240" s="5" t="s">
        <v>66</v>
      </c>
      <c r="G240" s="5" t="s">
        <v>28</v>
      </c>
      <c r="H240" s="5">
        <v>1.1000000000000001</v>
      </c>
      <c r="I240" s="9"/>
      <c r="J240" s="9"/>
      <c r="K240" s="10"/>
      <c r="L240" s="5" t="s">
        <v>32</v>
      </c>
      <c r="M240" s="5">
        <v>17</v>
      </c>
      <c r="N240" s="15">
        <v>42482</v>
      </c>
      <c r="O240" s="5" t="s">
        <v>0</v>
      </c>
      <c r="P240" s="6">
        <v>250.42856639900003</v>
      </c>
      <c r="Q240" s="5" t="s">
        <v>132</v>
      </c>
    </row>
    <row r="241" spans="1:17" x14ac:dyDescent="0.2">
      <c r="A241" s="5" t="s">
        <v>13</v>
      </c>
      <c r="B241" s="5" t="s">
        <v>14</v>
      </c>
      <c r="C241" s="5" t="s">
        <v>16</v>
      </c>
      <c r="D241" s="5" t="s">
        <v>53</v>
      </c>
      <c r="E241" s="5" t="s">
        <v>56</v>
      </c>
      <c r="F241" s="5" t="s">
        <v>68</v>
      </c>
      <c r="G241" s="5" t="s">
        <v>97</v>
      </c>
      <c r="H241" s="5">
        <v>120</v>
      </c>
      <c r="I241" s="9"/>
      <c r="J241" s="9"/>
      <c r="K241" s="10"/>
      <c r="L241" s="5" t="s">
        <v>32</v>
      </c>
      <c r="M241" s="5">
        <v>17</v>
      </c>
      <c r="N241" s="15">
        <v>42482</v>
      </c>
      <c r="O241" s="5" t="s">
        <v>0</v>
      </c>
      <c r="P241" s="6">
        <v>24.351801472800002</v>
      </c>
      <c r="Q241" s="5" t="s">
        <v>52</v>
      </c>
    </row>
    <row r="242" spans="1:17" x14ac:dyDescent="0.2">
      <c r="A242" s="5" t="s">
        <v>13</v>
      </c>
      <c r="B242" s="5" t="s">
        <v>14</v>
      </c>
      <c r="C242" s="5" t="s">
        <v>16</v>
      </c>
      <c r="D242" s="5" t="s">
        <v>53</v>
      </c>
      <c r="E242" s="5" t="s">
        <v>56</v>
      </c>
      <c r="F242" s="5" t="s">
        <v>58</v>
      </c>
      <c r="G242" s="5" t="s">
        <v>93</v>
      </c>
      <c r="H242" s="5">
        <v>139</v>
      </c>
      <c r="I242" s="9"/>
      <c r="J242" s="9"/>
      <c r="K242" s="10"/>
      <c r="L242" s="5" t="s">
        <v>32</v>
      </c>
      <c r="M242" s="5">
        <v>17</v>
      </c>
      <c r="N242" s="15">
        <v>42482</v>
      </c>
      <c r="O242" s="5" t="s">
        <v>0</v>
      </c>
      <c r="P242" s="6">
        <v>53.468522607530005</v>
      </c>
      <c r="Q242" s="5" t="s">
        <v>52</v>
      </c>
    </row>
    <row r="243" spans="1:17" x14ac:dyDescent="0.2">
      <c r="A243" s="5" t="s">
        <v>13</v>
      </c>
      <c r="B243" s="5" t="s">
        <v>14</v>
      </c>
      <c r="C243" s="5" t="s">
        <v>15</v>
      </c>
      <c r="D243" s="5" t="s">
        <v>54</v>
      </c>
      <c r="E243" s="5" t="s">
        <v>57</v>
      </c>
      <c r="F243" s="5" t="s">
        <v>66</v>
      </c>
      <c r="G243" s="5" t="s">
        <v>28</v>
      </c>
      <c r="H243" s="5">
        <v>1.2</v>
      </c>
      <c r="I243" s="9"/>
      <c r="J243" s="9"/>
      <c r="K243" s="10"/>
      <c r="L243" s="5" t="s">
        <v>32</v>
      </c>
      <c r="M243" s="5">
        <v>17</v>
      </c>
      <c r="N243" s="15">
        <v>42482</v>
      </c>
      <c r="O243" s="5" t="s">
        <v>0</v>
      </c>
      <c r="P243" s="6">
        <v>267.43412908799996</v>
      </c>
      <c r="Q243" s="5" t="s">
        <v>132</v>
      </c>
    </row>
    <row r="244" spans="1:17" x14ac:dyDescent="0.2">
      <c r="A244" s="5" t="s">
        <v>13</v>
      </c>
      <c r="B244" s="5" t="s">
        <v>14</v>
      </c>
      <c r="C244" s="5" t="s">
        <v>15</v>
      </c>
      <c r="D244" s="5" t="s">
        <v>54</v>
      </c>
      <c r="E244" s="5" t="s">
        <v>57</v>
      </c>
      <c r="F244" s="5" t="s">
        <v>63</v>
      </c>
      <c r="G244" s="5" t="s">
        <v>28</v>
      </c>
      <c r="H244" s="5">
        <v>1.1000000000000001</v>
      </c>
      <c r="I244" s="9"/>
      <c r="J244" s="9"/>
      <c r="K244" s="10"/>
      <c r="L244" s="5" t="s">
        <v>32</v>
      </c>
      <c r="M244" s="5">
        <v>17</v>
      </c>
      <c r="N244" s="15">
        <v>42482</v>
      </c>
      <c r="O244" s="5" t="s">
        <v>0</v>
      </c>
      <c r="P244" s="6">
        <v>330.888229309</v>
      </c>
      <c r="Q244" s="5" t="s">
        <v>132</v>
      </c>
    </row>
    <row r="245" spans="1:17" x14ac:dyDescent="0.2">
      <c r="A245" s="5" t="s">
        <v>23</v>
      </c>
      <c r="B245" s="5" t="s">
        <v>17</v>
      </c>
      <c r="C245" s="5" t="s">
        <v>19</v>
      </c>
      <c r="D245" s="5" t="s">
        <v>53</v>
      </c>
      <c r="E245" s="5" t="s">
        <v>56</v>
      </c>
      <c r="F245" s="5" t="s">
        <v>60</v>
      </c>
      <c r="G245" s="5" t="s">
        <v>93</v>
      </c>
      <c r="H245" s="5">
        <v>280</v>
      </c>
      <c r="I245" s="9"/>
      <c r="J245" s="9"/>
      <c r="K245" s="10"/>
      <c r="L245" s="5" t="s">
        <v>32</v>
      </c>
      <c r="M245" s="5">
        <v>17</v>
      </c>
      <c r="N245" s="15">
        <v>42482</v>
      </c>
      <c r="O245" s="5" t="s">
        <v>0</v>
      </c>
      <c r="P245" s="6">
        <v>63.744386465199995</v>
      </c>
      <c r="Q245" s="5" t="s">
        <v>52</v>
      </c>
    </row>
    <row r="246" spans="1:17" x14ac:dyDescent="0.2">
      <c r="A246" s="5" t="s">
        <v>23</v>
      </c>
      <c r="B246" s="5" t="s">
        <v>14</v>
      </c>
      <c r="C246" s="5" t="s">
        <v>19</v>
      </c>
      <c r="D246" s="5" t="s">
        <v>53</v>
      </c>
      <c r="E246" s="5" t="s">
        <v>56</v>
      </c>
      <c r="F246" s="5" t="s">
        <v>60</v>
      </c>
      <c r="G246" s="5" t="s">
        <v>93</v>
      </c>
      <c r="H246" s="5">
        <v>280</v>
      </c>
      <c r="I246" s="9"/>
      <c r="J246" s="9"/>
      <c r="K246" s="10"/>
      <c r="L246" s="5" t="s">
        <v>32</v>
      </c>
      <c r="M246" s="5">
        <v>17</v>
      </c>
      <c r="N246" s="15">
        <v>42482</v>
      </c>
      <c r="O246" s="5" t="s">
        <v>0</v>
      </c>
      <c r="P246" s="6">
        <v>16.248961083599998</v>
      </c>
      <c r="Q246" s="5" t="s">
        <v>52</v>
      </c>
    </row>
    <row r="247" spans="1:17" x14ac:dyDescent="0.2">
      <c r="A247" s="5" t="s">
        <v>13</v>
      </c>
      <c r="B247" s="5" t="s">
        <v>14</v>
      </c>
      <c r="C247" s="5" t="s">
        <v>16</v>
      </c>
      <c r="D247" s="5" t="s">
        <v>53</v>
      </c>
      <c r="E247" s="5" t="s">
        <v>56</v>
      </c>
      <c r="F247" s="5" t="s">
        <v>92</v>
      </c>
      <c r="G247" s="5" t="s">
        <v>106</v>
      </c>
      <c r="H247" s="5">
        <v>118</v>
      </c>
      <c r="I247" s="9"/>
      <c r="J247" s="9"/>
      <c r="K247" s="10"/>
      <c r="L247" s="5" t="s">
        <v>32</v>
      </c>
      <c r="M247" s="5">
        <v>17</v>
      </c>
      <c r="N247" s="15">
        <v>42482</v>
      </c>
      <c r="O247" s="5" t="s">
        <v>0</v>
      </c>
      <c r="P247" s="6">
        <v>23.837823970839999</v>
      </c>
      <c r="Q247" s="5" t="s">
        <v>52</v>
      </c>
    </row>
    <row r="248" spans="1:17" x14ac:dyDescent="0.2">
      <c r="A248" s="5" t="s">
        <v>13</v>
      </c>
      <c r="B248" s="5" t="s">
        <v>14</v>
      </c>
      <c r="C248" s="5" t="s">
        <v>16</v>
      </c>
      <c r="D248" s="5" t="s">
        <v>53</v>
      </c>
      <c r="E248" s="5" t="s">
        <v>56</v>
      </c>
      <c r="F248" s="5" t="s">
        <v>92</v>
      </c>
      <c r="G248" s="5" t="s">
        <v>106</v>
      </c>
      <c r="H248" s="5">
        <v>118</v>
      </c>
      <c r="I248" s="9"/>
      <c r="J248" s="9"/>
      <c r="K248" s="10"/>
      <c r="L248" s="5" t="s">
        <v>32</v>
      </c>
      <c r="M248" s="5">
        <v>17</v>
      </c>
      <c r="N248" s="15">
        <v>42482</v>
      </c>
      <c r="O248" s="5" t="s">
        <v>0</v>
      </c>
      <c r="P248" s="6">
        <v>14.86439212522</v>
      </c>
      <c r="Q248" s="5" t="s">
        <v>52</v>
      </c>
    </row>
    <row r="249" spans="1:17" x14ac:dyDescent="0.2">
      <c r="A249" s="5" t="s">
        <v>13</v>
      </c>
      <c r="B249" s="5" t="s">
        <v>14</v>
      </c>
      <c r="C249" s="5" t="s">
        <v>16</v>
      </c>
      <c r="D249" s="5" t="s">
        <v>53</v>
      </c>
      <c r="E249" s="5" t="s">
        <v>56</v>
      </c>
      <c r="F249" s="5" t="s">
        <v>58</v>
      </c>
      <c r="G249" s="5" t="s">
        <v>93</v>
      </c>
      <c r="H249" s="5">
        <v>139</v>
      </c>
      <c r="I249" s="9"/>
      <c r="J249" s="9"/>
      <c r="K249" s="10"/>
      <c r="L249" s="5" t="s">
        <v>32</v>
      </c>
      <c r="M249" s="5">
        <v>17</v>
      </c>
      <c r="N249" s="15">
        <v>42482</v>
      </c>
      <c r="O249" s="5" t="s">
        <v>0</v>
      </c>
      <c r="P249" s="6">
        <v>41.859895181950002</v>
      </c>
      <c r="Q249" s="5" t="s">
        <v>52</v>
      </c>
    </row>
    <row r="250" spans="1:17" x14ac:dyDescent="0.2">
      <c r="A250" s="5" t="s">
        <v>13</v>
      </c>
      <c r="B250" s="5" t="s">
        <v>14</v>
      </c>
      <c r="C250" s="5" t="s">
        <v>16</v>
      </c>
      <c r="D250" s="5" t="s">
        <v>53</v>
      </c>
      <c r="E250" s="5" t="s">
        <v>56</v>
      </c>
      <c r="F250" s="5" t="s">
        <v>58</v>
      </c>
      <c r="G250" s="5" t="s">
        <v>93</v>
      </c>
      <c r="H250" s="5">
        <v>139</v>
      </c>
      <c r="I250" s="9"/>
      <c r="J250" s="9"/>
      <c r="K250" s="10"/>
      <c r="L250" s="5" t="s">
        <v>32</v>
      </c>
      <c r="M250" s="5">
        <v>17</v>
      </c>
      <c r="N250" s="15">
        <v>42482</v>
      </c>
      <c r="O250" s="5" t="s">
        <v>0</v>
      </c>
      <c r="P250" s="6">
        <v>27.961766084419995</v>
      </c>
      <c r="Q250" s="5" t="s">
        <v>52</v>
      </c>
    </row>
    <row r="251" spans="1:17" x14ac:dyDescent="0.2">
      <c r="A251" s="5" t="s">
        <v>13</v>
      </c>
      <c r="B251" s="5" t="s">
        <v>14</v>
      </c>
      <c r="C251" s="5" t="s">
        <v>16</v>
      </c>
      <c r="D251" s="5" t="s">
        <v>53</v>
      </c>
      <c r="E251" s="5" t="s">
        <v>56</v>
      </c>
      <c r="F251" s="5" t="s">
        <v>68</v>
      </c>
      <c r="G251" s="5" t="s">
        <v>97</v>
      </c>
      <c r="H251" s="5">
        <v>120</v>
      </c>
      <c r="I251" s="9"/>
      <c r="J251" s="9"/>
      <c r="K251" s="10"/>
      <c r="L251" s="5" t="s">
        <v>32</v>
      </c>
      <c r="M251" s="5">
        <v>17</v>
      </c>
      <c r="N251" s="15">
        <v>42482</v>
      </c>
      <c r="O251" s="5" t="s">
        <v>0</v>
      </c>
      <c r="P251" s="6">
        <v>14.366965624799999</v>
      </c>
      <c r="Q251" s="5" t="s">
        <v>52</v>
      </c>
    </row>
    <row r="252" spans="1:17" x14ac:dyDescent="0.2">
      <c r="A252" s="5" t="s">
        <v>13</v>
      </c>
      <c r="B252" s="5" t="s">
        <v>14</v>
      </c>
      <c r="C252" s="5" t="s">
        <v>16</v>
      </c>
      <c r="D252" s="5" t="s">
        <v>53</v>
      </c>
      <c r="E252" s="5" t="s">
        <v>56</v>
      </c>
      <c r="F252" s="5" t="s">
        <v>58</v>
      </c>
      <c r="G252" s="5" t="s">
        <v>93</v>
      </c>
      <c r="H252" s="5">
        <v>139</v>
      </c>
      <c r="I252" s="9"/>
      <c r="J252" s="9"/>
      <c r="K252" s="10"/>
      <c r="L252" s="5" t="s">
        <v>32</v>
      </c>
      <c r="M252" s="5">
        <v>17</v>
      </c>
      <c r="N252" s="15">
        <v>42482</v>
      </c>
      <c r="O252" s="5" t="s">
        <v>0</v>
      </c>
      <c r="P252" s="6">
        <v>15.61205109882</v>
      </c>
      <c r="Q252" s="5" t="s">
        <v>52</v>
      </c>
    </row>
    <row r="253" spans="1:17" x14ac:dyDescent="0.2">
      <c r="A253" s="5" t="s">
        <v>23</v>
      </c>
      <c r="B253" s="5" t="s">
        <v>14</v>
      </c>
      <c r="C253" s="5" t="s">
        <v>19</v>
      </c>
      <c r="D253" s="5" t="s">
        <v>53</v>
      </c>
      <c r="E253" s="5" t="s">
        <v>56</v>
      </c>
      <c r="F253" s="5" t="s">
        <v>60</v>
      </c>
      <c r="G253" s="5" t="s">
        <v>93</v>
      </c>
      <c r="H253" s="5">
        <v>280</v>
      </c>
      <c r="I253" s="9"/>
      <c r="J253" s="9"/>
      <c r="K253" s="10"/>
      <c r="L253" s="5" t="s">
        <v>32</v>
      </c>
      <c r="M253" s="5">
        <v>17</v>
      </c>
      <c r="N253" s="15">
        <v>42482</v>
      </c>
      <c r="O253" s="5" t="s">
        <v>0</v>
      </c>
      <c r="P253" s="6">
        <v>49.146449542399999</v>
      </c>
      <c r="Q253" s="5" t="s">
        <v>52</v>
      </c>
    </row>
    <row r="254" spans="1:17" x14ac:dyDescent="0.2">
      <c r="A254" s="5" t="s">
        <v>13</v>
      </c>
      <c r="B254" s="5" t="s">
        <v>14</v>
      </c>
      <c r="C254" s="5" t="s">
        <v>16</v>
      </c>
      <c r="D254" s="5" t="s">
        <v>53</v>
      </c>
      <c r="E254" s="5" t="s">
        <v>56</v>
      </c>
      <c r="F254" s="5" t="s">
        <v>58</v>
      </c>
      <c r="G254" s="5" t="s">
        <v>93</v>
      </c>
      <c r="H254" s="5">
        <v>139</v>
      </c>
      <c r="I254" s="9"/>
      <c r="J254" s="9"/>
      <c r="K254" s="10"/>
      <c r="L254" s="5" t="s">
        <v>32</v>
      </c>
      <c r="M254" s="5">
        <v>17</v>
      </c>
      <c r="N254" s="15">
        <v>42482</v>
      </c>
      <c r="O254" s="5" t="s">
        <v>0</v>
      </c>
      <c r="P254" s="6">
        <v>23.482002689849999</v>
      </c>
      <c r="Q254" s="5" t="s">
        <v>52</v>
      </c>
    </row>
    <row r="255" spans="1:17" x14ac:dyDescent="0.2">
      <c r="A255" s="5" t="s">
        <v>13</v>
      </c>
      <c r="B255" s="5" t="s">
        <v>14</v>
      </c>
      <c r="C255" s="5" t="s">
        <v>16</v>
      </c>
      <c r="D255" s="5" t="s">
        <v>53</v>
      </c>
      <c r="E255" s="5" t="s">
        <v>56</v>
      </c>
      <c r="F255" s="5" t="s">
        <v>58</v>
      </c>
      <c r="G255" s="5" t="s">
        <v>93</v>
      </c>
      <c r="H255" s="5">
        <v>139</v>
      </c>
      <c r="I255" s="9"/>
      <c r="J255" s="9"/>
      <c r="K255" s="10"/>
      <c r="L255" s="5" t="s">
        <v>32</v>
      </c>
      <c r="M255" s="5">
        <v>17</v>
      </c>
      <c r="N255" s="15">
        <v>42482</v>
      </c>
      <c r="O255" s="5" t="s">
        <v>0</v>
      </c>
      <c r="P255" s="6">
        <v>36.835038725400004</v>
      </c>
      <c r="Q255" s="5" t="s">
        <v>52</v>
      </c>
    </row>
    <row r="256" spans="1:17" x14ac:dyDescent="0.2">
      <c r="A256" s="5" t="s">
        <v>13</v>
      </c>
      <c r="B256" s="5" t="s">
        <v>14</v>
      </c>
      <c r="C256" s="5" t="s">
        <v>16</v>
      </c>
      <c r="D256" s="5" t="s">
        <v>53</v>
      </c>
      <c r="E256" s="5" t="s">
        <v>56</v>
      </c>
      <c r="F256" s="5" t="s">
        <v>58</v>
      </c>
      <c r="G256" s="5" t="s">
        <v>93</v>
      </c>
      <c r="H256" s="5">
        <v>139</v>
      </c>
      <c r="I256" s="9"/>
      <c r="J256" s="9"/>
      <c r="K256" s="10"/>
      <c r="L256" s="5" t="s">
        <v>32</v>
      </c>
      <c r="M256" s="5">
        <v>17</v>
      </c>
      <c r="N256" s="15">
        <v>42482</v>
      </c>
      <c r="O256" s="5" t="s">
        <v>0</v>
      </c>
      <c r="P256" s="6">
        <v>3.5343417229300003</v>
      </c>
      <c r="Q256" s="5" t="s">
        <v>52</v>
      </c>
    </row>
    <row r="257" spans="1:17" x14ac:dyDescent="0.2">
      <c r="A257" s="5" t="s">
        <v>13</v>
      </c>
      <c r="B257" s="5" t="s">
        <v>14</v>
      </c>
      <c r="C257" s="5" t="s">
        <v>16</v>
      </c>
      <c r="D257" s="5" t="s">
        <v>53</v>
      </c>
      <c r="E257" s="5" t="s">
        <v>56</v>
      </c>
      <c r="F257" s="5" t="s">
        <v>58</v>
      </c>
      <c r="G257" s="5" t="s">
        <v>93</v>
      </c>
      <c r="H257" s="5">
        <v>139</v>
      </c>
      <c r="I257" s="9"/>
      <c r="J257" s="9"/>
      <c r="K257" s="10"/>
      <c r="L257" s="5" t="s">
        <v>32</v>
      </c>
      <c r="M257" s="5">
        <v>17</v>
      </c>
      <c r="N257" s="15">
        <v>42482</v>
      </c>
      <c r="O257" s="5" t="s">
        <v>0</v>
      </c>
      <c r="P257" s="6">
        <v>29.039062593819999</v>
      </c>
      <c r="Q257" s="5" t="s">
        <v>52</v>
      </c>
    </row>
    <row r="258" spans="1:17" x14ac:dyDescent="0.2">
      <c r="A258" s="5" t="s">
        <v>13</v>
      </c>
      <c r="B258" s="5" t="s">
        <v>14</v>
      </c>
      <c r="C258" s="5" t="s">
        <v>16</v>
      </c>
      <c r="D258" s="5" t="s">
        <v>53</v>
      </c>
      <c r="E258" s="5" t="s">
        <v>56</v>
      </c>
      <c r="F258" s="5" t="s">
        <v>58</v>
      </c>
      <c r="G258" s="5" t="s">
        <v>93</v>
      </c>
      <c r="H258" s="5">
        <v>139</v>
      </c>
      <c r="I258" s="9"/>
      <c r="J258" s="9"/>
      <c r="K258" s="10"/>
      <c r="L258" s="5" t="s">
        <v>32</v>
      </c>
      <c r="M258" s="5">
        <v>17</v>
      </c>
      <c r="N258" s="15">
        <v>42482</v>
      </c>
      <c r="O258" s="5" t="s">
        <v>0</v>
      </c>
      <c r="P258" s="6">
        <v>28.585120990549999</v>
      </c>
      <c r="Q258" s="5" t="s">
        <v>52</v>
      </c>
    </row>
    <row r="259" spans="1:17" x14ac:dyDescent="0.2">
      <c r="A259" s="5" t="s">
        <v>13</v>
      </c>
      <c r="B259" s="5" t="s">
        <v>25</v>
      </c>
      <c r="C259" s="5" t="s">
        <v>24</v>
      </c>
      <c r="D259" s="5" t="s">
        <v>54</v>
      </c>
      <c r="E259" s="5" t="s">
        <v>57</v>
      </c>
      <c r="F259" s="5" t="s">
        <v>85</v>
      </c>
      <c r="G259" s="5" t="s">
        <v>104</v>
      </c>
      <c r="H259" s="5">
        <v>1.2</v>
      </c>
      <c r="I259" s="9"/>
      <c r="J259" s="9"/>
      <c r="K259" s="10"/>
      <c r="L259" s="5" t="s">
        <v>32</v>
      </c>
      <c r="M259" s="5">
        <v>17</v>
      </c>
      <c r="N259" s="15">
        <v>42482</v>
      </c>
      <c r="O259" s="5" t="s">
        <v>1</v>
      </c>
      <c r="P259" s="6">
        <v>86.778927492000008</v>
      </c>
      <c r="Q259" s="5" t="s">
        <v>132</v>
      </c>
    </row>
    <row r="260" spans="1:17" x14ac:dyDescent="0.2">
      <c r="A260" s="5" t="s">
        <v>13</v>
      </c>
      <c r="B260" s="5" t="s">
        <v>25</v>
      </c>
      <c r="C260" s="5" t="s">
        <v>24</v>
      </c>
      <c r="D260" s="5" t="s">
        <v>54</v>
      </c>
      <c r="E260" s="5" t="s">
        <v>57</v>
      </c>
      <c r="F260" s="5" t="s">
        <v>81</v>
      </c>
      <c r="G260" s="5" t="s">
        <v>102</v>
      </c>
      <c r="H260" s="5">
        <v>1.3</v>
      </c>
      <c r="I260" s="9"/>
      <c r="J260" s="9"/>
      <c r="K260" s="10"/>
      <c r="L260" s="5" t="s">
        <v>32</v>
      </c>
      <c r="M260" s="5">
        <v>17</v>
      </c>
      <c r="N260" s="15">
        <v>42482</v>
      </c>
      <c r="O260" s="5" t="s">
        <v>1</v>
      </c>
      <c r="P260" s="6">
        <v>419.97600520200001</v>
      </c>
      <c r="Q260" s="5" t="s">
        <v>132</v>
      </c>
    </row>
    <row r="261" spans="1:17" x14ac:dyDescent="0.2">
      <c r="A261" s="5" t="s">
        <v>13</v>
      </c>
      <c r="B261" s="5" t="s">
        <v>17</v>
      </c>
      <c r="C261" s="5" t="s">
        <v>19</v>
      </c>
      <c r="D261" s="5" t="s">
        <v>53</v>
      </c>
      <c r="E261" s="5" t="s">
        <v>56</v>
      </c>
      <c r="F261" s="5" t="s">
        <v>60</v>
      </c>
      <c r="G261" s="5" t="s">
        <v>93</v>
      </c>
      <c r="H261" s="5">
        <v>250</v>
      </c>
      <c r="I261" s="9"/>
      <c r="J261" s="9"/>
      <c r="K261" s="10"/>
      <c r="L261" s="5" t="s">
        <v>32</v>
      </c>
      <c r="M261" s="5">
        <v>17</v>
      </c>
      <c r="N261" s="15">
        <v>42482</v>
      </c>
      <c r="O261" s="5" t="s">
        <v>1</v>
      </c>
      <c r="P261" s="6">
        <v>40.932078027499998</v>
      </c>
      <c r="Q261" s="5" t="s">
        <v>52</v>
      </c>
    </row>
    <row r="262" spans="1:17" x14ac:dyDescent="0.2">
      <c r="A262" s="5" t="s">
        <v>13</v>
      </c>
      <c r="B262" s="5" t="s">
        <v>17</v>
      </c>
      <c r="C262" s="5" t="s">
        <v>19</v>
      </c>
      <c r="D262" s="5" t="s">
        <v>53</v>
      </c>
      <c r="E262" s="5" t="s">
        <v>56</v>
      </c>
      <c r="F262" s="5" t="s">
        <v>60</v>
      </c>
      <c r="G262" s="5" t="s">
        <v>93</v>
      </c>
      <c r="H262" s="5">
        <v>250</v>
      </c>
      <c r="I262" s="9"/>
      <c r="J262" s="9"/>
      <c r="K262" s="10"/>
      <c r="L262" s="5" t="s">
        <v>32</v>
      </c>
      <c r="M262" s="5">
        <v>17</v>
      </c>
      <c r="N262" s="15">
        <v>42482</v>
      </c>
      <c r="O262" s="5" t="s">
        <v>1</v>
      </c>
      <c r="P262" s="6">
        <v>11.96334416</v>
      </c>
      <c r="Q262" s="5" t="s">
        <v>52</v>
      </c>
    </row>
    <row r="263" spans="1:17" x14ac:dyDescent="0.2">
      <c r="A263" s="5" t="s">
        <v>13</v>
      </c>
      <c r="B263" s="5" t="s">
        <v>14</v>
      </c>
      <c r="C263" s="5" t="s">
        <v>16</v>
      </c>
      <c r="D263" s="5" t="s">
        <v>53</v>
      </c>
      <c r="E263" s="5" t="s">
        <v>56</v>
      </c>
      <c r="F263" s="5" t="s">
        <v>112</v>
      </c>
      <c r="G263" s="5" t="s">
        <v>100</v>
      </c>
      <c r="H263" s="5">
        <v>125</v>
      </c>
      <c r="I263" s="9"/>
      <c r="J263" s="9"/>
      <c r="K263" s="10"/>
      <c r="L263" s="5" t="s">
        <v>32</v>
      </c>
      <c r="M263" s="5">
        <v>17</v>
      </c>
      <c r="N263" s="15">
        <v>42482</v>
      </c>
      <c r="O263" s="5" t="s">
        <v>1</v>
      </c>
      <c r="P263" s="6">
        <v>17.4670268725</v>
      </c>
      <c r="Q263" s="5" t="s">
        <v>52</v>
      </c>
    </row>
    <row r="264" spans="1:17" x14ac:dyDescent="0.2">
      <c r="A264" s="5" t="s">
        <v>13</v>
      </c>
      <c r="B264" s="5" t="s">
        <v>14</v>
      </c>
      <c r="C264" s="5" t="s">
        <v>16</v>
      </c>
      <c r="D264" s="5" t="s">
        <v>53</v>
      </c>
      <c r="E264" s="5" t="s">
        <v>56</v>
      </c>
      <c r="F264" s="5" t="s">
        <v>112</v>
      </c>
      <c r="G264" s="5" t="s">
        <v>100</v>
      </c>
      <c r="H264" s="5">
        <v>125</v>
      </c>
      <c r="I264" s="9"/>
      <c r="J264" s="9"/>
      <c r="K264" s="10"/>
      <c r="L264" s="5" t="s">
        <v>32</v>
      </c>
      <c r="M264" s="5">
        <v>17</v>
      </c>
      <c r="N264" s="15">
        <v>42482</v>
      </c>
      <c r="O264" s="5" t="s">
        <v>1</v>
      </c>
      <c r="P264" s="6">
        <v>2.7060163374999999</v>
      </c>
      <c r="Q264" s="5" t="s">
        <v>52</v>
      </c>
    </row>
    <row r="265" spans="1:17" x14ac:dyDescent="0.2">
      <c r="A265" s="5" t="s">
        <v>13</v>
      </c>
      <c r="B265" s="5" t="s">
        <v>14</v>
      </c>
      <c r="C265" s="5" t="s">
        <v>16</v>
      </c>
      <c r="D265" s="5" t="s">
        <v>53</v>
      </c>
      <c r="E265" s="5" t="s">
        <v>56</v>
      </c>
      <c r="F265" s="5" t="s">
        <v>112</v>
      </c>
      <c r="G265" s="5" t="s">
        <v>100</v>
      </c>
      <c r="H265" s="5">
        <v>125</v>
      </c>
      <c r="I265" s="9"/>
      <c r="J265" s="9"/>
      <c r="K265" s="10"/>
      <c r="L265" s="5" t="s">
        <v>32</v>
      </c>
      <c r="M265" s="5">
        <v>17</v>
      </c>
      <c r="N265" s="15">
        <v>42482</v>
      </c>
      <c r="O265" s="5" t="s">
        <v>1</v>
      </c>
      <c r="P265" s="6">
        <v>1.3267320487500001</v>
      </c>
      <c r="Q265" s="5" t="s">
        <v>52</v>
      </c>
    </row>
    <row r="266" spans="1:17" x14ac:dyDescent="0.2">
      <c r="A266" s="5" t="s">
        <v>13</v>
      </c>
      <c r="B266" s="5" t="s">
        <v>14</v>
      </c>
      <c r="C266" s="5" t="s">
        <v>16</v>
      </c>
      <c r="D266" s="5" t="s">
        <v>53</v>
      </c>
      <c r="E266" s="5" t="s">
        <v>56</v>
      </c>
      <c r="F266" s="5" t="s">
        <v>112</v>
      </c>
      <c r="G266" s="5" t="s">
        <v>100</v>
      </c>
      <c r="H266" s="5">
        <v>125</v>
      </c>
      <c r="I266" s="9"/>
      <c r="J266" s="9"/>
      <c r="K266" s="10"/>
      <c r="L266" s="5" t="s">
        <v>32</v>
      </c>
      <c r="M266" s="5">
        <v>17</v>
      </c>
      <c r="N266" s="15">
        <v>42482</v>
      </c>
      <c r="O266" s="5" t="s">
        <v>1</v>
      </c>
      <c r="P266" s="6">
        <v>23.253897845000001</v>
      </c>
      <c r="Q266" s="5" t="s">
        <v>52</v>
      </c>
    </row>
    <row r="267" spans="1:17" x14ac:dyDescent="0.2">
      <c r="A267" s="5" t="s">
        <v>13</v>
      </c>
      <c r="B267" s="5" t="s">
        <v>14</v>
      </c>
      <c r="C267" s="5" t="s">
        <v>16</v>
      </c>
      <c r="D267" s="5" t="s">
        <v>53</v>
      </c>
      <c r="E267" s="5" t="s">
        <v>56</v>
      </c>
      <c r="F267" s="5" t="s">
        <v>112</v>
      </c>
      <c r="G267" s="5" t="s">
        <v>100</v>
      </c>
      <c r="H267" s="5">
        <v>125</v>
      </c>
      <c r="I267" s="9"/>
      <c r="J267" s="9"/>
      <c r="K267" s="10"/>
      <c r="L267" s="5" t="s">
        <v>32</v>
      </c>
      <c r="M267" s="5">
        <v>17</v>
      </c>
      <c r="N267" s="15">
        <v>42482</v>
      </c>
      <c r="O267" s="5" t="s">
        <v>1</v>
      </c>
      <c r="P267" s="6">
        <v>11.75484879</v>
      </c>
      <c r="Q267" s="5" t="s">
        <v>52</v>
      </c>
    </row>
    <row r="268" spans="1:17" x14ac:dyDescent="0.2">
      <c r="A268" s="5" t="s">
        <v>13</v>
      </c>
      <c r="B268" s="5" t="s">
        <v>14</v>
      </c>
      <c r="C268" s="5" t="s">
        <v>16</v>
      </c>
      <c r="D268" s="5" t="s">
        <v>53</v>
      </c>
      <c r="E268" s="5" t="s">
        <v>56</v>
      </c>
      <c r="F268" s="5" t="s">
        <v>112</v>
      </c>
      <c r="G268" s="5" t="s">
        <v>100</v>
      </c>
      <c r="H268" s="5">
        <v>125</v>
      </c>
      <c r="I268" s="9"/>
      <c r="J268" s="9"/>
      <c r="K268" s="10"/>
      <c r="L268" s="5" t="s">
        <v>32</v>
      </c>
      <c r="M268" s="5">
        <v>17</v>
      </c>
      <c r="N268" s="15">
        <v>42482</v>
      </c>
      <c r="O268" s="5" t="s">
        <v>1</v>
      </c>
      <c r="P268" s="6">
        <v>24.056931030000001</v>
      </c>
      <c r="Q268" s="5" t="s">
        <v>52</v>
      </c>
    </row>
    <row r="269" spans="1:17" x14ac:dyDescent="0.2">
      <c r="A269" s="5" t="s">
        <v>13</v>
      </c>
      <c r="B269" s="5" t="s">
        <v>14</v>
      </c>
      <c r="C269" s="5" t="s">
        <v>16</v>
      </c>
      <c r="D269" s="5" t="s">
        <v>53</v>
      </c>
      <c r="E269" s="5" t="s">
        <v>56</v>
      </c>
      <c r="F269" s="5" t="s">
        <v>112</v>
      </c>
      <c r="G269" s="5" t="s">
        <v>100</v>
      </c>
      <c r="H269" s="5">
        <v>125</v>
      </c>
      <c r="I269" s="9"/>
      <c r="J269" s="9"/>
      <c r="K269" s="10"/>
      <c r="L269" s="5" t="s">
        <v>32</v>
      </c>
      <c r="M269" s="5">
        <v>17</v>
      </c>
      <c r="N269" s="15">
        <v>42482</v>
      </c>
      <c r="O269" s="5" t="s">
        <v>1</v>
      </c>
      <c r="P269" s="6">
        <v>28.080630970000001</v>
      </c>
      <c r="Q269" s="5" t="s">
        <v>52</v>
      </c>
    </row>
    <row r="270" spans="1:17" x14ac:dyDescent="0.2">
      <c r="A270" s="5" t="s">
        <v>13</v>
      </c>
      <c r="B270" s="5" t="s">
        <v>14</v>
      </c>
      <c r="C270" s="5" t="s">
        <v>16</v>
      </c>
      <c r="D270" s="5" t="s">
        <v>53</v>
      </c>
      <c r="E270" s="5" t="s">
        <v>56</v>
      </c>
      <c r="F270" s="5" t="s">
        <v>112</v>
      </c>
      <c r="G270" s="5" t="s">
        <v>100</v>
      </c>
      <c r="H270" s="5">
        <v>125</v>
      </c>
      <c r="I270" s="9"/>
      <c r="J270" s="9"/>
      <c r="K270" s="10"/>
      <c r="L270" s="5" t="s">
        <v>32</v>
      </c>
      <c r="M270" s="5">
        <v>17</v>
      </c>
      <c r="N270" s="15">
        <v>42482</v>
      </c>
      <c r="O270" s="5" t="s">
        <v>1</v>
      </c>
      <c r="P270" s="6">
        <v>42.745909195000003</v>
      </c>
      <c r="Q270" s="5" t="s">
        <v>52</v>
      </c>
    </row>
    <row r="271" spans="1:17" x14ac:dyDescent="0.2">
      <c r="A271" s="5" t="s">
        <v>13</v>
      </c>
      <c r="B271" s="5" t="s">
        <v>14</v>
      </c>
      <c r="C271" s="5" t="s">
        <v>16</v>
      </c>
      <c r="D271" s="5" t="s">
        <v>53</v>
      </c>
      <c r="E271" s="5" t="s">
        <v>56</v>
      </c>
      <c r="F271" s="5" t="s">
        <v>112</v>
      </c>
      <c r="G271" s="5" t="s">
        <v>100</v>
      </c>
      <c r="H271" s="5">
        <v>125</v>
      </c>
      <c r="I271" s="9"/>
      <c r="J271" s="9"/>
      <c r="K271" s="10"/>
      <c r="L271" s="5" t="s">
        <v>32</v>
      </c>
      <c r="M271" s="5">
        <v>17</v>
      </c>
      <c r="N271" s="15">
        <v>42482</v>
      </c>
      <c r="O271" s="5" t="s">
        <v>1</v>
      </c>
      <c r="P271" s="6">
        <v>17.062283148750002</v>
      </c>
      <c r="Q271" s="5" t="s">
        <v>52</v>
      </c>
    </row>
    <row r="272" spans="1:17" x14ac:dyDescent="0.2">
      <c r="A272" s="5" t="s">
        <v>13</v>
      </c>
      <c r="B272" s="5" t="s">
        <v>14</v>
      </c>
      <c r="C272" s="5" t="s">
        <v>16</v>
      </c>
      <c r="D272" s="5" t="s">
        <v>53</v>
      </c>
      <c r="E272" s="5" t="s">
        <v>56</v>
      </c>
      <c r="F272" s="5" t="s">
        <v>58</v>
      </c>
      <c r="G272" s="5" t="s">
        <v>93</v>
      </c>
      <c r="H272" s="5">
        <v>139</v>
      </c>
      <c r="I272" s="9"/>
      <c r="J272" s="9"/>
      <c r="K272" s="10"/>
      <c r="L272" s="5" t="s">
        <v>32</v>
      </c>
      <c r="M272" s="5">
        <v>17</v>
      </c>
      <c r="N272" s="15">
        <v>42482</v>
      </c>
      <c r="O272" s="5" t="s">
        <v>1</v>
      </c>
      <c r="P272" s="6">
        <v>31.518323657490001</v>
      </c>
      <c r="Q272" s="5" t="s">
        <v>52</v>
      </c>
    </row>
    <row r="273" spans="1:17" x14ac:dyDescent="0.2">
      <c r="A273" s="5" t="s">
        <v>13</v>
      </c>
      <c r="B273" s="5" t="s">
        <v>14</v>
      </c>
      <c r="C273" s="5" t="s">
        <v>16</v>
      </c>
      <c r="D273" s="5" t="s">
        <v>53</v>
      </c>
      <c r="E273" s="5" t="s">
        <v>56</v>
      </c>
      <c r="F273" s="5" t="s">
        <v>58</v>
      </c>
      <c r="G273" s="5" t="s">
        <v>93</v>
      </c>
      <c r="H273" s="5">
        <v>139</v>
      </c>
      <c r="I273" s="9"/>
      <c r="J273" s="9"/>
      <c r="K273" s="10"/>
      <c r="L273" s="5" t="s">
        <v>32</v>
      </c>
      <c r="M273" s="5">
        <v>17</v>
      </c>
      <c r="N273" s="15">
        <v>42482</v>
      </c>
      <c r="O273" s="5" t="s">
        <v>1</v>
      </c>
      <c r="P273" s="6">
        <v>12.54777660685</v>
      </c>
      <c r="Q273" s="5" t="s">
        <v>52</v>
      </c>
    </row>
    <row r="274" spans="1:17" x14ac:dyDescent="0.2">
      <c r="A274" s="5" t="s">
        <v>13</v>
      </c>
      <c r="B274" s="5" t="s">
        <v>14</v>
      </c>
      <c r="C274" s="5" t="s">
        <v>16</v>
      </c>
      <c r="D274" s="5" t="s">
        <v>53</v>
      </c>
      <c r="E274" s="5" t="s">
        <v>56</v>
      </c>
      <c r="F274" s="5" t="s">
        <v>58</v>
      </c>
      <c r="G274" s="5" t="s">
        <v>93</v>
      </c>
      <c r="H274" s="5">
        <v>139</v>
      </c>
      <c r="I274" s="9"/>
      <c r="J274" s="9"/>
      <c r="K274" s="10"/>
      <c r="L274" s="5" t="s">
        <v>32</v>
      </c>
      <c r="M274" s="5">
        <v>17</v>
      </c>
      <c r="N274" s="15">
        <v>42482</v>
      </c>
      <c r="O274" s="5" t="s">
        <v>1</v>
      </c>
      <c r="P274" s="6">
        <v>12.46439025387</v>
      </c>
      <c r="Q274" s="5" t="s">
        <v>52</v>
      </c>
    </row>
    <row r="275" spans="1:17" x14ac:dyDescent="0.2">
      <c r="A275" s="5" t="s">
        <v>13</v>
      </c>
      <c r="B275" s="5" t="s">
        <v>14</v>
      </c>
      <c r="C275" s="5" t="s">
        <v>16</v>
      </c>
      <c r="D275" s="5" t="s">
        <v>53</v>
      </c>
      <c r="E275" s="5" t="s">
        <v>56</v>
      </c>
      <c r="F275" s="5" t="s">
        <v>58</v>
      </c>
      <c r="G275" s="5" t="s">
        <v>93</v>
      </c>
      <c r="H275" s="5">
        <v>139</v>
      </c>
      <c r="I275" s="9"/>
      <c r="J275" s="9"/>
      <c r="K275" s="10"/>
      <c r="L275" s="5" t="s">
        <v>32</v>
      </c>
      <c r="M275" s="5">
        <v>17</v>
      </c>
      <c r="N275" s="15">
        <v>42482</v>
      </c>
      <c r="O275" s="5" t="s">
        <v>1</v>
      </c>
      <c r="P275" s="6">
        <v>13.720367096049999</v>
      </c>
      <c r="Q275" s="5" t="s">
        <v>52</v>
      </c>
    </row>
    <row r="276" spans="1:17" x14ac:dyDescent="0.2">
      <c r="A276" s="5" t="s">
        <v>13</v>
      </c>
      <c r="B276" s="5" t="s">
        <v>14</v>
      </c>
      <c r="C276" s="5" t="s">
        <v>16</v>
      </c>
      <c r="D276" s="5" t="s">
        <v>53</v>
      </c>
      <c r="E276" s="5" t="s">
        <v>56</v>
      </c>
      <c r="F276" s="5" t="s">
        <v>58</v>
      </c>
      <c r="G276" s="5" t="s">
        <v>93</v>
      </c>
      <c r="H276" s="5">
        <v>139</v>
      </c>
      <c r="I276" s="9"/>
      <c r="J276" s="9"/>
      <c r="K276" s="10"/>
      <c r="L276" s="5" t="s">
        <v>32</v>
      </c>
      <c r="M276" s="5">
        <v>17</v>
      </c>
      <c r="N276" s="15">
        <v>42482</v>
      </c>
      <c r="O276" s="5" t="s">
        <v>1</v>
      </c>
      <c r="P276" s="6">
        <v>27.190958333920001</v>
      </c>
      <c r="Q276" s="5" t="s">
        <v>52</v>
      </c>
    </row>
    <row r="277" spans="1:17" x14ac:dyDescent="0.2">
      <c r="A277" s="5" t="s">
        <v>13</v>
      </c>
      <c r="B277" s="5" t="s">
        <v>14</v>
      </c>
      <c r="C277" s="5" t="s">
        <v>16</v>
      </c>
      <c r="D277" s="5" t="s">
        <v>53</v>
      </c>
      <c r="E277" s="5" t="s">
        <v>56</v>
      </c>
      <c r="F277" s="5" t="s">
        <v>58</v>
      </c>
      <c r="G277" s="5" t="s">
        <v>93</v>
      </c>
      <c r="H277" s="5">
        <v>139</v>
      </c>
      <c r="I277" s="9"/>
      <c r="J277" s="9"/>
      <c r="K277" s="10"/>
      <c r="L277" s="5" t="s">
        <v>32</v>
      </c>
      <c r="M277" s="5">
        <v>17</v>
      </c>
      <c r="N277" s="15">
        <v>42482</v>
      </c>
      <c r="O277" s="5" t="s">
        <v>1</v>
      </c>
      <c r="P277" s="6">
        <v>35.639806326040002</v>
      </c>
      <c r="Q277" s="5" t="s">
        <v>52</v>
      </c>
    </row>
    <row r="278" spans="1:17" x14ac:dyDescent="0.2">
      <c r="A278" s="5" t="s">
        <v>13</v>
      </c>
      <c r="B278" s="5" t="s">
        <v>14</v>
      </c>
      <c r="C278" s="5" t="s">
        <v>16</v>
      </c>
      <c r="D278" s="5" t="s">
        <v>53</v>
      </c>
      <c r="E278" s="5" t="s">
        <v>56</v>
      </c>
      <c r="F278" s="5" t="s">
        <v>58</v>
      </c>
      <c r="G278" s="5" t="s">
        <v>93</v>
      </c>
      <c r="H278" s="5">
        <v>139</v>
      </c>
      <c r="I278" s="9"/>
      <c r="J278" s="9"/>
      <c r="K278" s="10"/>
      <c r="L278" s="5" t="s">
        <v>32</v>
      </c>
      <c r="M278" s="5">
        <v>17</v>
      </c>
      <c r="N278" s="15">
        <v>42482</v>
      </c>
      <c r="O278" s="5" t="s">
        <v>1</v>
      </c>
      <c r="P278" s="6">
        <v>15.307441376670001</v>
      </c>
      <c r="Q278" s="5" t="s">
        <v>52</v>
      </c>
    </row>
    <row r="279" spans="1:17" x14ac:dyDescent="0.2">
      <c r="A279" s="5" t="s">
        <v>13</v>
      </c>
      <c r="B279" s="5" t="s">
        <v>25</v>
      </c>
      <c r="C279" s="5" t="s">
        <v>24</v>
      </c>
      <c r="D279" s="5" t="s">
        <v>54</v>
      </c>
      <c r="E279" s="5" t="s">
        <v>57</v>
      </c>
      <c r="F279" s="5" t="s">
        <v>85</v>
      </c>
      <c r="G279" s="5" t="s">
        <v>104</v>
      </c>
      <c r="H279" s="5">
        <v>1.2</v>
      </c>
      <c r="I279" s="9"/>
      <c r="J279" s="9"/>
      <c r="K279" s="10"/>
      <c r="L279" s="5" t="s">
        <v>32</v>
      </c>
      <c r="M279" s="5">
        <v>17</v>
      </c>
      <c r="N279" s="15">
        <v>42482</v>
      </c>
      <c r="O279" s="5" t="s">
        <v>1</v>
      </c>
      <c r="P279" s="6">
        <v>147.60724783199998</v>
      </c>
      <c r="Q279" s="5" t="s">
        <v>132</v>
      </c>
    </row>
    <row r="280" spans="1:17" x14ac:dyDescent="0.2">
      <c r="A280" s="5" t="s">
        <v>13</v>
      </c>
      <c r="B280" s="5" t="s">
        <v>17</v>
      </c>
      <c r="C280" s="5" t="s">
        <v>19</v>
      </c>
      <c r="D280" s="5" t="s">
        <v>53</v>
      </c>
      <c r="E280" s="5" t="s">
        <v>56</v>
      </c>
      <c r="F280" s="5" t="s">
        <v>60</v>
      </c>
      <c r="G280" s="5" t="s">
        <v>93</v>
      </c>
      <c r="H280" s="5">
        <v>250</v>
      </c>
      <c r="I280" s="9"/>
      <c r="J280" s="9"/>
      <c r="K280" s="10"/>
      <c r="L280" s="5" t="s">
        <v>32</v>
      </c>
      <c r="M280" s="5">
        <v>17</v>
      </c>
      <c r="N280" s="15">
        <v>42482</v>
      </c>
      <c r="O280" s="5" t="s">
        <v>1</v>
      </c>
      <c r="P280" s="6">
        <v>53.385952734999996</v>
      </c>
      <c r="Q280" s="5" t="s">
        <v>52</v>
      </c>
    </row>
    <row r="281" spans="1:17" x14ac:dyDescent="0.2">
      <c r="A281" s="5" t="s">
        <v>13</v>
      </c>
      <c r="B281" s="5" t="s">
        <v>17</v>
      </c>
      <c r="C281" s="5" t="s">
        <v>19</v>
      </c>
      <c r="D281" s="5" t="s">
        <v>53</v>
      </c>
      <c r="E281" s="5" t="s">
        <v>56</v>
      </c>
      <c r="F281" s="5" t="s">
        <v>60</v>
      </c>
      <c r="G281" s="5" t="s">
        <v>93</v>
      </c>
      <c r="H281" s="5">
        <v>280</v>
      </c>
      <c r="I281" s="9"/>
      <c r="J281" s="9"/>
      <c r="K281" s="10"/>
      <c r="L281" s="5" t="s">
        <v>32</v>
      </c>
      <c r="M281" s="5">
        <v>17</v>
      </c>
      <c r="N281" s="15">
        <v>42482</v>
      </c>
      <c r="O281" s="5" t="s">
        <v>1</v>
      </c>
      <c r="P281" s="6">
        <v>51.452524925200009</v>
      </c>
      <c r="Q281" s="5" t="s">
        <v>52</v>
      </c>
    </row>
    <row r="282" spans="1:17" x14ac:dyDescent="0.2">
      <c r="A282" s="5" t="s">
        <v>13</v>
      </c>
      <c r="B282" s="5" t="s">
        <v>17</v>
      </c>
      <c r="C282" s="5" t="s">
        <v>19</v>
      </c>
      <c r="D282" s="5" t="s">
        <v>53</v>
      </c>
      <c r="E282" s="5" t="s">
        <v>56</v>
      </c>
      <c r="F282" s="5" t="s">
        <v>60</v>
      </c>
      <c r="G282" s="5" t="s">
        <v>93</v>
      </c>
      <c r="H282" s="5">
        <v>250</v>
      </c>
      <c r="I282" s="9"/>
      <c r="J282" s="9"/>
      <c r="K282" s="10"/>
      <c r="L282" s="5" t="s">
        <v>32</v>
      </c>
      <c r="M282" s="5">
        <v>17</v>
      </c>
      <c r="N282" s="15">
        <v>42482</v>
      </c>
      <c r="O282" s="5" t="s">
        <v>1</v>
      </c>
      <c r="P282" s="6">
        <v>8.8405395200000001</v>
      </c>
      <c r="Q282" s="5" t="s">
        <v>52</v>
      </c>
    </row>
    <row r="283" spans="1:17" x14ac:dyDescent="0.2">
      <c r="A283" s="5" t="s">
        <v>13</v>
      </c>
      <c r="B283" s="5" t="s">
        <v>17</v>
      </c>
      <c r="C283" s="5" t="s">
        <v>19</v>
      </c>
      <c r="D283" s="5" t="s">
        <v>53</v>
      </c>
      <c r="E283" s="5" t="s">
        <v>56</v>
      </c>
      <c r="F283" s="5" t="s">
        <v>60</v>
      </c>
      <c r="G283" s="5" t="s">
        <v>93</v>
      </c>
      <c r="H283" s="5">
        <v>280</v>
      </c>
      <c r="I283" s="9"/>
      <c r="J283" s="9"/>
      <c r="K283" s="10"/>
      <c r="L283" s="5" t="s">
        <v>32</v>
      </c>
      <c r="M283" s="5">
        <v>17</v>
      </c>
      <c r="N283" s="15">
        <v>42482</v>
      </c>
      <c r="O283" s="5" t="s">
        <v>1</v>
      </c>
      <c r="P283" s="6">
        <v>47.813433659600001</v>
      </c>
      <c r="Q283" s="5" t="s">
        <v>52</v>
      </c>
    </row>
    <row r="284" spans="1:17" x14ac:dyDescent="0.2">
      <c r="A284" s="5" t="s">
        <v>13</v>
      </c>
      <c r="B284" s="5" t="s">
        <v>17</v>
      </c>
      <c r="C284" s="5" t="s">
        <v>19</v>
      </c>
      <c r="D284" s="5" t="s">
        <v>53</v>
      </c>
      <c r="E284" s="5" t="s">
        <v>56</v>
      </c>
      <c r="F284" s="5" t="s">
        <v>60</v>
      </c>
      <c r="G284" s="5" t="s">
        <v>93</v>
      </c>
      <c r="H284" s="5">
        <v>280</v>
      </c>
      <c r="I284" s="9"/>
      <c r="J284" s="9"/>
      <c r="K284" s="10"/>
      <c r="L284" s="5" t="s">
        <v>32</v>
      </c>
      <c r="M284" s="5">
        <v>17</v>
      </c>
      <c r="N284" s="15">
        <v>42482</v>
      </c>
      <c r="O284" s="5" t="s">
        <v>1</v>
      </c>
      <c r="P284" s="6">
        <v>30.996941900399996</v>
      </c>
      <c r="Q284" s="5" t="s">
        <v>52</v>
      </c>
    </row>
    <row r="285" spans="1:17" x14ac:dyDescent="0.2">
      <c r="A285" s="5" t="s">
        <v>13</v>
      </c>
      <c r="B285" s="5" t="s">
        <v>25</v>
      </c>
      <c r="C285" s="5" t="s">
        <v>24</v>
      </c>
      <c r="D285" s="5" t="s">
        <v>54</v>
      </c>
      <c r="E285" s="5" t="s">
        <v>57</v>
      </c>
      <c r="F285" s="5" t="s">
        <v>84</v>
      </c>
      <c r="G285" s="5" t="s">
        <v>103</v>
      </c>
      <c r="H285" s="5">
        <v>1.25</v>
      </c>
      <c r="I285" s="9"/>
      <c r="J285" s="9"/>
      <c r="K285" s="10"/>
      <c r="L285" s="5" t="s">
        <v>32</v>
      </c>
      <c r="M285" s="5">
        <v>17</v>
      </c>
      <c r="N285" s="15">
        <v>42482</v>
      </c>
      <c r="O285" s="5" t="s">
        <v>1</v>
      </c>
      <c r="P285" s="6">
        <v>175.76220180000001</v>
      </c>
      <c r="Q285" s="5" t="s">
        <v>132</v>
      </c>
    </row>
    <row r="286" spans="1:17" x14ac:dyDescent="0.2">
      <c r="A286" s="5" t="s">
        <v>13</v>
      </c>
      <c r="B286" s="5" t="s">
        <v>17</v>
      </c>
      <c r="C286" s="5" t="s">
        <v>19</v>
      </c>
      <c r="D286" s="5" t="s">
        <v>53</v>
      </c>
      <c r="E286" s="5" t="s">
        <v>56</v>
      </c>
      <c r="F286" s="5" t="s">
        <v>60</v>
      </c>
      <c r="G286" s="5" t="s">
        <v>93</v>
      </c>
      <c r="H286" s="5">
        <v>280</v>
      </c>
      <c r="I286" s="9"/>
      <c r="J286" s="9"/>
      <c r="K286" s="10"/>
      <c r="L286" s="5" t="s">
        <v>32</v>
      </c>
      <c r="M286" s="5">
        <v>17</v>
      </c>
      <c r="N286" s="15">
        <v>42482</v>
      </c>
      <c r="O286" s="5" t="s">
        <v>1</v>
      </c>
      <c r="P286" s="6">
        <v>42.420227332000003</v>
      </c>
      <c r="Q286" s="5" t="s">
        <v>52</v>
      </c>
    </row>
    <row r="287" spans="1:17" x14ac:dyDescent="0.2">
      <c r="A287" s="5" t="s">
        <v>13</v>
      </c>
      <c r="B287" s="5" t="s">
        <v>25</v>
      </c>
      <c r="C287" s="5" t="s">
        <v>24</v>
      </c>
      <c r="D287" s="5" t="s">
        <v>54</v>
      </c>
      <c r="E287" s="5" t="s">
        <v>57</v>
      </c>
      <c r="F287" s="5" t="s">
        <v>88</v>
      </c>
      <c r="G287" s="5" t="s">
        <v>28</v>
      </c>
      <c r="H287" s="5">
        <v>1.2</v>
      </c>
      <c r="I287" s="9"/>
      <c r="J287" s="9"/>
      <c r="K287" s="10"/>
      <c r="L287" s="5" t="s">
        <v>32</v>
      </c>
      <c r="M287" s="5">
        <v>17</v>
      </c>
      <c r="N287" s="15">
        <v>42482</v>
      </c>
      <c r="O287" s="5" t="s">
        <v>1</v>
      </c>
      <c r="P287" s="6">
        <v>112.036336044</v>
      </c>
      <c r="Q287" s="5" t="s">
        <v>132</v>
      </c>
    </row>
    <row r="288" spans="1:17" x14ac:dyDescent="0.2">
      <c r="A288" s="5" t="s">
        <v>13</v>
      </c>
      <c r="B288" s="5" t="s">
        <v>25</v>
      </c>
      <c r="C288" s="5" t="s">
        <v>24</v>
      </c>
      <c r="D288" s="5" t="s">
        <v>54</v>
      </c>
      <c r="E288" s="5" t="s">
        <v>57</v>
      </c>
      <c r="F288" s="5" t="s">
        <v>80</v>
      </c>
      <c r="G288" s="5" t="s">
        <v>102</v>
      </c>
      <c r="H288" s="5">
        <v>1.3</v>
      </c>
      <c r="I288" s="9"/>
      <c r="J288" s="9"/>
      <c r="K288" s="10"/>
      <c r="L288" s="5" t="s">
        <v>32</v>
      </c>
      <c r="M288" s="5">
        <v>17</v>
      </c>
      <c r="N288" s="15">
        <v>42482</v>
      </c>
      <c r="O288" s="5" t="s">
        <v>1</v>
      </c>
      <c r="P288" s="6">
        <v>100.17571692700001</v>
      </c>
      <c r="Q288" s="5" t="s">
        <v>132</v>
      </c>
    </row>
    <row r="289" spans="1:17" x14ac:dyDescent="0.2">
      <c r="A289" s="5" t="s">
        <v>13</v>
      </c>
      <c r="B289" s="5" t="s">
        <v>25</v>
      </c>
      <c r="C289" s="5" t="s">
        <v>24</v>
      </c>
      <c r="D289" s="5" t="s">
        <v>54</v>
      </c>
      <c r="E289" s="5" t="s">
        <v>57</v>
      </c>
      <c r="F289" s="5" t="s">
        <v>80</v>
      </c>
      <c r="G289" s="5" t="s">
        <v>102</v>
      </c>
      <c r="H289" s="5">
        <v>1.3</v>
      </c>
      <c r="I289" s="9"/>
      <c r="J289" s="9"/>
      <c r="K289" s="10"/>
      <c r="L289" s="5" t="s">
        <v>32</v>
      </c>
      <c r="M289" s="5">
        <v>17</v>
      </c>
      <c r="N289" s="15">
        <v>42482</v>
      </c>
      <c r="O289" s="5" t="s">
        <v>1</v>
      </c>
      <c r="P289" s="6">
        <v>29.567922605000003</v>
      </c>
      <c r="Q289" s="5" t="s">
        <v>132</v>
      </c>
    </row>
    <row r="290" spans="1:17" x14ac:dyDescent="0.2">
      <c r="A290" s="5" t="s">
        <v>13</v>
      </c>
      <c r="B290" s="5" t="s">
        <v>25</v>
      </c>
      <c r="C290" s="5" t="s">
        <v>24</v>
      </c>
      <c r="D290" s="5" t="s">
        <v>54</v>
      </c>
      <c r="E290" s="5" t="s">
        <v>57</v>
      </c>
      <c r="F290" s="5" t="s">
        <v>80</v>
      </c>
      <c r="G290" s="5" t="s">
        <v>102</v>
      </c>
      <c r="H290" s="5">
        <v>1.3</v>
      </c>
      <c r="I290" s="9"/>
      <c r="J290" s="9"/>
      <c r="K290" s="10"/>
      <c r="L290" s="5" t="s">
        <v>32</v>
      </c>
      <c r="M290" s="5">
        <v>17</v>
      </c>
      <c r="N290" s="15">
        <v>42482</v>
      </c>
      <c r="O290" s="5" t="s">
        <v>1</v>
      </c>
      <c r="P290" s="6">
        <v>39.976128803000002</v>
      </c>
      <c r="Q290" s="5" t="s">
        <v>132</v>
      </c>
    </row>
    <row r="291" spans="1:17" x14ac:dyDescent="0.2">
      <c r="A291" s="5" t="s">
        <v>13</v>
      </c>
      <c r="B291" s="5" t="s">
        <v>17</v>
      </c>
      <c r="C291" s="5" t="s">
        <v>19</v>
      </c>
      <c r="D291" s="5" t="s">
        <v>53</v>
      </c>
      <c r="E291" s="5" t="s">
        <v>56</v>
      </c>
      <c r="F291" s="5" t="s">
        <v>60</v>
      </c>
      <c r="G291" s="5" t="s">
        <v>93</v>
      </c>
      <c r="H291" s="5">
        <v>280</v>
      </c>
      <c r="I291" s="9"/>
      <c r="J291" s="9"/>
      <c r="K291" s="10"/>
      <c r="L291" s="5" t="s">
        <v>32</v>
      </c>
      <c r="M291" s="5">
        <v>17</v>
      </c>
      <c r="N291" s="15">
        <v>42482</v>
      </c>
      <c r="O291" s="5" t="s">
        <v>1</v>
      </c>
      <c r="P291" s="6">
        <v>56.360091611599991</v>
      </c>
      <c r="Q291" s="5" t="s">
        <v>52</v>
      </c>
    </row>
    <row r="292" spans="1:17" x14ac:dyDescent="0.2">
      <c r="A292" s="5" t="s">
        <v>13</v>
      </c>
      <c r="B292" s="5" t="s">
        <v>17</v>
      </c>
      <c r="C292" s="5" t="s">
        <v>19</v>
      </c>
      <c r="D292" s="5" t="s">
        <v>53</v>
      </c>
      <c r="E292" s="5" t="s">
        <v>56</v>
      </c>
      <c r="F292" s="5" t="s">
        <v>60</v>
      </c>
      <c r="G292" s="5" t="s">
        <v>93</v>
      </c>
      <c r="H292" s="5">
        <v>280</v>
      </c>
      <c r="I292" s="9"/>
      <c r="J292" s="9"/>
      <c r="K292" s="10"/>
      <c r="L292" s="5" t="s">
        <v>32</v>
      </c>
      <c r="M292" s="5">
        <v>17</v>
      </c>
      <c r="N292" s="15">
        <v>42482</v>
      </c>
      <c r="O292" s="5" t="s">
        <v>1</v>
      </c>
      <c r="P292" s="6">
        <v>64.934858097199992</v>
      </c>
      <c r="Q292" s="5" t="s">
        <v>52</v>
      </c>
    </row>
    <row r="293" spans="1:17" x14ac:dyDescent="0.2">
      <c r="A293" s="5" t="s">
        <v>13</v>
      </c>
      <c r="B293" s="5" t="s">
        <v>25</v>
      </c>
      <c r="C293" s="5" t="s">
        <v>24</v>
      </c>
      <c r="D293" s="5" t="s">
        <v>54</v>
      </c>
      <c r="E293" s="5" t="s">
        <v>57</v>
      </c>
      <c r="F293" s="5" t="s">
        <v>80</v>
      </c>
      <c r="G293" s="5" t="s">
        <v>102</v>
      </c>
      <c r="H293" s="5">
        <v>1.3</v>
      </c>
      <c r="I293" s="9"/>
      <c r="J293" s="9"/>
      <c r="K293" s="10"/>
      <c r="L293" s="5" t="s">
        <v>32</v>
      </c>
      <c r="M293" s="5">
        <v>17</v>
      </c>
      <c r="N293" s="15">
        <v>42482</v>
      </c>
      <c r="O293" s="5" t="s">
        <v>1</v>
      </c>
      <c r="P293" s="6">
        <v>94.292863339999997</v>
      </c>
      <c r="Q293" s="5" t="s">
        <v>132</v>
      </c>
    </row>
    <row r="294" spans="1:17" x14ac:dyDescent="0.2">
      <c r="A294" s="5" t="s">
        <v>13</v>
      </c>
      <c r="B294" s="5" t="s">
        <v>17</v>
      </c>
      <c r="C294" s="5" t="s">
        <v>19</v>
      </c>
      <c r="D294" s="5" t="s">
        <v>53</v>
      </c>
      <c r="E294" s="5" t="s">
        <v>56</v>
      </c>
      <c r="F294" s="5" t="s">
        <v>60</v>
      </c>
      <c r="G294" s="5" t="s">
        <v>93</v>
      </c>
      <c r="H294" s="5">
        <v>280</v>
      </c>
      <c r="I294" s="9"/>
      <c r="J294" s="9"/>
      <c r="K294" s="10"/>
      <c r="L294" s="5" t="s">
        <v>32</v>
      </c>
      <c r="M294" s="5">
        <v>17</v>
      </c>
      <c r="N294" s="15">
        <v>42482</v>
      </c>
      <c r="O294" s="5" t="s">
        <v>1</v>
      </c>
      <c r="P294" s="6">
        <v>14.563200752800002</v>
      </c>
      <c r="Q294" s="5" t="s">
        <v>52</v>
      </c>
    </row>
    <row r="295" spans="1:17" x14ac:dyDescent="0.2">
      <c r="A295" s="5" t="s">
        <v>13</v>
      </c>
      <c r="B295" s="5" t="s">
        <v>30</v>
      </c>
      <c r="C295" s="5" t="s">
        <v>19</v>
      </c>
      <c r="D295" s="5" t="s">
        <v>53</v>
      </c>
      <c r="E295" s="5" t="s">
        <v>57</v>
      </c>
      <c r="F295" s="5" t="s">
        <v>113</v>
      </c>
      <c r="G295" s="5" t="s">
        <v>107</v>
      </c>
      <c r="H295" s="5">
        <v>277.75</v>
      </c>
      <c r="I295" s="9"/>
      <c r="J295" s="9"/>
      <c r="K295" s="10"/>
      <c r="L295" s="5" t="s">
        <v>32</v>
      </c>
      <c r="M295" s="5">
        <v>17</v>
      </c>
      <c r="N295" s="15">
        <v>42482</v>
      </c>
      <c r="O295" s="5" t="s">
        <v>1</v>
      </c>
      <c r="P295" s="6">
        <v>56.776891240272505</v>
      </c>
      <c r="Q295" s="5" t="s">
        <v>52</v>
      </c>
    </row>
    <row r="296" spans="1:17" x14ac:dyDescent="0.2">
      <c r="A296" s="5" t="s">
        <v>13</v>
      </c>
      <c r="B296" s="5" t="s">
        <v>30</v>
      </c>
      <c r="C296" s="5" t="s">
        <v>19</v>
      </c>
      <c r="D296" s="5" t="s">
        <v>53</v>
      </c>
      <c r="E296" s="5" t="s">
        <v>57</v>
      </c>
      <c r="F296" s="5" t="s">
        <v>113</v>
      </c>
      <c r="G296" s="5" t="s">
        <v>107</v>
      </c>
      <c r="H296" s="5">
        <v>277.75</v>
      </c>
      <c r="I296" s="9"/>
      <c r="J296" s="9"/>
      <c r="K296" s="10"/>
      <c r="L296" s="5" t="s">
        <v>32</v>
      </c>
      <c r="M296" s="5">
        <v>17</v>
      </c>
      <c r="N296" s="15">
        <v>42482</v>
      </c>
      <c r="O296" s="5" t="s">
        <v>1</v>
      </c>
      <c r="P296" s="6">
        <v>71.025468973332508</v>
      </c>
      <c r="Q296" s="5" t="s">
        <v>52</v>
      </c>
    </row>
    <row r="297" spans="1:17" x14ac:dyDescent="0.2">
      <c r="A297" s="5" t="s">
        <v>13</v>
      </c>
      <c r="B297" s="5" t="s">
        <v>30</v>
      </c>
      <c r="C297" s="5" t="s">
        <v>19</v>
      </c>
      <c r="D297" s="5" t="s">
        <v>53</v>
      </c>
      <c r="E297" s="5" t="s">
        <v>56</v>
      </c>
      <c r="F297" s="5" t="s">
        <v>60</v>
      </c>
      <c r="G297" s="5" t="s">
        <v>93</v>
      </c>
      <c r="H297" s="5">
        <v>250</v>
      </c>
      <c r="I297" s="9"/>
      <c r="J297" s="9"/>
      <c r="K297" s="10"/>
      <c r="L297" s="5" t="s">
        <v>32</v>
      </c>
      <c r="M297" s="5">
        <v>17</v>
      </c>
      <c r="N297" s="15">
        <v>42482</v>
      </c>
      <c r="O297" s="5" t="s">
        <v>1</v>
      </c>
      <c r="P297" s="6">
        <v>24.597468525</v>
      </c>
      <c r="Q297" s="5" t="s">
        <v>52</v>
      </c>
    </row>
    <row r="298" spans="1:17" x14ac:dyDescent="0.2">
      <c r="A298" s="5" t="s">
        <v>13</v>
      </c>
      <c r="B298" s="5" t="s">
        <v>30</v>
      </c>
      <c r="C298" s="5" t="s">
        <v>19</v>
      </c>
      <c r="D298" s="5" t="s">
        <v>53</v>
      </c>
      <c r="E298" s="5" t="s">
        <v>56</v>
      </c>
      <c r="F298" s="5" t="s">
        <v>60</v>
      </c>
      <c r="G298" s="5" t="s">
        <v>93</v>
      </c>
      <c r="H298" s="5">
        <v>250</v>
      </c>
      <c r="I298" s="9"/>
      <c r="J298" s="9"/>
      <c r="K298" s="10"/>
      <c r="L298" s="5" t="s">
        <v>32</v>
      </c>
      <c r="M298" s="5">
        <v>17</v>
      </c>
      <c r="N298" s="15">
        <v>42482</v>
      </c>
      <c r="O298" s="5" t="s">
        <v>1</v>
      </c>
      <c r="P298" s="6">
        <v>20.101052355</v>
      </c>
      <c r="Q298" s="5" t="s">
        <v>52</v>
      </c>
    </row>
    <row r="299" spans="1:17" x14ac:dyDescent="0.2">
      <c r="A299" s="5" t="s">
        <v>13</v>
      </c>
      <c r="B299" s="5" t="s">
        <v>30</v>
      </c>
      <c r="C299" s="5" t="s">
        <v>19</v>
      </c>
      <c r="D299" s="5" t="s">
        <v>53</v>
      </c>
      <c r="E299" s="5" t="s">
        <v>56</v>
      </c>
      <c r="F299" s="5" t="s">
        <v>60</v>
      </c>
      <c r="G299" s="5" t="s">
        <v>93</v>
      </c>
      <c r="H299" s="5">
        <v>250</v>
      </c>
      <c r="I299" s="9"/>
      <c r="J299" s="9"/>
      <c r="K299" s="10"/>
      <c r="L299" s="5" t="s">
        <v>32</v>
      </c>
      <c r="M299" s="5">
        <v>17</v>
      </c>
      <c r="N299" s="15">
        <v>42482</v>
      </c>
      <c r="O299" s="5" t="s">
        <v>1</v>
      </c>
      <c r="P299" s="6">
        <v>19.836554554999999</v>
      </c>
      <c r="Q299" s="5" t="s">
        <v>52</v>
      </c>
    </row>
    <row r="300" spans="1:17" x14ac:dyDescent="0.2">
      <c r="A300" s="5" t="s">
        <v>13</v>
      </c>
      <c r="B300" s="5" t="s">
        <v>30</v>
      </c>
      <c r="C300" s="5" t="s">
        <v>19</v>
      </c>
      <c r="D300" s="5" t="s">
        <v>53</v>
      </c>
      <c r="E300" s="5" t="s">
        <v>57</v>
      </c>
      <c r="F300" s="5" t="s">
        <v>59</v>
      </c>
      <c r="G300" s="5" t="s">
        <v>94</v>
      </c>
      <c r="H300" s="5">
        <v>208</v>
      </c>
      <c r="I300" s="9"/>
      <c r="J300" s="9"/>
      <c r="K300" s="10"/>
      <c r="L300" s="5" t="s">
        <v>32</v>
      </c>
      <c r="M300" s="5">
        <v>17</v>
      </c>
      <c r="N300" s="15">
        <v>42482</v>
      </c>
      <c r="O300" s="5" t="s">
        <v>1</v>
      </c>
      <c r="P300" s="6">
        <v>10.083164008320001</v>
      </c>
      <c r="Q300" s="5" t="s">
        <v>52</v>
      </c>
    </row>
    <row r="301" spans="1:17" x14ac:dyDescent="0.2">
      <c r="A301" s="5" t="s">
        <v>13</v>
      </c>
      <c r="B301" s="5" t="s">
        <v>30</v>
      </c>
      <c r="C301" s="5" t="s">
        <v>19</v>
      </c>
      <c r="D301" s="5" t="s">
        <v>53</v>
      </c>
      <c r="E301" s="5" t="s">
        <v>57</v>
      </c>
      <c r="F301" s="5" t="s">
        <v>114</v>
      </c>
      <c r="G301" s="5" t="s">
        <v>94</v>
      </c>
      <c r="H301" s="5">
        <v>208</v>
      </c>
      <c r="I301" s="9"/>
      <c r="J301" s="9"/>
      <c r="K301" s="10"/>
      <c r="L301" s="5" t="s">
        <v>32</v>
      </c>
      <c r="M301" s="5">
        <v>17</v>
      </c>
      <c r="N301" s="15">
        <v>42482</v>
      </c>
      <c r="O301" s="5" t="s">
        <v>1</v>
      </c>
      <c r="P301" s="6">
        <v>9.9453273379200002</v>
      </c>
      <c r="Q301" s="5" t="s">
        <v>52</v>
      </c>
    </row>
    <row r="302" spans="1:17" x14ac:dyDescent="0.2">
      <c r="A302" s="5" t="s">
        <v>13</v>
      </c>
      <c r="B302" s="5" t="s">
        <v>30</v>
      </c>
      <c r="C302" s="5" t="s">
        <v>19</v>
      </c>
      <c r="D302" s="5" t="s">
        <v>53</v>
      </c>
      <c r="E302" s="5" t="s">
        <v>57</v>
      </c>
      <c r="F302" s="5" t="s">
        <v>70</v>
      </c>
      <c r="G302" s="5" t="s">
        <v>98</v>
      </c>
      <c r="H302" s="5">
        <v>208</v>
      </c>
      <c r="I302" s="9"/>
      <c r="J302" s="9"/>
      <c r="K302" s="10"/>
      <c r="L302" s="5" t="s">
        <v>32</v>
      </c>
      <c r="M302" s="5">
        <v>17</v>
      </c>
      <c r="N302" s="15">
        <v>42482</v>
      </c>
      <c r="O302" s="5" t="s">
        <v>1</v>
      </c>
      <c r="P302" s="6">
        <v>4.7857169796800001</v>
      </c>
      <c r="Q302" s="5" t="s">
        <v>52</v>
      </c>
    </row>
    <row r="303" spans="1:17" x14ac:dyDescent="0.2">
      <c r="A303" s="5" t="s">
        <v>13</v>
      </c>
      <c r="B303" s="5" t="s">
        <v>30</v>
      </c>
      <c r="C303" s="5" t="s">
        <v>19</v>
      </c>
      <c r="D303" s="5" t="s">
        <v>53</v>
      </c>
      <c r="E303" s="5" t="s">
        <v>57</v>
      </c>
      <c r="F303" s="5" t="s">
        <v>113</v>
      </c>
      <c r="G303" s="5" t="s">
        <v>107</v>
      </c>
      <c r="H303" s="5">
        <v>277.75</v>
      </c>
      <c r="I303" s="9"/>
      <c r="J303" s="9"/>
      <c r="K303" s="10"/>
      <c r="L303" s="5" t="s">
        <v>32</v>
      </c>
      <c r="M303" s="5">
        <v>17</v>
      </c>
      <c r="N303" s="15">
        <v>42482</v>
      </c>
      <c r="O303" s="5" t="s">
        <v>1</v>
      </c>
      <c r="P303" s="6">
        <v>12.018145923547502</v>
      </c>
      <c r="Q303" s="5" t="s">
        <v>52</v>
      </c>
    </row>
    <row r="304" spans="1:17" x14ac:dyDescent="0.2">
      <c r="A304" s="5" t="s">
        <v>13</v>
      </c>
      <c r="B304" s="5" t="s">
        <v>30</v>
      </c>
      <c r="C304" s="5" t="s">
        <v>19</v>
      </c>
      <c r="D304" s="5" t="s">
        <v>53</v>
      </c>
      <c r="E304" s="5" t="s">
        <v>57</v>
      </c>
      <c r="F304" s="5" t="s">
        <v>60</v>
      </c>
      <c r="G304" s="5" t="s">
        <v>93</v>
      </c>
      <c r="H304" s="5">
        <v>220</v>
      </c>
      <c r="I304" s="9"/>
      <c r="J304" s="9"/>
      <c r="K304" s="10"/>
      <c r="L304" s="5" t="s">
        <v>32</v>
      </c>
      <c r="M304" s="5">
        <v>17</v>
      </c>
      <c r="N304" s="15">
        <v>42482</v>
      </c>
      <c r="O304" s="5" t="s">
        <v>1</v>
      </c>
      <c r="P304" s="6">
        <v>14.9093974458</v>
      </c>
      <c r="Q304" s="5" t="s">
        <v>52</v>
      </c>
    </row>
    <row r="305" spans="1:17" x14ac:dyDescent="0.2">
      <c r="A305" s="5" t="s">
        <v>13</v>
      </c>
      <c r="B305" s="5" t="s">
        <v>30</v>
      </c>
      <c r="C305" s="5" t="s">
        <v>19</v>
      </c>
      <c r="D305" s="5" t="s">
        <v>53</v>
      </c>
      <c r="E305" s="5" t="s">
        <v>57</v>
      </c>
      <c r="F305" s="5" t="s">
        <v>113</v>
      </c>
      <c r="G305" s="5" t="s">
        <v>107</v>
      </c>
      <c r="H305" s="5">
        <v>277.75</v>
      </c>
      <c r="I305" s="9"/>
      <c r="J305" s="9"/>
      <c r="K305" s="10"/>
      <c r="L305" s="5" t="s">
        <v>32</v>
      </c>
      <c r="M305" s="5">
        <v>17</v>
      </c>
      <c r="N305" s="15">
        <v>42482</v>
      </c>
      <c r="O305" s="5" t="s">
        <v>1</v>
      </c>
      <c r="P305" s="6">
        <v>51.313784466697498</v>
      </c>
      <c r="Q305" s="5" t="s">
        <v>52</v>
      </c>
    </row>
    <row r="306" spans="1:17" x14ac:dyDescent="0.2">
      <c r="A306" s="5" t="s">
        <v>13</v>
      </c>
      <c r="B306" s="5" t="s">
        <v>30</v>
      </c>
      <c r="C306" s="5" t="s">
        <v>19</v>
      </c>
      <c r="D306" s="5" t="s">
        <v>53</v>
      </c>
      <c r="E306" s="5" t="s">
        <v>56</v>
      </c>
      <c r="F306" s="5" t="s">
        <v>60</v>
      </c>
      <c r="G306" s="5" t="s">
        <v>93</v>
      </c>
      <c r="H306" s="5">
        <v>250</v>
      </c>
      <c r="I306" s="9"/>
      <c r="J306" s="9"/>
      <c r="K306" s="10"/>
      <c r="L306" s="5" t="s">
        <v>32</v>
      </c>
      <c r="M306" s="5">
        <v>17</v>
      </c>
      <c r="N306" s="15">
        <v>42482</v>
      </c>
      <c r="O306" s="5" t="s">
        <v>1</v>
      </c>
      <c r="P306" s="6">
        <v>44.377382957499997</v>
      </c>
      <c r="Q306" s="5" t="s">
        <v>52</v>
      </c>
    </row>
    <row r="307" spans="1:17" x14ac:dyDescent="0.2">
      <c r="A307" s="5" t="s">
        <v>21</v>
      </c>
      <c r="B307" s="5" t="s">
        <v>17</v>
      </c>
      <c r="C307" s="5" t="s">
        <v>19</v>
      </c>
      <c r="D307" s="5" t="s">
        <v>53</v>
      </c>
      <c r="E307" s="5" t="s">
        <v>57</v>
      </c>
      <c r="F307" s="5" t="s">
        <v>113</v>
      </c>
      <c r="G307" s="5" t="s">
        <v>107</v>
      </c>
      <c r="H307" s="5">
        <v>277.75</v>
      </c>
      <c r="I307" s="9"/>
      <c r="J307" s="9"/>
      <c r="K307" s="10"/>
      <c r="L307" s="5" t="s">
        <v>32</v>
      </c>
      <c r="M307" s="5">
        <v>17</v>
      </c>
      <c r="N307" s="15">
        <v>42482</v>
      </c>
      <c r="O307" s="5" t="s">
        <v>1</v>
      </c>
      <c r="P307" s="6">
        <v>69.025827601912511</v>
      </c>
      <c r="Q307" s="5" t="s">
        <v>52</v>
      </c>
    </row>
    <row r="308" spans="1:17" x14ac:dyDescent="0.2">
      <c r="A308" s="5" t="s">
        <v>13</v>
      </c>
      <c r="B308" s="5" t="s">
        <v>30</v>
      </c>
      <c r="C308" s="5" t="s">
        <v>19</v>
      </c>
      <c r="D308" s="5" t="s">
        <v>53</v>
      </c>
      <c r="E308" s="5" t="s">
        <v>56</v>
      </c>
      <c r="F308" s="5" t="s">
        <v>60</v>
      </c>
      <c r="G308" s="5" t="s">
        <v>93</v>
      </c>
      <c r="H308" s="5">
        <v>250</v>
      </c>
      <c r="I308" s="9"/>
      <c r="J308" s="9"/>
      <c r="K308" s="10"/>
      <c r="L308" s="5" t="s">
        <v>32</v>
      </c>
      <c r="M308" s="5">
        <v>17</v>
      </c>
      <c r="N308" s="15">
        <v>42482</v>
      </c>
      <c r="O308" s="5" t="s">
        <v>1</v>
      </c>
      <c r="P308" s="6">
        <v>17.587173624999998</v>
      </c>
      <c r="Q308" s="5" t="s">
        <v>52</v>
      </c>
    </row>
    <row r="309" spans="1:17" x14ac:dyDescent="0.2">
      <c r="A309" s="5" t="s">
        <v>13</v>
      </c>
      <c r="B309" s="5" t="s">
        <v>17</v>
      </c>
      <c r="C309" s="5" t="s">
        <v>16</v>
      </c>
      <c r="D309" s="5" t="s">
        <v>53</v>
      </c>
      <c r="E309" s="5" t="s">
        <v>57</v>
      </c>
      <c r="F309" s="5" t="s">
        <v>75</v>
      </c>
      <c r="G309" s="5" t="s">
        <v>100</v>
      </c>
      <c r="H309" s="5">
        <v>108</v>
      </c>
      <c r="I309" s="9"/>
      <c r="J309" s="9"/>
      <c r="K309" s="10"/>
      <c r="L309" s="5" t="s">
        <v>32</v>
      </c>
      <c r="M309" s="5">
        <v>17</v>
      </c>
      <c r="N309" s="15">
        <v>42482</v>
      </c>
      <c r="O309" s="5" t="s">
        <v>1</v>
      </c>
      <c r="P309" s="6">
        <v>9.4257032367600004</v>
      </c>
      <c r="Q309" s="5" t="s">
        <v>52</v>
      </c>
    </row>
    <row r="310" spans="1:17" x14ac:dyDescent="0.2">
      <c r="A310" s="5" t="s">
        <v>13</v>
      </c>
      <c r="B310" s="5" t="s">
        <v>30</v>
      </c>
      <c r="C310" s="5" t="s">
        <v>16</v>
      </c>
      <c r="D310" s="5" t="s">
        <v>53</v>
      </c>
      <c r="E310" s="5" t="s">
        <v>57</v>
      </c>
      <c r="F310" s="5" t="s">
        <v>75</v>
      </c>
      <c r="G310" s="5" t="s">
        <v>100</v>
      </c>
      <c r="H310" s="5">
        <v>108</v>
      </c>
      <c r="I310" s="9"/>
      <c r="J310" s="9"/>
      <c r="K310" s="10"/>
      <c r="L310" s="5" t="s">
        <v>32</v>
      </c>
      <c r="M310" s="5">
        <v>17</v>
      </c>
      <c r="N310" s="15">
        <v>42482</v>
      </c>
      <c r="O310" s="5" t="s">
        <v>1</v>
      </c>
      <c r="P310" s="6">
        <v>1.9714256172</v>
      </c>
      <c r="Q310" s="5" t="s">
        <v>52</v>
      </c>
    </row>
    <row r="311" spans="1:17" x14ac:dyDescent="0.2">
      <c r="A311" s="5" t="s">
        <v>21</v>
      </c>
      <c r="B311" s="5" t="s">
        <v>17</v>
      </c>
      <c r="C311" s="5" t="s">
        <v>19</v>
      </c>
      <c r="D311" s="5" t="s">
        <v>53</v>
      </c>
      <c r="E311" s="5" t="s">
        <v>57</v>
      </c>
      <c r="F311" s="5" t="s">
        <v>76</v>
      </c>
      <c r="G311" s="5" t="s">
        <v>98</v>
      </c>
      <c r="H311" s="5">
        <v>220</v>
      </c>
      <c r="I311" s="9"/>
      <c r="J311" s="9"/>
      <c r="K311" s="10"/>
      <c r="L311" s="5" t="s">
        <v>32</v>
      </c>
      <c r="M311" s="5">
        <v>17</v>
      </c>
      <c r="N311" s="15">
        <v>42482</v>
      </c>
      <c r="O311" s="5" t="s">
        <v>1</v>
      </c>
      <c r="P311" s="6">
        <v>21.3598561154</v>
      </c>
      <c r="Q311" s="5" t="s">
        <v>52</v>
      </c>
    </row>
    <row r="312" spans="1:17" x14ac:dyDescent="0.2">
      <c r="A312" s="5" t="s">
        <v>13</v>
      </c>
      <c r="B312" s="5" t="s">
        <v>30</v>
      </c>
      <c r="C312" s="5" t="s">
        <v>16</v>
      </c>
      <c r="D312" s="5" t="s">
        <v>53</v>
      </c>
      <c r="E312" s="5" t="s">
        <v>57</v>
      </c>
      <c r="F312" s="5" t="s">
        <v>75</v>
      </c>
      <c r="G312" s="5" t="s">
        <v>100</v>
      </c>
      <c r="H312" s="5">
        <v>108</v>
      </c>
      <c r="I312" s="9"/>
      <c r="J312" s="9"/>
      <c r="K312" s="10"/>
      <c r="L312" s="5" t="s">
        <v>32</v>
      </c>
      <c r="M312" s="5">
        <v>17</v>
      </c>
      <c r="N312" s="15">
        <v>42482</v>
      </c>
      <c r="O312" s="5" t="s">
        <v>1</v>
      </c>
      <c r="P312" s="6">
        <v>4.789364623920001</v>
      </c>
      <c r="Q312" s="5" t="s">
        <v>52</v>
      </c>
    </row>
    <row r="313" spans="1:17" x14ac:dyDescent="0.2">
      <c r="A313" s="5" t="s">
        <v>13</v>
      </c>
      <c r="B313" s="5" t="s">
        <v>30</v>
      </c>
      <c r="C313" s="5" t="s">
        <v>16</v>
      </c>
      <c r="D313" s="5" t="s">
        <v>53</v>
      </c>
      <c r="E313" s="5" t="s">
        <v>57</v>
      </c>
      <c r="F313" s="5" t="s">
        <v>75</v>
      </c>
      <c r="G313" s="5" t="s">
        <v>100</v>
      </c>
      <c r="H313" s="5">
        <v>108</v>
      </c>
      <c r="I313" s="9"/>
      <c r="J313" s="9"/>
      <c r="K313" s="10"/>
      <c r="L313" s="5" t="s">
        <v>32</v>
      </c>
      <c r="M313" s="5">
        <v>17</v>
      </c>
      <c r="N313" s="15">
        <v>42482</v>
      </c>
      <c r="O313" s="5" t="s">
        <v>1</v>
      </c>
      <c r="P313" s="6">
        <v>6.0736120153200002</v>
      </c>
      <c r="Q313" s="5" t="s">
        <v>52</v>
      </c>
    </row>
    <row r="314" spans="1:17" x14ac:dyDescent="0.2">
      <c r="A314" s="5" t="s">
        <v>13</v>
      </c>
      <c r="B314" s="5" t="s">
        <v>17</v>
      </c>
      <c r="C314" s="5" t="s">
        <v>16</v>
      </c>
      <c r="D314" s="5" t="s">
        <v>53</v>
      </c>
      <c r="E314" s="5" t="s">
        <v>57</v>
      </c>
      <c r="F314" s="5" t="s">
        <v>75</v>
      </c>
      <c r="G314" s="5" t="s">
        <v>100</v>
      </c>
      <c r="H314" s="5">
        <v>108</v>
      </c>
      <c r="I314" s="9"/>
      <c r="J314" s="9"/>
      <c r="K314" s="10"/>
      <c r="L314" s="5" t="s">
        <v>32</v>
      </c>
      <c r="M314" s="5">
        <v>17</v>
      </c>
      <c r="N314" s="15">
        <v>42482</v>
      </c>
      <c r="O314" s="5" t="s">
        <v>1</v>
      </c>
      <c r="P314" s="6">
        <v>24.648717646800002</v>
      </c>
      <c r="Q314" s="5" t="s">
        <v>52</v>
      </c>
    </row>
    <row r="315" spans="1:17" x14ac:dyDescent="0.2">
      <c r="A315" s="5" t="s">
        <v>21</v>
      </c>
      <c r="B315" s="5" t="s">
        <v>22</v>
      </c>
      <c r="C315" s="5" t="s">
        <v>15</v>
      </c>
      <c r="D315" s="5" t="s">
        <v>54</v>
      </c>
      <c r="E315" s="5" t="s">
        <v>57</v>
      </c>
      <c r="F315" s="5" t="s">
        <v>78</v>
      </c>
      <c r="G315" s="5" t="s">
        <v>101</v>
      </c>
      <c r="H315" s="5">
        <v>1.1000000000000001</v>
      </c>
      <c r="I315" s="9"/>
      <c r="J315" s="9"/>
      <c r="K315" s="10"/>
      <c r="L315" s="5" t="s">
        <v>32</v>
      </c>
      <c r="M315" s="5">
        <v>17</v>
      </c>
      <c r="N315" s="15">
        <v>42482</v>
      </c>
      <c r="O315" s="5" t="s">
        <v>1</v>
      </c>
      <c r="P315" s="6">
        <v>66.300315147000006</v>
      </c>
      <c r="Q315" s="5" t="s">
        <v>132</v>
      </c>
    </row>
    <row r="316" spans="1:17" x14ac:dyDescent="0.2">
      <c r="A316" s="5" t="s">
        <v>13</v>
      </c>
      <c r="B316" s="5" t="s">
        <v>30</v>
      </c>
      <c r="C316" s="5" t="s">
        <v>16</v>
      </c>
      <c r="D316" s="5" t="s">
        <v>53</v>
      </c>
      <c r="E316" s="5" t="s">
        <v>57</v>
      </c>
      <c r="F316" s="5" t="s">
        <v>75</v>
      </c>
      <c r="G316" s="5" t="s">
        <v>100</v>
      </c>
      <c r="H316" s="5">
        <v>108</v>
      </c>
      <c r="I316" s="9"/>
      <c r="J316" s="9"/>
      <c r="K316" s="10"/>
      <c r="L316" s="5" t="s">
        <v>32</v>
      </c>
      <c r="M316" s="5">
        <v>17</v>
      </c>
      <c r="N316" s="15">
        <v>42482</v>
      </c>
      <c r="O316" s="5" t="s">
        <v>1</v>
      </c>
      <c r="P316" s="6">
        <v>15.132879643680001</v>
      </c>
      <c r="Q316" s="5" t="s">
        <v>52</v>
      </c>
    </row>
    <row r="317" spans="1:17" x14ac:dyDescent="0.2">
      <c r="A317" s="5" t="s">
        <v>13</v>
      </c>
      <c r="B317" s="5" t="s">
        <v>30</v>
      </c>
      <c r="C317" s="5" t="s">
        <v>16</v>
      </c>
      <c r="D317" s="5" t="s">
        <v>53</v>
      </c>
      <c r="E317" s="5" t="s">
        <v>57</v>
      </c>
      <c r="F317" s="5" t="s">
        <v>75</v>
      </c>
      <c r="G317" s="5" t="s">
        <v>100</v>
      </c>
      <c r="H317" s="5">
        <v>108</v>
      </c>
      <c r="I317" s="9"/>
      <c r="J317" s="9"/>
      <c r="K317" s="10"/>
      <c r="L317" s="5" t="s">
        <v>32</v>
      </c>
      <c r="M317" s="5">
        <v>17</v>
      </c>
      <c r="N317" s="15">
        <v>42482</v>
      </c>
      <c r="O317" s="5" t="s">
        <v>1</v>
      </c>
      <c r="P317" s="6">
        <v>3.8660272250399998</v>
      </c>
      <c r="Q317" s="5" t="s">
        <v>52</v>
      </c>
    </row>
    <row r="318" spans="1:17" x14ac:dyDescent="0.2">
      <c r="A318" s="5" t="s">
        <v>13</v>
      </c>
      <c r="B318" s="5" t="s">
        <v>30</v>
      </c>
      <c r="C318" s="5" t="s">
        <v>16</v>
      </c>
      <c r="D318" s="5" t="s">
        <v>53</v>
      </c>
      <c r="E318" s="5" t="s">
        <v>57</v>
      </c>
      <c r="F318" s="5" t="s">
        <v>75</v>
      </c>
      <c r="G318" s="5" t="s">
        <v>100</v>
      </c>
      <c r="H318" s="5">
        <v>108</v>
      </c>
      <c r="I318" s="9"/>
      <c r="J318" s="9"/>
      <c r="K318" s="10"/>
      <c r="L318" s="5" t="s">
        <v>32</v>
      </c>
      <c r="M318" s="5">
        <v>17</v>
      </c>
      <c r="N318" s="15">
        <v>42482</v>
      </c>
      <c r="O318" s="5" t="s">
        <v>1</v>
      </c>
      <c r="P318" s="6">
        <v>14.8857847848</v>
      </c>
      <c r="Q318" s="5" t="s">
        <v>52</v>
      </c>
    </row>
    <row r="319" spans="1:17" x14ac:dyDescent="0.2">
      <c r="A319" s="5" t="s">
        <v>21</v>
      </c>
      <c r="B319" s="5" t="s">
        <v>14</v>
      </c>
      <c r="C319" s="5" t="s">
        <v>15</v>
      </c>
      <c r="D319" s="5" t="s">
        <v>54</v>
      </c>
      <c r="E319" s="5" t="s">
        <v>57</v>
      </c>
      <c r="F319" s="5" t="s">
        <v>65</v>
      </c>
      <c r="G319" s="5" t="s">
        <v>95</v>
      </c>
      <c r="H319" s="5">
        <v>1</v>
      </c>
      <c r="I319" s="9"/>
      <c r="J319" s="9"/>
      <c r="K319" s="10"/>
      <c r="L319" s="5" t="s">
        <v>32</v>
      </c>
      <c r="M319" s="5">
        <v>17</v>
      </c>
      <c r="N319" s="15">
        <v>42482</v>
      </c>
      <c r="O319" s="5" t="s">
        <v>1</v>
      </c>
      <c r="P319" s="6">
        <v>178.84118434999999</v>
      </c>
      <c r="Q319" s="5" t="s">
        <v>132</v>
      </c>
    </row>
    <row r="320" spans="1:17" x14ac:dyDescent="0.2">
      <c r="A320" s="5" t="s">
        <v>21</v>
      </c>
      <c r="B320" s="5" t="s">
        <v>22</v>
      </c>
      <c r="C320" s="5" t="s">
        <v>15</v>
      </c>
      <c r="D320" s="5" t="s">
        <v>54</v>
      </c>
      <c r="E320" s="5" t="s">
        <v>57</v>
      </c>
      <c r="F320" s="5" t="s">
        <v>77</v>
      </c>
      <c r="G320" s="5" t="s">
        <v>101</v>
      </c>
      <c r="H320" s="5">
        <v>1.1000000000000001</v>
      </c>
      <c r="I320" s="9"/>
      <c r="J320" s="9"/>
      <c r="K320" s="10"/>
      <c r="L320" s="5" t="s">
        <v>32</v>
      </c>
      <c r="M320" s="5">
        <v>17</v>
      </c>
      <c r="N320" s="15">
        <v>42482</v>
      </c>
      <c r="O320" s="5" t="s">
        <v>1</v>
      </c>
      <c r="P320" s="6">
        <v>141.921976207</v>
      </c>
      <c r="Q320" s="5" t="s">
        <v>132</v>
      </c>
    </row>
    <row r="321" spans="1:17" x14ac:dyDescent="0.2">
      <c r="A321" s="5" t="s">
        <v>13</v>
      </c>
      <c r="B321" s="5" t="s">
        <v>14</v>
      </c>
      <c r="C321" s="5" t="s">
        <v>15</v>
      </c>
      <c r="D321" s="5" t="s">
        <v>54</v>
      </c>
      <c r="E321" s="5" t="s">
        <v>57</v>
      </c>
      <c r="F321" s="5" t="s">
        <v>66</v>
      </c>
      <c r="G321" s="5" t="s">
        <v>28</v>
      </c>
      <c r="H321" s="5">
        <v>1.1000000000000001</v>
      </c>
      <c r="I321" s="9"/>
      <c r="J321" s="9"/>
      <c r="K321" s="10"/>
      <c r="L321" s="5" t="s">
        <v>32</v>
      </c>
      <c r="M321" s="5">
        <v>17</v>
      </c>
      <c r="N321" s="15">
        <v>42482</v>
      </c>
      <c r="O321" s="5" t="s">
        <v>1</v>
      </c>
      <c r="P321" s="6">
        <v>150.55890786200001</v>
      </c>
      <c r="Q321" s="5" t="s">
        <v>132</v>
      </c>
    </row>
    <row r="322" spans="1:17" x14ac:dyDescent="0.2">
      <c r="A322" s="5" t="s">
        <v>21</v>
      </c>
      <c r="B322" s="5" t="s">
        <v>17</v>
      </c>
      <c r="C322" s="5" t="s">
        <v>15</v>
      </c>
      <c r="D322" s="5" t="s">
        <v>54</v>
      </c>
      <c r="E322" s="5" t="s">
        <v>57</v>
      </c>
      <c r="F322" s="5" t="s">
        <v>71</v>
      </c>
      <c r="G322" s="5" t="s">
        <v>28</v>
      </c>
      <c r="H322" s="5">
        <v>1.1000000000000001</v>
      </c>
      <c r="I322" s="9"/>
      <c r="J322" s="9"/>
      <c r="K322" s="10"/>
      <c r="L322" s="5" t="s">
        <v>32</v>
      </c>
      <c r="M322" s="5">
        <v>17</v>
      </c>
      <c r="N322" s="15">
        <v>42482</v>
      </c>
      <c r="O322" s="5" t="s">
        <v>1</v>
      </c>
      <c r="P322" s="6">
        <v>31.067762473000002</v>
      </c>
      <c r="Q322" s="5" t="s">
        <v>132</v>
      </c>
    </row>
    <row r="323" spans="1:17" x14ac:dyDescent="0.2">
      <c r="A323" s="5" t="s">
        <v>21</v>
      </c>
      <c r="B323" s="5" t="s">
        <v>17</v>
      </c>
      <c r="C323" s="5" t="s">
        <v>15</v>
      </c>
      <c r="D323" s="5" t="s">
        <v>54</v>
      </c>
      <c r="E323" s="5" t="s">
        <v>57</v>
      </c>
      <c r="F323" s="5" t="s">
        <v>63</v>
      </c>
      <c r="G323" s="5" t="s">
        <v>28</v>
      </c>
      <c r="H323" s="5">
        <v>1.2</v>
      </c>
      <c r="I323" s="9"/>
      <c r="J323" s="9"/>
      <c r="K323" s="10"/>
      <c r="L323" s="5" t="s">
        <v>32</v>
      </c>
      <c r="M323" s="5">
        <v>17</v>
      </c>
      <c r="N323" s="15">
        <v>42482</v>
      </c>
      <c r="O323" s="5" t="s">
        <v>1</v>
      </c>
      <c r="P323" s="6">
        <v>159.108475836</v>
      </c>
      <c r="Q323" s="5" t="s">
        <v>132</v>
      </c>
    </row>
    <row r="324" spans="1:17" x14ac:dyDescent="0.2">
      <c r="A324" s="5" t="s">
        <v>21</v>
      </c>
      <c r="B324" s="5" t="s">
        <v>17</v>
      </c>
      <c r="C324" s="5" t="s">
        <v>15</v>
      </c>
      <c r="D324" s="5" t="s">
        <v>54</v>
      </c>
      <c r="E324" s="5" t="s">
        <v>57</v>
      </c>
      <c r="F324" s="5" t="s">
        <v>71</v>
      </c>
      <c r="G324" s="5" t="s">
        <v>28</v>
      </c>
      <c r="H324" s="5">
        <v>1.2</v>
      </c>
      <c r="I324" s="9"/>
      <c r="J324" s="9"/>
      <c r="K324" s="10"/>
      <c r="L324" s="5" t="s">
        <v>32</v>
      </c>
      <c r="M324" s="5">
        <v>17</v>
      </c>
      <c r="N324" s="15">
        <v>42482</v>
      </c>
      <c r="O324" s="5" t="s">
        <v>1</v>
      </c>
      <c r="P324" s="6">
        <v>11.580119568000001</v>
      </c>
      <c r="Q324" s="5" t="s">
        <v>132</v>
      </c>
    </row>
    <row r="325" spans="1:17" x14ac:dyDescent="0.2">
      <c r="A325" s="5" t="s">
        <v>13</v>
      </c>
      <c r="B325" s="5" t="s">
        <v>14</v>
      </c>
      <c r="C325" s="5" t="s">
        <v>15</v>
      </c>
      <c r="D325" s="5" t="s">
        <v>54</v>
      </c>
      <c r="E325" s="5" t="s">
        <v>57</v>
      </c>
      <c r="F325" s="5" t="s">
        <v>71</v>
      </c>
      <c r="G325" s="5" t="s">
        <v>28</v>
      </c>
      <c r="H325" s="5">
        <v>1.2</v>
      </c>
      <c r="I325" s="9"/>
      <c r="J325" s="9"/>
      <c r="K325" s="10"/>
      <c r="L325" s="5" t="s">
        <v>32</v>
      </c>
      <c r="M325" s="5">
        <v>17</v>
      </c>
      <c r="N325" s="15">
        <v>42482</v>
      </c>
      <c r="O325" s="5" t="s">
        <v>1</v>
      </c>
      <c r="P325" s="6">
        <v>86.407055327999998</v>
      </c>
      <c r="Q325" s="5" t="s">
        <v>132</v>
      </c>
    </row>
    <row r="326" spans="1:17" x14ac:dyDescent="0.2">
      <c r="A326" s="5" t="s">
        <v>21</v>
      </c>
      <c r="B326" s="5" t="s">
        <v>14</v>
      </c>
      <c r="C326" s="5" t="s">
        <v>15</v>
      </c>
      <c r="D326" s="5" t="s">
        <v>54</v>
      </c>
      <c r="E326" s="5" t="s">
        <v>57</v>
      </c>
      <c r="F326" s="5" t="s">
        <v>71</v>
      </c>
      <c r="G326" s="5" t="s">
        <v>28</v>
      </c>
      <c r="H326" s="5">
        <v>1.1000000000000001</v>
      </c>
      <c r="I326" s="9"/>
      <c r="J326" s="9"/>
      <c r="K326" s="10"/>
      <c r="L326" s="5" t="s">
        <v>32</v>
      </c>
      <c r="M326" s="5">
        <v>17</v>
      </c>
      <c r="N326" s="15">
        <v>42482</v>
      </c>
      <c r="O326" s="5" t="s">
        <v>1</v>
      </c>
      <c r="P326" s="6">
        <v>69.686219449000006</v>
      </c>
      <c r="Q326" s="5" t="s">
        <v>132</v>
      </c>
    </row>
    <row r="327" spans="1:17" x14ac:dyDescent="0.2">
      <c r="A327" s="5" t="s">
        <v>13</v>
      </c>
      <c r="B327" s="5" t="s">
        <v>14</v>
      </c>
      <c r="C327" s="5" t="s">
        <v>24</v>
      </c>
      <c r="D327" s="5" t="s">
        <v>54</v>
      </c>
      <c r="E327" s="5" t="s">
        <v>57</v>
      </c>
      <c r="F327" s="5" t="s">
        <v>82</v>
      </c>
      <c r="G327" s="5" t="s">
        <v>102</v>
      </c>
      <c r="H327" s="5">
        <v>1.25</v>
      </c>
      <c r="I327" s="9"/>
      <c r="J327" s="9"/>
      <c r="K327" s="10"/>
      <c r="L327" s="5" t="s">
        <v>32</v>
      </c>
      <c r="M327" s="5">
        <v>17</v>
      </c>
      <c r="N327" s="15">
        <v>42482</v>
      </c>
      <c r="O327" s="5" t="s">
        <v>1</v>
      </c>
      <c r="P327" s="6">
        <v>345.39028002499998</v>
      </c>
      <c r="Q327" s="5" t="s">
        <v>132</v>
      </c>
    </row>
    <row r="328" spans="1:17" x14ac:dyDescent="0.2">
      <c r="A328" s="5" t="s">
        <v>13</v>
      </c>
      <c r="B328" s="5" t="s">
        <v>14</v>
      </c>
      <c r="C328" s="5" t="s">
        <v>24</v>
      </c>
      <c r="D328" s="5" t="s">
        <v>54</v>
      </c>
      <c r="E328" s="5" t="s">
        <v>57</v>
      </c>
      <c r="F328" s="5" t="s">
        <v>82</v>
      </c>
      <c r="G328" s="5" t="s">
        <v>102</v>
      </c>
      <c r="H328" s="5">
        <v>1.25</v>
      </c>
      <c r="I328" s="9"/>
      <c r="J328" s="9"/>
      <c r="K328" s="10"/>
      <c r="L328" s="5" t="s">
        <v>32</v>
      </c>
      <c r="M328" s="5">
        <v>17</v>
      </c>
      <c r="N328" s="15">
        <v>42482</v>
      </c>
      <c r="O328" s="5" t="s">
        <v>1</v>
      </c>
      <c r="P328" s="6">
        <v>156.39856545000001</v>
      </c>
      <c r="Q328" s="5" t="s">
        <v>132</v>
      </c>
    </row>
    <row r="329" spans="1:17" x14ac:dyDescent="0.2">
      <c r="A329" s="5" t="s">
        <v>13</v>
      </c>
      <c r="B329" s="5" t="s">
        <v>14</v>
      </c>
      <c r="C329" s="5" t="s">
        <v>24</v>
      </c>
      <c r="D329" s="5" t="s">
        <v>54</v>
      </c>
      <c r="E329" s="5" t="s">
        <v>57</v>
      </c>
      <c r="F329" s="5" t="s">
        <v>80</v>
      </c>
      <c r="G329" s="5" t="s">
        <v>102</v>
      </c>
      <c r="H329" s="5">
        <v>1.3</v>
      </c>
      <c r="I329" s="9"/>
      <c r="J329" s="9"/>
      <c r="K329" s="10"/>
      <c r="L329" s="5" t="s">
        <v>32</v>
      </c>
      <c r="M329" s="5">
        <v>17</v>
      </c>
      <c r="N329" s="15">
        <v>42482</v>
      </c>
      <c r="O329" s="5" t="s">
        <v>1</v>
      </c>
      <c r="P329" s="6">
        <v>138.65416286800001</v>
      </c>
      <c r="Q329" s="5" t="s">
        <v>132</v>
      </c>
    </row>
    <row r="330" spans="1:17" x14ac:dyDescent="0.2">
      <c r="A330" s="5" t="s">
        <v>13</v>
      </c>
      <c r="B330" s="5" t="s">
        <v>14</v>
      </c>
      <c r="C330" s="5" t="s">
        <v>24</v>
      </c>
      <c r="D330" s="5" t="s">
        <v>54</v>
      </c>
      <c r="E330" s="5" t="s">
        <v>57</v>
      </c>
      <c r="F330" s="5" t="s">
        <v>80</v>
      </c>
      <c r="G330" s="5" t="s">
        <v>102</v>
      </c>
      <c r="H330" s="5">
        <v>1.3</v>
      </c>
      <c r="I330" s="9"/>
      <c r="J330" s="9"/>
      <c r="K330" s="10"/>
      <c r="L330" s="5" t="s">
        <v>32</v>
      </c>
      <c r="M330" s="5">
        <v>17</v>
      </c>
      <c r="N330" s="15">
        <v>42482</v>
      </c>
      <c r="O330" s="5" t="s">
        <v>1</v>
      </c>
      <c r="P330" s="6">
        <v>92.736698639000011</v>
      </c>
      <c r="Q330" s="5" t="s">
        <v>132</v>
      </c>
    </row>
    <row r="331" spans="1:17" x14ac:dyDescent="0.2">
      <c r="A331" s="5" t="s">
        <v>13</v>
      </c>
      <c r="B331" s="5" t="s">
        <v>30</v>
      </c>
      <c r="C331" s="5" t="s">
        <v>16</v>
      </c>
      <c r="D331" s="5" t="s">
        <v>53</v>
      </c>
      <c r="E331" s="5" t="s">
        <v>57</v>
      </c>
      <c r="F331" s="5" t="s">
        <v>75</v>
      </c>
      <c r="G331" s="5" t="s">
        <v>100</v>
      </c>
      <c r="H331" s="5">
        <v>108</v>
      </c>
      <c r="I331" s="9"/>
      <c r="J331" s="9"/>
      <c r="K331" s="10"/>
      <c r="L331" s="5" t="s">
        <v>32</v>
      </c>
      <c r="M331" s="5">
        <v>17</v>
      </c>
      <c r="N331" s="15">
        <v>42482</v>
      </c>
      <c r="O331" s="5" t="s">
        <v>1</v>
      </c>
      <c r="P331" s="6">
        <v>10.674708791760001</v>
      </c>
      <c r="Q331" s="5" t="s">
        <v>52</v>
      </c>
    </row>
    <row r="332" spans="1:17" x14ac:dyDescent="0.2">
      <c r="A332" s="5" t="s">
        <v>13</v>
      </c>
      <c r="B332" s="5" t="s">
        <v>14</v>
      </c>
      <c r="C332" s="5" t="s">
        <v>24</v>
      </c>
      <c r="D332" s="5" t="s">
        <v>54</v>
      </c>
      <c r="E332" s="5" t="s">
        <v>57</v>
      </c>
      <c r="F332" s="5" t="s">
        <v>80</v>
      </c>
      <c r="G332" s="5" t="s">
        <v>102</v>
      </c>
      <c r="H332" s="5">
        <v>1.3</v>
      </c>
      <c r="I332" s="9"/>
      <c r="J332" s="9"/>
      <c r="K332" s="10"/>
      <c r="L332" s="5" t="s">
        <v>32</v>
      </c>
      <c r="M332" s="5">
        <v>17</v>
      </c>
      <c r="N332" s="15">
        <v>42482</v>
      </c>
      <c r="O332" s="5" t="s">
        <v>1</v>
      </c>
      <c r="P332" s="6">
        <v>181.70080875700003</v>
      </c>
      <c r="Q332" s="5" t="s">
        <v>132</v>
      </c>
    </row>
    <row r="333" spans="1:17" x14ac:dyDescent="0.2">
      <c r="A333" s="5" t="s">
        <v>13</v>
      </c>
      <c r="B333" s="5" t="s">
        <v>14</v>
      </c>
      <c r="C333" s="5" t="s">
        <v>24</v>
      </c>
      <c r="D333" s="5" t="s">
        <v>54</v>
      </c>
      <c r="E333" s="5" t="s">
        <v>57</v>
      </c>
      <c r="F333" s="5" t="s">
        <v>81</v>
      </c>
      <c r="G333" s="5" t="s">
        <v>102</v>
      </c>
      <c r="H333" s="5">
        <v>1.3</v>
      </c>
      <c r="I333" s="9"/>
      <c r="J333" s="9"/>
      <c r="K333" s="10"/>
      <c r="L333" s="5" t="s">
        <v>32</v>
      </c>
      <c r="M333" s="5">
        <v>17</v>
      </c>
      <c r="N333" s="15">
        <v>42482</v>
      </c>
      <c r="O333" s="5" t="s">
        <v>1</v>
      </c>
      <c r="P333" s="6">
        <v>248.132145573</v>
      </c>
      <c r="Q333" s="5" t="s">
        <v>132</v>
      </c>
    </row>
    <row r="334" spans="1:17" x14ac:dyDescent="0.2">
      <c r="A334" s="5" t="s">
        <v>13</v>
      </c>
      <c r="B334" s="5" t="s">
        <v>30</v>
      </c>
      <c r="C334" s="5" t="s">
        <v>16</v>
      </c>
      <c r="D334" s="5" t="s">
        <v>53</v>
      </c>
      <c r="E334" s="5" t="s">
        <v>57</v>
      </c>
      <c r="F334" s="5" t="s">
        <v>115</v>
      </c>
      <c r="G334" s="5" t="s">
        <v>108</v>
      </c>
      <c r="H334" s="5">
        <v>95</v>
      </c>
      <c r="I334" s="9"/>
      <c r="J334" s="9"/>
      <c r="K334" s="10"/>
      <c r="L334" s="5" t="s">
        <v>32</v>
      </c>
      <c r="M334" s="5">
        <v>17</v>
      </c>
      <c r="N334" s="15">
        <v>42482</v>
      </c>
      <c r="O334" s="5" t="s">
        <v>1</v>
      </c>
      <c r="P334" s="6">
        <v>5.8397711287999998</v>
      </c>
      <c r="Q334" s="5" t="s">
        <v>52</v>
      </c>
    </row>
    <row r="335" spans="1:17" x14ac:dyDescent="0.2">
      <c r="A335" s="5" t="s">
        <v>13</v>
      </c>
      <c r="B335" s="5" t="s">
        <v>30</v>
      </c>
      <c r="C335" s="5" t="s">
        <v>16</v>
      </c>
      <c r="D335" s="5" t="s">
        <v>53</v>
      </c>
      <c r="E335" s="5" t="s">
        <v>57</v>
      </c>
      <c r="F335" s="5" t="s">
        <v>115</v>
      </c>
      <c r="G335" s="5" t="s">
        <v>108</v>
      </c>
      <c r="H335" s="5">
        <v>95</v>
      </c>
      <c r="I335" s="9"/>
      <c r="J335" s="9"/>
      <c r="K335" s="10"/>
      <c r="L335" s="5" t="s">
        <v>32</v>
      </c>
      <c r="M335" s="5">
        <v>17</v>
      </c>
      <c r="N335" s="15">
        <v>42482</v>
      </c>
      <c r="O335" s="5" t="s">
        <v>1</v>
      </c>
      <c r="P335" s="6">
        <v>11.769016049649998</v>
      </c>
      <c r="Q335" s="5" t="s">
        <v>52</v>
      </c>
    </row>
    <row r="336" spans="1:17" x14ac:dyDescent="0.2">
      <c r="A336" s="5" t="s">
        <v>13</v>
      </c>
      <c r="B336" s="5" t="s">
        <v>30</v>
      </c>
      <c r="C336" s="5" t="s">
        <v>16</v>
      </c>
      <c r="D336" s="5" t="s">
        <v>53</v>
      </c>
      <c r="E336" s="5" t="s">
        <v>56</v>
      </c>
      <c r="F336" s="5" t="s">
        <v>58</v>
      </c>
      <c r="G336" s="5" t="s">
        <v>93</v>
      </c>
      <c r="H336" s="5">
        <v>139</v>
      </c>
      <c r="I336" s="9"/>
      <c r="J336" s="9"/>
      <c r="K336" s="10"/>
      <c r="L336" s="5" t="s">
        <v>32</v>
      </c>
      <c r="M336" s="5">
        <v>17</v>
      </c>
      <c r="N336" s="15">
        <v>42482</v>
      </c>
      <c r="O336" s="5" t="s">
        <v>1</v>
      </c>
      <c r="P336" s="6">
        <v>17.910967589659997</v>
      </c>
      <c r="Q336" s="5" t="s">
        <v>52</v>
      </c>
    </row>
    <row r="337" spans="1:17" x14ac:dyDescent="0.2">
      <c r="A337" s="5" t="s">
        <v>13</v>
      </c>
      <c r="B337" s="5" t="s">
        <v>30</v>
      </c>
      <c r="C337" s="5" t="s">
        <v>16</v>
      </c>
      <c r="D337" s="5" t="s">
        <v>53</v>
      </c>
      <c r="E337" s="5" t="s">
        <v>57</v>
      </c>
      <c r="F337" s="5" t="s">
        <v>115</v>
      </c>
      <c r="G337" s="5" t="s">
        <v>108</v>
      </c>
      <c r="H337" s="5">
        <v>95</v>
      </c>
      <c r="I337" s="9"/>
      <c r="J337" s="9"/>
      <c r="K337" s="10"/>
      <c r="L337" s="5" t="s">
        <v>32</v>
      </c>
      <c r="M337" s="5">
        <v>17</v>
      </c>
      <c r="N337" s="15">
        <v>42482</v>
      </c>
      <c r="O337" s="5" t="s">
        <v>1</v>
      </c>
      <c r="P337" s="6">
        <v>6.354608569399999</v>
      </c>
      <c r="Q337" s="5" t="s">
        <v>52</v>
      </c>
    </row>
    <row r="338" spans="1:17" x14ac:dyDescent="0.2">
      <c r="A338" s="5" t="s">
        <v>13</v>
      </c>
      <c r="B338" s="5" t="s">
        <v>30</v>
      </c>
      <c r="C338" s="5" t="s">
        <v>16</v>
      </c>
      <c r="D338" s="5" t="s">
        <v>53</v>
      </c>
      <c r="E338" s="5" t="s">
        <v>57</v>
      </c>
      <c r="F338" s="5" t="s">
        <v>115</v>
      </c>
      <c r="G338" s="5" t="s">
        <v>108</v>
      </c>
      <c r="H338" s="5">
        <v>120</v>
      </c>
      <c r="I338" s="9"/>
      <c r="J338" s="9"/>
      <c r="K338" s="10"/>
      <c r="L338" s="5" t="s">
        <v>32</v>
      </c>
      <c r="M338" s="5">
        <v>17</v>
      </c>
      <c r="N338" s="15">
        <v>42482</v>
      </c>
      <c r="O338" s="5" t="s">
        <v>1</v>
      </c>
      <c r="P338" s="6">
        <v>13.757202066</v>
      </c>
      <c r="Q338" s="5" t="s">
        <v>52</v>
      </c>
    </row>
    <row r="339" spans="1:17" x14ac:dyDescent="0.2">
      <c r="A339" s="5" t="s">
        <v>13</v>
      </c>
      <c r="B339" s="5" t="s">
        <v>30</v>
      </c>
      <c r="C339" s="5" t="s">
        <v>16</v>
      </c>
      <c r="D339" s="5" t="s">
        <v>53</v>
      </c>
      <c r="E339" s="5" t="s">
        <v>57</v>
      </c>
      <c r="F339" s="5" t="s">
        <v>115</v>
      </c>
      <c r="G339" s="5" t="s">
        <v>108</v>
      </c>
      <c r="H339" s="5">
        <v>95</v>
      </c>
      <c r="I339" s="9"/>
      <c r="J339" s="9"/>
      <c r="K339" s="10"/>
      <c r="L339" s="5" t="s">
        <v>32</v>
      </c>
      <c r="M339" s="5">
        <v>17</v>
      </c>
      <c r="N339" s="15">
        <v>42482</v>
      </c>
      <c r="O339" s="5" t="s">
        <v>1</v>
      </c>
      <c r="P339" s="6">
        <v>4.5013499962999992</v>
      </c>
      <c r="Q339" s="5" t="s">
        <v>52</v>
      </c>
    </row>
    <row r="340" spans="1:17" x14ac:dyDescent="0.2">
      <c r="A340" s="5" t="s">
        <v>13</v>
      </c>
      <c r="B340" s="5" t="s">
        <v>30</v>
      </c>
      <c r="C340" s="5" t="s">
        <v>16</v>
      </c>
      <c r="D340" s="5" t="s">
        <v>53</v>
      </c>
      <c r="E340" s="5" t="s">
        <v>57</v>
      </c>
      <c r="F340" s="5" t="s">
        <v>115</v>
      </c>
      <c r="G340" s="5" t="s">
        <v>108</v>
      </c>
      <c r="H340" s="5">
        <v>95</v>
      </c>
      <c r="I340" s="9"/>
      <c r="J340" s="9"/>
      <c r="K340" s="10"/>
      <c r="L340" s="5" t="s">
        <v>32</v>
      </c>
      <c r="M340" s="5">
        <v>17</v>
      </c>
      <c r="N340" s="15">
        <v>42482</v>
      </c>
      <c r="O340" s="5" t="s">
        <v>1</v>
      </c>
      <c r="P340" s="6">
        <v>16.0205592776</v>
      </c>
      <c r="Q340" s="5" t="s">
        <v>52</v>
      </c>
    </row>
    <row r="341" spans="1:17" x14ac:dyDescent="0.2">
      <c r="A341" s="5" t="s">
        <v>13</v>
      </c>
      <c r="B341" s="5" t="s">
        <v>30</v>
      </c>
      <c r="C341" s="5" t="s">
        <v>16</v>
      </c>
      <c r="D341" s="5" t="s">
        <v>53</v>
      </c>
      <c r="E341" s="5" t="s">
        <v>57</v>
      </c>
      <c r="F341" s="5" t="s">
        <v>115</v>
      </c>
      <c r="G341" s="5" t="s">
        <v>108</v>
      </c>
      <c r="H341" s="5">
        <v>95</v>
      </c>
      <c r="I341" s="9"/>
      <c r="J341" s="9"/>
      <c r="K341" s="10"/>
      <c r="L341" s="5" t="s">
        <v>32</v>
      </c>
      <c r="M341" s="5">
        <v>17</v>
      </c>
      <c r="N341" s="15">
        <v>42482</v>
      </c>
      <c r="O341" s="5" t="s">
        <v>1</v>
      </c>
      <c r="P341" s="6">
        <v>10.07523102965</v>
      </c>
      <c r="Q341" s="5" t="s">
        <v>52</v>
      </c>
    </row>
    <row r="342" spans="1:17" x14ac:dyDescent="0.2">
      <c r="A342" s="5" t="s">
        <v>13</v>
      </c>
      <c r="B342" s="5" t="s">
        <v>30</v>
      </c>
      <c r="C342" s="5" t="s">
        <v>16</v>
      </c>
      <c r="D342" s="5" t="s">
        <v>53</v>
      </c>
      <c r="E342" s="5" t="s">
        <v>57</v>
      </c>
      <c r="F342" s="5" t="s">
        <v>115</v>
      </c>
      <c r="G342" s="5" t="s">
        <v>108</v>
      </c>
      <c r="H342" s="5">
        <v>95</v>
      </c>
      <c r="I342" s="9"/>
      <c r="J342" s="9"/>
      <c r="K342" s="10"/>
      <c r="L342" s="5" t="s">
        <v>32</v>
      </c>
      <c r="M342" s="5">
        <v>17</v>
      </c>
      <c r="N342" s="15">
        <v>42482</v>
      </c>
      <c r="O342" s="5" t="s">
        <v>1</v>
      </c>
      <c r="P342" s="6">
        <v>10.992081140649999</v>
      </c>
      <c r="Q342" s="5" t="s">
        <v>52</v>
      </c>
    </row>
    <row r="343" spans="1:17" x14ac:dyDescent="0.2">
      <c r="A343" s="5" t="s">
        <v>13</v>
      </c>
      <c r="B343" s="5" t="s">
        <v>18</v>
      </c>
      <c r="C343" s="5" t="s">
        <v>16</v>
      </c>
      <c r="D343" s="5" t="s">
        <v>53</v>
      </c>
      <c r="E343" s="5" t="s">
        <v>56</v>
      </c>
      <c r="F343" s="5" t="s">
        <v>58</v>
      </c>
      <c r="G343" s="5" t="s">
        <v>93</v>
      </c>
      <c r="H343" s="5">
        <v>139</v>
      </c>
      <c r="I343" s="9"/>
      <c r="J343" s="9"/>
      <c r="K343" s="10"/>
      <c r="L343" s="5" t="s">
        <v>32</v>
      </c>
      <c r="M343" s="5">
        <v>17</v>
      </c>
      <c r="N343" s="15">
        <v>42482</v>
      </c>
      <c r="O343" s="5" t="s">
        <v>1</v>
      </c>
      <c r="P343" s="6">
        <v>27.139041558699997</v>
      </c>
      <c r="Q343" s="5" t="s">
        <v>52</v>
      </c>
    </row>
    <row r="344" spans="1:17" x14ac:dyDescent="0.2">
      <c r="A344" s="5" t="s">
        <v>13</v>
      </c>
      <c r="B344" s="5" t="s">
        <v>18</v>
      </c>
      <c r="C344" s="5" t="s">
        <v>16</v>
      </c>
      <c r="D344" s="5" t="s">
        <v>53</v>
      </c>
      <c r="E344" s="5" t="s">
        <v>56</v>
      </c>
      <c r="F344" s="5" t="s">
        <v>58</v>
      </c>
      <c r="G344" s="5" t="s">
        <v>93</v>
      </c>
      <c r="H344" s="5">
        <v>139</v>
      </c>
      <c r="I344" s="9"/>
      <c r="J344" s="9"/>
      <c r="K344" s="10"/>
      <c r="L344" s="5" t="s">
        <v>32</v>
      </c>
      <c r="M344" s="5">
        <v>17</v>
      </c>
      <c r="N344" s="15">
        <v>42482</v>
      </c>
      <c r="O344" s="5" t="s">
        <v>1</v>
      </c>
      <c r="P344" s="6">
        <v>15.14883475808</v>
      </c>
      <c r="Q344" s="5" t="s">
        <v>52</v>
      </c>
    </row>
    <row r="345" spans="1:17" x14ac:dyDescent="0.2">
      <c r="A345" s="5" t="s">
        <v>13</v>
      </c>
      <c r="B345" s="5" t="s">
        <v>30</v>
      </c>
      <c r="C345" s="5" t="s">
        <v>16</v>
      </c>
      <c r="D345" s="5" t="s">
        <v>53</v>
      </c>
      <c r="E345" s="5" t="s">
        <v>56</v>
      </c>
      <c r="F345" s="5" t="s">
        <v>58</v>
      </c>
      <c r="G345" s="5" t="s">
        <v>93</v>
      </c>
      <c r="H345" s="5">
        <v>139</v>
      </c>
      <c r="I345" s="9"/>
      <c r="J345" s="9"/>
      <c r="K345" s="10"/>
      <c r="L345" s="5" t="s">
        <v>32</v>
      </c>
      <c r="M345" s="5">
        <v>17</v>
      </c>
      <c r="N345" s="15">
        <v>42482</v>
      </c>
      <c r="O345" s="5" t="s">
        <v>1</v>
      </c>
      <c r="P345" s="6">
        <v>26.25786156849</v>
      </c>
      <c r="Q345" s="5" t="s">
        <v>52</v>
      </c>
    </row>
    <row r="346" spans="1:17" x14ac:dyDescent="0.2">
      <c r="A346" s="5" t="s">
        <v>13</v>
      </c>
      <c r="B346" s="5" t="s">
        <v>30</v>
      </c>
      <c r="C346" s="5" t="s">
        <v>16</v>
      </c>
      <c r="D346" s="5" t="s">
        <v>53</v>
      </c>
      <c r="E346" s="5" t="s">
        <v>56</v>
      </c>
      <c r="F346" s="5" t="s">
        <v>58</v>
      </c>
      <c r="G346" s="5" t="s">
        <v>93</v>
      </c>
      <c r="H346" s="5">
        <v>139</v>
      </c>
      <c r="I346" s="9"/>
      <c r="J346" s="9"/>
      <c r="K346" s="10"/>
      <c r="L346" s="5" t="s">
        <v>32</v>
      </c>
      <c r="M346" s="5">
        <v>17</v>
      </c>
      <c r="N346" s="15">
        <v>42482</v>
      </c>
      <c r="O346" s="5" t="s">
        <v>1</v>
      </c>
      <c r="P346" s="6">
        <v>9.1389475957700004</v>
      </c>
      <c r="Q346" s="5" t="s">
        <v>52</v>
      </c>
    </row>
    <row r="347" spans="1:17" x14ac:dyDescent="0.2">
      <c r="A347" s="5" t="s">
        <v>13</v>
      </c>
      <c r="B347" s="5" t="s">
        <v>30</v>
      </c>
      <c r="C347" s="5" t="s">
        <v>16</v>
      </c>
      <c r="D347" s="5" t="s">
        <v>53</v>
      </c>
      <c r="E347" s="5" t="s">
        <v>56</v>
      </c>
      <c r="F347" s="5" t="s">
        <v>58</v>
      </c>
      <c r="G347" s="5" t="s">
        <v>93</v>
      </c>
      <c r="H347" s="5">
        <v>139</v>
      </c>
      <c r="I347" s="9"/>
      <c r="J347" s="9"/>
      <c r="K347" s="10"/>
      <c r="L347" s="5" t="s">
        <v>32</v>
      </c>
      <c r="M347" s="5">
        <v>17</v>
      </c>
      <c r="N347" s="15">
        <v>42482</v>
      </c>
      <c r="O347" s="5" t="s">
        <v>1</v>
      </c>
      <c r="P347" s="6">
        <v>8.069088934669999</v>
      </c>
      <c r="Q347" s="5" t="s">
        <v>52</v>
      </c>
    </row>
    <row r="348" spans="1:17" x14ac:dyDescent="0.2">
      <c r="A348" s="5" t="s">
        <v>13</v>
      </c>
      <c r="B348" s="5" t="s">
        <v>30</v>
      </c>
      <c r="C348" s="5" t="s">
        <v>19</v>
      </c>
      <c r="D348" s="5" t="s">
        <v>53</v>
      </c>
      <c r="E348" s="5" t="s">
        <v>57</v>
      </c>
      <c r="F348" s="5" t="s">
        <v>76</v>
      </c>
      <c r="G348" s="5" t="s">
        <v>98</v>
      </c>
      <c r="H348" s="5">
        <v>220</v>
      </c>
      <c r="I348" s="9"/>
      <c r="J348" s="9"/>
      <c r="K348" s="10"/>
      <c r="L348" s="5" t="s">
        <v>32</v>
      </c>
      <c r="M348" s="5">
        <v>17</v>
      </c>
      <c r="N348" s="15">
        <v>42482</v>
      </c>
      <c r="O348" s="5" t="s">
        <v>1</v>
      </c>
      <c r="P348" s="6">
        <v>11.2933612242</v>
      </c>
      <c r="Q348" s="5" t="s">
        <v>52</v>
      </c>
    </row>
    <row r="349" spans="1:17" x14ac:dyDescent="0.2">
      <c r="A349" s="5" t="s">
        <v>13</v>
      </c>
      <c r="B349" s="5" t="s">
        <v>30</v>
      </c>
      <c r="C349" s="5" t="s">
        <v>19</v>
      </c>
      <c r="D349" s="5" t="s">
        <v>53</v>
      </c>
      <c r="E349" s="5" t="s">
        <v>57</v>
      </c>
      <c r="F349" s="5" t="s">
        <v>76</v>
      </c>
      <c r="G349" s="5" t="s">
        <v>98</v>
      </c>
      <c r="H349" s="5">
        <v>220</v>
      </c>
      <c r="I349" s="9"/>
      <c r="J349" s="9"/>
      <c r="K349" s="10"/>
      <c r="L349" s="5" t="s">
        <v>32</v>
      </c>
      <c r="M349" s="5">
        <v>17</v>
      </c>
      <c r="N349" s="15">
        <v>42482</v>
      </c>
      <c r="O349" s="5" t="s">
        <v>1</v>
      </c>
      <c r="P349" s="6">
        <v>7.9366148201999991</v>
      </c>
      <c r="Q349" s="5" t="s">
        <v>52</v>
      </c>
    </row>
    <row r="350" spans="1:17" x14ac:dyDescent="0.2">
      <c r="A350" s="5" t="s">
        <v>13</v>
      </c>
      <c r="B350" s="5" t="s">
        <v>30</v>
      </c>
      <c r="C350" s="5" t="s">
        <v>19</v>
      </c>
      <c r="D350" s="5" t="s">
        <v>53</v>
      </c>
      <c r="E350" s="5" t="s">
        <v>56</v>
      </c>
      <c r="F350" s="5" t="s">
        <v>60</v>
      </c>
      <c r="G350" s="5" t="s">
        <v>93</v>
      </c>
      <c r="H350" s="5">
        <v>250</v>
      </c>
      <c r="I350" s="9"/>
      <c r="J350" s="9"/>
      <c r="K350" s="10"/>
      <c r="L350" s="5" t="s">
        <v>32</v>
      </c>
      <c r="M350" s="5">
        <v>17</v>
      </c>
      <c r="N350" s="15">
        <v>42482</v>
      </c>
      <c r="O350" s="5" t="s">
        <v>1</v>
      </c>
      <c r="P350" s="6">
        <v>9.3856372874999998</v>
      </c>
      <c r="Q350" s="5" t="s">
        <v>52</v>
      </c>
    </row>
    <row r="351" spans="1:17" x14ac:dyDescent="0.2">
      <c r="A351" s="5" t="s">
        <v>21</v>
      </c>
      <c r="B351" s="5" t="s">
        <v>18</v>
      </c>
      <c r="C351" s="5" t="s">
        <v>19</v>
      </c>
      <c r="D351" s="5" t="s">
        <v>53</v>
      </c>
      <c r="E351" s="5" t="s">
        <v>56</v>
      </c>
      <c r="F351" s="5" t="s">
        <v>60</v>
      </c>
      <c r="G351" s="5" t="s">
        <v>93</v>
      </c>
      <c r="H351" s="5">
        <v>250</v>
      </c>
      <c r="I351" s="9"/>
      <c r="J351" s="9"/>
      <c r="K351" s="10"/>
      <c r="L351" s="5" t="s">
        <v>32</v>
      </c>
      <c r="M351" s="5">
        <v>17</v>
      </c>
      <c r="N351" s="15">
        <v>42482</v>
      </c>
      <c r="O351" s="5" t="s">
        <v>1</v>
      </c>
      <c r="P351" s="6">
        <v>38.233021172500003</v>
      </c>
      <c r="Q351" s="5" t="s">
        <v>52</v>
      </c>
    </row>
    <row r="352" spans="1:17" x14ac:dyDescent="0.2">
      <c r="A352" s="5" t="s">
        <v>21</v>
      </c>
      <c r="B352" s="5" t="s">
        <v>18</v>
      </c>
      <c r="C352" s="5" t="s">
        <v>19</v>
      </c>
      <c r="D352" s="5" t="s">
        <v>53</v>
      </c>
      <c r="E352" s="5" t="s">
        <v>56</v>
      </c>
      <c r="F352" s="5" t="s">
        <v>60</v>
      </c>
      <c r="G352" s="5" t="s">
        <v>93</v>
      </c>
      <c r="H352" s="5">
        <v>250</v>
      </c>
      <c r="I352" s="9"/>
      <c r="J352" s="9"/>
      <c r="K352" s="10"/>
      <c r="L352" s="5" t="s">
        <v>32</v>
      </c>
      <c r="M352" s="5">
        <v>17</v>
      </c>
      <c r="N352" s="15">
        <v>42482</v>
      </c>
      <c r="O352" s="5" t="s">
        <v>1</v>
      </c>
      <c r="P352" s="6">
        <v>21.512757907499999</v>
      </c>
      <c r="Q352" s="5" t="s">
        <v>52</v>
      </c>
    </row>
    <row r="353" spans="1:17" x14ac:dyDescent="0.2">
      <c r="A353" s="5" t="s">
        <v>21</v>
      </c>
      <c r="B353" s="5" t="s">
        <v>18</v>
      </c>
      <c r="C353" s="5" t="s">
        <v>19</v>
      </c>
      <c r="D353" s="5" t="s">
        <v>53</v>
      </c>
      <c r="E353" s="5" t="s">
        <v>56</v>
      </c>
      <c r="F353" s="5" t="s">
        <v>60</v>
      </c>
      <c r="G353" s="5" t="s">
        <v>93</v>
      </c>
      <c r="H353" s="5">
        <v>250</v>
      </c>
      <c r="I353" s="9"/>
      <c r="J353" s="9"/>
      <c r="K353" s="10"/>
      <c r="L353" s="5" t="s">
        <v>32</v>
      </c>
      <c r="M353" s="5">
        <v>17</v>
      </c>
      <c r="N353" s="15">
        <v>42482</v>
      </c>
      <c r="O353" s="5" t="s">
        <v>1</v>
      </c>
      <c r="P353" s="6">
        <v>16.165245107499999</v>
      </c>
      <c r="Q353" s="5" t="s">
        <v>52</v>
      </c>
    </row>
    <row r="354" spans="1:17" x14ac:dyDescent="0.2">
      <c r="A354" s="5" t="s">
        <v>13</v>
      </c>
      <c r="B354" s="5" t="s">
        <v>17</v>
      </c>
      <c r="C354" s="5" t="s">
        <v>19</v>
      </c>
      <c r="D354" s="5" t="s">
        <v>53</v>
      </c>
      <c r="E354" s="5" t="s">
        <v>56</v>
      </c>
      <c r="F354" s="5" t="s">
        <v>60</v>
      </c>
      <c r="G354" s="5" t="s">
        <v>93</v>
      </c>
      <c r="H354" s="5">
        <v>280</v>
      </c>
      <c r="I354" s="9"/>
      <c r="J354" s="9"/>
      <c r="K354" s="10"/>
      <c r="L354" s="5" t="s">
        <v>32</v>
      </c>
      <c r="M354" s="5">
        <v>17</v>
      </c>
      <c r="N354" s="15">
        <v>42482</v>
      </c>
      <c r="O354" s="5" t="s">
        <v>1</v>
      </c>
      <c r="P354" s="6">
        <v>69.053969473999999</v>
      </c>
      <c r="Q354" s="5" t="s">
        <v>52</v>
      </c>
    </row>
    <row r="355" spans="1:17" x14ac:dyDescent="0.2">
      <c r="A355" s="5" t="s">
        <v>23</v>
      </c>
      <c r="B355" s="5" t="s">
        <v>26</v>
      </c>
      <c r="C355" s="5" t="s">
        <v>27</v>
      </c>
      <c r="D355" s="5" t="s">
        <v>54</v>
      </c>
      <c r="E355" s="5" t="s">
        <v>57</v>
      </c>
      <c r="F355" s="5" t="s">
        <v>116</v>
      </c>
      <c r="G355" s="5" t="s">
        <v>109</v>
      </c>
      <c r="H355" s="5">
        <v>0.33329999999999999</v>
      </c>
      <c r="I355" s="9"/>
      <c r="J355" s="9"/>
      <c r="K355" s="10"/>
      <c r="L355" s="5" t="s">
        <v>32</v>
      </c>
      <c r="M355" s="5">
        <v>17</v>
      </c>
      <c r="N355" s="15">
        <v>42482</v>
      </c>
      <c r="O355" s="5" t="s">
        <v>1</v>
      </c>
      <c r="P355" s="6">
        <v>33.981775059309001</v>
      </c>
      <c r="Q355" s="5" t="s">
        <v>132</v>
      </c>
    </row>
    <row r="356" spans="1:17" x14ac:dyDescent="0.2">
      <c r="A356" s="5" t="s">
        <v>23</v>
      </c>
      <c r="B356" s="5" t="s">
        <v>17</v>
      </c>
      <c r="C356" s="5" t="s">
        <v>19</v>
      </c>
      <c r="D356" s="5" t="s">
        <v>53</v>
      </c>
      <c r="E356" s="5" t="s">
        <v>56</v>
      </c>
      <c r="F356" s="5" t="s">
        <v>60</v>
      </c>
      <c r="G356" s="5" t="s">
        <v>93</v>
      </c>
      <c r="H356" s="5">
        <v>280</v>
      </c>
      <c r="I356" s="9"/>
      <c r="J356" s="9"/>
      <c r="K356" s="10"/>
      <c r="L356" s="5" t="s">
        <v>32</v>
      </c>
      <c r="M356" s="5">
        <v>17</v>
      </c>
      <c r="N356" s="15">
        <v>42482</v>
      </c>
      <c r="O356" s="5" t="s">
        <v>1</v>
      </c>
      <c r="P356" s="6">
        <v>25.325137272399999</v>
      </c>
      <c r="Q356" s="5" t="s">
        <v>52</v>
      </c>
    </row>
    <row r="357" spans="1:17" x14ac:dyDescent="0.2">
      <c r="A357" s="5" t="s">
        <v>23</v>
      </c>
      <c r="B357" s="5" t="s">
        <v>17</v>
      </c>
      <c r="C357" s="5" t="s">
        <v>19</v>
      </c>
      <c r="D357" s="5" t="s">
        <v>53</v>
      </c>
      <c r="E357" s="5" t="s">
        <v>56</v>
      </c>
      <c r="F357" s="5" t="s">
        <v>60</v>
      </c>
      <c r="G357" s="5" t="s">
        <v>93</v>
      </c>
      <c r="H357" s="5">
        <v>280</v>
      </c>
      <c r="I357" s="9"/>
      <c r="J357" s="9"/>
      <c r="K357" s="10"/>
      <c r="L357" s="5" t="s">
        <v>32</v>
      </c>
      <c r="M357" s="5">
        <v>17</v>
      </c>
      <c r="N357" s="15">
        <v>42482</v>
      </c>
      <c r="O357" s="5" t="s">
        <v>1</v>
      </c>
      <c r="P357" s="6">
        <v>28.743572046000001</v>
      </c>
      <c r="Q357" s="5" t="s">
        <v>52</v>
      </c>
    </row>
    <row r="358" spans="1:17" x14ac:dyDescent="0.2">
      <c r="A358" s="5" t="s">
        <v>23</v>
      </c>
      <c r="B358" s="5" t="s">
        <v>17</v>
      </c>
      <c r="C358" s="5" t="s">
        <v>19</v>
      </c>
      <c r="D358" s="5" t="s">
        <v>53</v>
      </c>
      <c r="E358" s="5" t="s">
        <v>56</v>
      </c>
      <c r="F358" s="5" t="s">
        <v>60</v>
      </c>
      <c r="G358" s="5" t="s">
        <v>93</v>
      </c>
      <c r="H358" s="5">
        <v>280</v>
      </c>
      <c r="I358" s="9"/>
      <c r="J358" s="9"/>
      <c r="K358" s="10"/>
      <c r="L358" s="5" t="s">
        <v>32</v>
      </c>
      <c r="M358" s="5">
        <v>17</v>
      </c>
      <c r="N358" s="15">
        <v>42482</v>
      </c>
      <c r="O358" s="5" t="s">
        <v>1</v>
      </c>
      <c r="P358" s="6">
        <v>55.130771337599995</v>
      </c>
      <c r="Q358" s="5" t="s">
        <v>52</v>
      </c>
    </row>
    <row r="359" spans="1:17" x14ac:dyDescent="0.2">
      <c r="A359" s="5" t="s">
        <v>23</v>
      </c>
      <c r="B359" s="5" t="s">
        <v>17</v>
      </c>
      <c r="C359" s="5" t="s">
        <v>19</v>
      </c>
      <c r="D359" s="5" t="s">
        <v>53</v>
      </c>
      <c r="E359" s="5" t="s">
        <v>56</v>
      </c>
      <c r="F359" s="5" t="s">
        <v>60</v>
      </c>
      <c r="G359" s="5" t="s">
        <v>93</v>
      </c>
      <c r="H359" s="5">
        <v>280</v>
      </c>
      <c r="I359" s="9"/>
      <c r="J359" s="9"/>
      <c r="K359" s="10"/>
      <c r="L359" s="5" t="s">
        <v>32</v>
      </c>
      <c r="M359" s="5">
        <v>17</v>
      </c>
      <c r="N359" s="15">
        <v>42482</v>
      </c>
      <c r="O359" s="5" t="s">
        <v>1</v>
      </c>
      <c r="P359" s="6">
        <v>20.6761934988</v>
      </c>
      <c r="Q359" s="5" t="s">
        <v>52</v>
      </c>
    </row>
    <row r="360" spans="1:17" x14ac:dyDescent="0.2">
      <c r="A360" s="5" t="s">
        <v>23</v>
      </c>
      <c r="B360" s="5" t="s">
        <v>26</v>
      </c>
      <c r="C360" s="5" t="s">
        <v>27</v>
      </c>
      <c r="D360" s="5" t="s">
        <v>54</v>
      </c>
      <c r="E360" s="5" t="s">
        <v>57</v>
      </c>
      <c r="F360" s="5" t="s">
        <v>116</v>
      </c>
      <c r="G360" s="5" t="s">
        <v>109</v>
      </c>
      <c r="H360" s="5">
        <v>0.33329999999999999</v>
      </c>
      <c r="I360" s="9"/>
      <c r="J360" s="9"/>
      <c r="K360" s="10"/>
      <c r="L360" s="5" t="s">
        <v>32</v>
      </c>
      <c r="M360" s="5">
        <v>17</v>
      </c>
      <c r="N360" s="15">
        <v>42482</v>
      </c>
      <c r="O360" s="5" t="s">
        <v>1</v>
      </c>
      <c r="P360" s="6">
        <v>80.340427593756004</v>
      </c>
      <c r="Q360" s="5" t="s">
        <v>132</v>
      </c>
    </row>
    <row r="361" spans="1:17" x14ac:dyDescent="0.2">
      <c r="A361" s="5" t="s">
        <v>23</v>
      </c>
      <c r="B361" s="5" t="s">
        <v>17</v>
      </c>
      <c r="C361" s="5" t="s">
        <v>19</v>
      </c>
      <c r="D361" s="5" t="s">
        <v>53</v>
      </c>
      <c r="E361" s="5" t="s">
        <v>56</v>
      </c>
      <c r="F361" s="5" t="s">
        <v>60</v>
      </c>
      <c r="G361" s="5" t="s">
        <v>93</v>
      </c>
      <c r="H361" s="5">
        <v>280</v>
      </c>
      <c r="I361" s="9"/>
      <c r="J361" s="9"/>
      <c r="K361" s="10"/>
      <c r="L361" s="5" t="s">
        <v>32</v>
      </c>
      <c r="M361" s="5">
        <v>17</v>
      </c>
      <c r="N361" s="15">
        <v>42482</v>
      </c>
      <c r="O361" s="5" t="s">
        <v>1</v>
      </c>
      <c r="P361" s="6">
        <v>52.553460405599992</v>
      </c>
      <c r="Q361" s="5" t="s">
        <v>52</v>
      </c>
    </row>
    <row r="362" spans="1:17" x14ac:dyDescent="0.2">
      <c r="A362" s="5" t="s">
        <v>23</v>
      </c>
      <c r="B362" s="5" t="s">
        <v>26</v>
      </c>
      <c r="C362" s="5" t="s">
        <v>27</v>
      </c>
      <c r="D362" s="5" t="s">
        <v>54</v>
      </c>
      <c r="E362" s="5" t="s">
        <v>57</v>
      </c>
      <c r="F362" s="5" t="s">
        <v>116</v>
      </c>
      <c r="G362" s="5" t="s">
        <v>109</v>
      </c>
      <c r="H362" s="5">
        <v>0.33329999999999999</v>
      </c>
      <c r="I362" s="9"/>
      <c r="J362" s="9"/>
      <c r="K362" s="10"/>
      <c r="L362" s="5" t="s">
        <v>32</v>
      </c>
      <c r="M362" s="5">
        <v>17</v>
      </c>
      <c r="N362" s="15">
        <v>42482</v>
      </c>
      <c r="O362" s="5" t="s">
        <v>1</v>
      </c>
      <c r="P362" s="6">
        <v>78.089809578065996</v>
      </c>
      <c r="Q362" s="5" t="s">
        <v>132</v>
      </c>
    </row>
    <row r="363" spans="1:17" x14ac:dyDescent="0.2">
      <c r="A363" s="5" t="s">
        <v>23</v>
      </c>
      <c r="B363" s="5" t="s">
        <v>26</v>
      </c>
      <c r="C363" s="5" t="s">
        <v>27</v>
      </c>
      <c r="D363" s="5" t="s">
        <v>54</v>
      </c>
      <c r="E363" s="5" t="s">
        <v>57</v>
      </c>
      <c r="F363" s="5" t="s">
        <v>116</v>
      </c>
      <c r="G363" s="5" t="s">
        <v>109</v>
      </c>
      <c r="H363" s="5">
        <v>0.33329999999999999</v>
      </c>
      <c r="I363" s="9"/>
      <c r="J363" s="9"/>
      <c r="K363" s="10"/>
      <c r="L363" s="5" t="s">
        <v>32</v>
      </c>
      <c r="M363" s="5">
        <v>17</v>
      </c>
      <c r="N363" s="15">
        <v>42482</v>
      </c>
      <c r="O363" s="5" t="s">
        <v>1</v>
      </c>
      <c r="P363" s="6">
        <v>109.08906758890799</v>
      </c>
      <c r="Q363" s="5" t="s">
        <v>132</v>
      </c>
    </row>
    <row r="364" spans="1:17" x14ac:dyDescent="0.2">
      <c r="A364" s="5" t="s">
        <v>23</v>
      </c>
      <c r="B364" s="5" t="s">
        <v>17</v>
      </c>
      <c r="C364" s="5" t="s">
        <v>19</v>
      </c>
      <c r="D364" s="5" t="s">
        <v>53</v>
      </c>
      <c r="E364" s="5" t="s">
        <v>56</v>
      </c>
      <c r="F364" s="5" t="s">
        <v>60</v>
      </c>
      <c r="G364" s="5" t="s">
        <v>93</v>
      </c>
      <c r="H364" s="5">
        <v>280</v>
      </c>
      <c r="I364" s="9"/>
      <c r="J364" s="9"/>
      <c r="K364" s="10"/>
      <c r="L364" s="5" t="s">
        <v>32</v>
      </c>
      <c r="M364" s="5">
        <v>17</v>
      </c>
      <c r="N364" s="15">
        <v>42482</v>
      </c>
      <c r="O364" s="5" t="s">
        <v>1</v>
      </c>
      <c r="P364" s="6">
        <v>20.324586497600002</v>
      </c>
      <c r="Q364" s="5" t="s">
        <v>52</v>
      </c>
    </row>
    <row r="365" spans="1:17" x14ac:dyDescent="0.2">
      <c r="A365" s="5" t="s">
        <v>23</v>
      </c>
      <c r="B365" s="5" t="s">
        <v>26</v>
      </c>
      <c r="C365" s="5" t="s">
        <v>27</v>
      </c>
      <c r="D365" s="5" t="s">
        <v>54</v>
      </c>
      <c r="E365" s="5" t="s">
        <v>57</v>
      </c>
      <c r="F365" s="5" t="s">
        <v>116</v>
      </c>
      <c r="G365" s="5" t="s">
        <v>109</v>
      </c>
      <c r="H365" s="5">
        <v>0.33329999999999999</v>
      </c>
      <c r="I365" s="9"/>
      <c r="J365" s="9"/>
      <c r="K365" s="10"/>
      <c r="L365" s="5" t="s">
        <v>32</v>
      </c>
      <c r="M365" s="5">
        <v>17</v>
      </c>
      <c r="N365" s="15">
        <v>42482</v>
      </c>
      <c r="O365" s="5" t="s">
        <v>1</v>
      </c>
      <c r="P365" s="6">
        <v>111.787359172764</v>
      </c>
      <c r="Q365" s="5" t="s">
        <v>132</v>
      </c>
    </row>
    <row r="366" spans="1:17" x14ac:dyDescent="0.2">
      <c r="A366" s="5" t="s">
        <v>23</v>
      </c>
      <c r="B366" s="5" t="s">
        <v>26</v>
      </c>
      <c r="C366" s="5" t="s">
        <v>27</v>
      </c>
      <c r="D366" s="5" t="s">
        <v>54</v>
      </c>
      <c r="E366" s="5" t="s">
        <v>57</v>
      </c>
      <c r="F366" s="5" t="s">
        <v>116</v>
      </c>
      <c r="G366" s="5" t="s">
        <v>109</v>
      </c>
      <c r="H366" s="5">
        <v>0.33329999999999999</v>
      </c>
      <c r="I366" s="9"/>
      <c r="J366" s="9"/>
      <c r="K366" s="10"/>
      <c r="L366" s="5" t="s">
        <v>32</v>
      </c>
      <c r="M366" s="5">
        <v>17</v>
      </c>
      <c r="N366" s="15">
        <v>42482</v>
      </c>
      <c r="O366" s="5" t="s">
        <v>1</v>
      </c>
      <c r="P366" s="6">
        <v>53.808133985132997</v>
      </c>
      <c r="Q366" s="5" t="s">
        <v>132</v>
      </c>
    </row>
    <row r="367" spans="1:17" x14ac:dyDescent="0.2">
      <c r="A367" s="5" t="s">
        <v>23</v>
      </c>
      <c r="B367" s="5" t="s">
        <v>17</v>
      </c>
      <c r="C367" s="5" t="s">
        <v>19</v>
      </c>
      <c r="D367" s="5" t="s">
        <v>53</v>
      </c>
      <c r="E367" s="5" t="s">
        <v>56</v>
      </c>
      <c r="F367" s="5" t="s">
        <v>60</v>
      </c>
      <c r="G367" s="5" t="s">
        <v>93</v>
      </c>
      <c r="H367" s="5">
        <v>280</v>
      </c>
      <c r="I367" s="9"/>
      <c r="J367" s="9"/>
      <c r="K367" s="10"/>
      <c r="L367" s="5" t="s">
        <v>32</v>
      </c>
      <c r="M367" s="5">
        <v>17</v>
      </c>
      <c r="N367" s="15">
        <v>42482</v>
      </c>
      <c r="O367" s="5" t="s">
        <v>1</v>
      </c>
      <c r="P367" s="6">
        <v>43.2366459952</v>
      </c>
      <c r="Q367" s="5" t="s">
        <v>52</v>
      </c>
    </row>
    <row r="368" spans="1:17" x14ac:dyDescent="0.2">
      <c r="A368" s="5" t="s">
        <v>23</v>
      </c>
      <c r="B368" s="5" t="s">
        <v>17</v>
      </c>
      <c r="C368" s="5" t="s">
        <v>19</v>
      </c>
      <c r="D368" s="5" t="s">
        <v>53</v>
      </c>
      <c r="E368" s="5" t="s">
        <v>56</v>
      </c>
      <c r="F368" s="5" t="s">
        <v>60</v>
      </c>
      <c r="G368" s="5" t="s">
        <v>93</v>
      </c>
      <c r="H368" s="5">
        <v>280</v>
      </c>
      <c r="I368" s="9"/>
      <c r="J368" s="9"/>
      <c r="K368" s="10"/>
      <c r="L368" s="5" t="s">
        <v>32</v>
      </c>
      <c r="M368" s="5">
        <v>17</v>
      </c>
      <c r="N368" s="15">
        <v>42482</v>
      </c>
      <c r="O368" s="5" t="s">
        <v>1</v>
      </c>
      <c r="P368" s="6">
        <v>4.6488696716</v>
      </c>
      <c r="Q368" s="5" t="s">
        <v>52</v>
      </c>
    </row>
    <row r="369" spans="1:17" x14ac:dyDescent="0.2">
      <c r="A369" s="5" t="s">
        <v>23</v>
      </c>
      <c r="B369" s="5" t="s">
        <v>17</v>
      </c>
      <c r="C369" s="5" t="s">
        <v>19</v>
      </c>
      <c r="D369" s="5" t="s">
        <v>53</v>
      </c>
      <c r="E369" s="5" t="s">
        <v>56</v>
      </c>
      <c r="F369" s="5" t="s">
        <v>60</v>
      </c>
      <c r="G369" s="5" t="s">
        <v>93</v>
      </c>
      <c r="H369" s="5">
        <v>280</v>
      </c>
      <c r="I369" s="9"/>
      <c r="J369" s="9"/>
      <c r="K369" s="10"/>
      <c r="L369" s="5" t="s">
        <v>32</v>
      </c>
      <c r="M369" s="5">
        <v>17</v>
      </c>
      <c r="N369" s="15">
        <v>42482</v>
      </c>
      <c r="O369" s="5" t="s">
        <v>1</v>
      </c>
      <c r="P369" s="6">
        <v>8.7554610556000014</v>
      </c>
      <c r="Q369" s="5" t="s">
        <v>52</v>
      </c>
    </row>
    <row r="370" spans="1:17" x14ac:dyDescent="0.2">
      <c r="A370" s="5" t="s">
        <v>23</v>
      </c>
      <c r="B370" s="5" t="s">
        <v>14</v>
      </c>
      <c r="C370" s="5" t="s">
        <v>19</v>
      </c>
      <c r="D370" s="5" t="s">
        <v>53</v>
      </c>
      <c r="E370" s="5" t="s">
        <v>56</v>
      </c>
      <c r="F370" s="5" t="s">
        <v>60</v>
      </c>
      <c r="G370" s="5" t="s">
        <v>93</v>
      </c>
      <c r="H370" s="5">
        <v>280</v>
      </c>
      <c r="I370" s="9"/>
      <c r="J370" s="9"/>
      <c r="K370" s="10"/>
      <c r="L370" s="5" t="s">
        <v>32</v>
      </c>
      <c r="M370" s="5">
        <v>17</v>
      </c>
      <c r="N370" s="15">
        <v>42482</v>
      </c>
      <c r="O370" s="5" t="s">
        <v>1</v>
      </c>
      <c r="P370" s="6">
        <v>55.0634860328</v>
      </c>
      <c r="Q370" s="5" t="s">
        <v>52</v>
      </c>
    </row>
    <row r="371" spans="1:17" x14ac:dyDescent="0.2">
      <c r="A371" s="5" t="s">
        <v>23</v>
      </c>
      <c r="B371" s="5" t="s">
        <v>14</v>
      </c>
      <c r="C371" s="5" t="s">
        <v>19</v>
      </c>
      <c r="D371" s="5" t="s">
        <v>53</v>
      </c>
      <c r="E371" s="5" t="s">
        <v>56</v>
      </c>
      <c r="F371" s="5" t="s">
        <v>60</v>
      </c>
      <c r="G371" s="5" t="s">
        <v>93</v>
      </c>
      <c r="H371" s="5">
        <v>280</v>
      </c>
      <c r="I371" s="9"/>
      <c r="J371" s="9"/>
      <c r="K371" s="10"/>
      <c r="L371" s="5" t="s">
        <v>32</v>
      </c>
      <c r="M371" s="5">
        <v>17</v>
      </c>
      <c r="N371" s="15">
        <v>42482</v>
      </c>
      <c r="O371" s="5" t="s">
        <v>1</v>
      </c>
      <c r="P371" s="6">
        <v>65.238325168800003</v>
      </c>
      <c r="Q371" s="5" t="s">
        <v>52</v>
      </c>
    </row>
    <row r="372" spans="1:17" x14ac:dyDescent="0.2">
      <c r="A372" s="5" t="s">
        <v>23</v>
      </c>
      <c r="B372" s="5" t="s">
        <v>14</v>
      </c>
      <c r="C372" s="5" t="s">
        <v>19</v>
      </c>
      <c r="D372" s="5" t="s">
        <v>53</v>
      </c>
      <c r="E372" s="5" t="s">
        <v>56</v>
      </c>
      <c r="F372" s="5" t="s">
        <v>60</v>
      </c>
      <c r="G372" s="5" t="s">
        <v>93</v>
      </c>
      <c r="H372" s="5">
        <v>280</v>
      </c>
      <c r="I372" s="9"/>
      <c r="J372" s="9"/>
      <c r="K372" s="10"/>
      <c r="L372" s="5" t="s">
        <v>32</v>
      </c>
      <c r="M372" s="5">
        <v>17</v>
      </c>
      <c r="N372" s="15">
        <v>42482</v>
      </c>
      <c r="O372" s="5" t="s">
        <v>1</v>
      </c>
      <c r="P372" s="6">
        <v>90.120648856000003</v>
      </c>
      <c r="Q372" s="5" t="s">
        <v>52</v>
      </c>
    </row>
    <row r="373" spans="1:17" x14ac:dyDescent="0.2">
      <c r="A373" s="5" t="s">
        <v>23</v>
      </c>
      <c r="B373" s="5" t="s">
        <v>14</v>
      </c>
      <c r="C373" s="5" t="s">
        <v>19</v>
      </c>
      <c r="D373" s="5" t="s">
        <v>53</v>
      </c>
      <c r="E373" s="5" t="s">
        <v>56</v>
      </c>
      <c r="F373" s="5" t="s">
        <v>60</v>
      </c>
      <c r="G373" s="5" t="s">
        <v>93</v>
      </c>
      <c r="H373" s="5">
        <v>280</v>
      </c>
      <c r="I373" s="9"/>
      <c r="J373" s="9"/>
      <c r="K373" s="10"/>
      <c r="L373" s="5" t="s">
        <v>32</v>
      </c>
      <c r="M373" s="5">
        <v>17</v>
      </c>
      <c r="N373" s="15">
        <v>42482</v>
      </c>
      <c r="O373" s="5" t="s">
        <v>1</v>
      </c>
      <c r="P373" s="6">
        <v>40.873473174800004</v>
      </c>
      <c r="Q373" s="5" t="s">
        <v>52</v>
      </c>
    </row>
    <row r="374" spans="1:17" x14ac:dyDescent="0.2">
      <c r="A374" s="5" t="s">
        <v>13</v>
      </c>
      <c r="B374" s="5" t="s">
        <v>14</v>
      </c>
      <c r="C374" s="5" t="s">
        <v>20</v>
      </c>
      <c r="D374" s="5" t="s">
        <v>54</v>
      </c>
      <c r="E374" s="5" t="s">
        <v>57</v>
      </c>
      <c r="F374" s="5" t="s">
        <v>117</v>
      </c>
      <c r="G374" s="5" t="s">
        <v>110</v>
      </c>
      <c r="H374" s="5">
        <v>0.33</v>
      </c>
      <c r="I374" s="9"/>
      <c r="J374" s="9"/>
      <c r="K374" s="10"/>
      <c r="L374" s="5" t="s">
        <v>32</v>
      </c>
      <c r="M374" s="5">
        <v>17</v>
      </c>
      <c r="N374" s="15">
        <v>42482</v>
      </c>
      <c r="O374" s="5" t="s">
        <v>1</v>
      </c>
      <c r="P374" s="6">
        <v>9.8581981904999996</v>
      </c>
      <c r="Q374" s="5" t="s">
        <v>132</v>
      </c>
    </row>
    <row r="375" spans="1:17" x14ac:dyDescent="0.2">
      <c r="A375" s="5" t="s">
        <v>13</v>
      </c>
      <c r="B375" s="5" t="s">
        <v>14</v>
      </c>
      <c r="C375" s="5" t="s">
        <v>20</v>
      </c>
      <c r="D375" s="5" t="s">
        <v>53</v>
      </c>
      <c r="E375" s="5" t="s">
        <v>57</v>
      </c>
      <c r="F375" s="5" t="s">
        <v>118</v>
      </c>
      <c r="H375" s="5">
        <v>4.8</v>
      </c>
      <c r="I375" s="9"/>
      <c r="J375" s="9"/>
      <c r="K375" s="10"/>
      <c r="L375" s="5" t="s">
        <v>32</v>
      </c>
      <c r="M375" s="5">
        <v>17</v>
      </c>
      <c r="N375" s="15">
        <v>42482</v>
      </c>
      <c r="O375" s="5" t="s">
        <v>1</v>
      </c>
      <c r="P375" s="6">
        <v>0.21995208024000001</v>
      </c>
      <c r="Q375" s="5" t="s">
        <v>52</v>
      </c>
    </row>
    <row r="376" spans="1:17" x14ac:dyDescent="0.2">
      <c r="A376" s="5" t="s">
        <v>13</v>
      </c>
      <c r="B376" s="5" t="s">
        <v>14</v>
      </c>
      <c r="C376" s="5" t="s">
        <v>20</v>
      </c>
      <c r="D376" s="5" t="s">
        <v>53</v>
      </c>
      <c r="E376" s="5" t="s">
        <v>57</v>
      </c>
      <c r="F376" s="5" t="s">
        <v>118</v>
      </c>
      <c r="H376" s="5">
        <v>4.75</v>
      </c>
      <c r="I376" s="9"/>
      <c r="J376" s="9"/>
      <c r="K376" s="10"/>
      <c r="L376" s="5" t="s">
        <v>32</v>
      </c>
      <c r="M376" s="5">
        <v>17</v>
      </c>
      <c r="N376" s="15">
        <v>42482</v>
      </c>
      <c r="O376" s="5" t="s">
        <v>1</v>
      </c>
      <c r="P376" s="6">
        <v>0.18559571982</v>
      </c>
      <c r="Q376" s="5" t="s">
        <v>52</v>
      </c>
    </row>
    <row r="377" spans="1:17" x14ac:dyDescent="0.2">
      <c r="A377" s="5" t="s">
        <v>13</v>
      </c>
      <c r="B377" s="5" t="s">
        <v>14</v>
      </c>
      <c r="C377" s="5" t="s">
        <v>20</v>
      </c>
      <c r="D377" s="5" t="s">
        <v>54</v>
      </c>
      <c r="E377" s="5" t="s">
        <v>57</v>
      </c>
      <c r="F377" s="5" t="s">
        <v>117</v>
      </c>
      <c r="G377" s="5" t="s">
        <v>110</v>
      </c>
      <c r="H377" s="5">
        <v>0.33004604758250194</v>
      </c>
      <c r="I377" s="9"/>
      <c r="J377" s="9"/>
      <c r="K377" s="10"/>
      <c r="L377" s="5" t="s">
        <v>32</v>
      </c>
      <c r="M377" s="5">
        <v>17</v>
      </c>
      <c r="N377" s="15">
        <v>42482</v>
      </c>
      <c r="O377" s="5" t="s">
        <v>1</v>
      </c>
      <c r="P377" s="6">
        <v>43.82897584290599</v>
      </c>
      <c r="Q377" s="5" t="s">
        <v>132</v>
      </c>
    </row>
    <row r="378" spans="1:17" x14ac:dyDescent="0.2">
      <c r="A378" s="5" t="s">
        <v>13</v>
      </c>
      <c r="B378" s="5" t="s">
        <v>14</v>
      </c>
      <c r="C378" s="5" t="s">
        <v>24</v>
      </c>
      <c r="D378" s="5" t="s">
        <v>54</v>
      </c>
      <c r="E378" s="5" t="s">
        <v>57</v>
      </c>
      <c r="F378" s="5" t="s">
        <v>87</v>
      </c>
      <c r="G378" s="5" t="s">
        <v>105</v>
      </c>
      <c r="H378" s="5">
        <v>1.3</v>
      </c>
      <c r="I378" s="9"/>
      <c r="J378" s="9"/>
      <c r="K378" s="10"/>
      <c r="L378" s="5" t="s">
        <v>32</v>
      </c>
      <c r="M378" s="5">
        <v>17</v>
      </c>
      <c r="N378" s="15">
        <v>42482</v>
      </c>
      <c r="O378" s="5" t="s">
        <v>1</v>
      </c>
      <c r="P378" s="6">
        <v>225.51787575200001</v>
      </c>
      <c r="Q378" s="5" t="s">
        <v>132</v>
      </c>
    </row>
    <row r="379" spans="1:17" x14ac:dyDescent="0.2">
      <c r="A379" s="5" t="s">
        <v>13</v>
      </c>
      <c r="B379" s="5" t="s">
        <v>14</v>
      </c>
      <c r="C379" s="5" t="s">
        <v>24</v>
      </c>
      <c r="D379" s="5" t="s">
        <v>54</v>
      </c>
      <c r="E379" s="5" t="s">
        <v>57</v>
      </c>
      <c r="F379" s="5" t="s">
        <v>87</v>
      </c>
      <c r="G379" s="5" t="s">
        <v>105</v>
      </c>
      <c r="H379" s="5">
        <v>1.3</v>
      </c>
      <c r="I379" s="9"/>
      <c r="J379" s="9"/>
      <c r="K379" s="10"/>
      <c r="L379" s="5" t="s">
        <v>32</v>
      </c>
      <c r="M379" s="5">
        <v>17</v>
      </c>
      <c r="N379" s="15">
        <v>42482</v>
      </c>
      <c r="O379" s="5" t="s">
        <v>1</v>
      </c>
      <c r="P379" s="6">
        <v>38.804842596</v>
      </c>
      <c r="Q379" s="5" t="s">
        <v>132</v>
      </c>
    </row>
    <row r="380" spans="1:17" x14ac:dyDescent="0.2">
      <c r="A380" s="5" t="s">
        <v>13</v>
      </c>
      <c r="B380" s="5" t="s">
        <v>14</v>
      </c>
      <c r="C380" s="5" t="s">
        <v>24</v>
      </c>
      <c r="D380" s="5" t="s">
        <v>54</v>
      </c>
      <c r="E380" s="5" t="s">
        <v>57</v>
      </c>
      <c r="F380" s="5" t="s">
        <v>90</v>
      </c>
      <c r="G380" s="5" t="s">
        <v>105</v>
      </c>
      <c r="H380" s="5">
        <v>1.25</v>
      </c>
      <c r="I380" s="9"/>
      <c r="J380" s="9"/>
      <c r="K380" s="10"/>
      <c r="L380" s="5" t="s">
        <v>32</v>
      </c>
      <c r="M380" s="5">
        <v>17</v>
      </c>
      <c r="N380" s="15">
        <v>42482</v>
      </c>
      <c r="O380" s="5" t="s">
        <v>1</v>
      </c>
      <c r="P380" s="6">
        <v>77.650890674999999</v>
      </c>
      <c r="Q380" s="5" t="s">
        <v>132</v>
      </c>
    </row>
    <row r="381" spans="1:17" x14ac:dyDescent="0.2">
      <c r="A381" s="5" t="s">
        <v>13</v>
      </c>
      <c r="B381" s="5" t="s">
        <v>14</v>
      </c>
      <c r="C381" s="5" t="s">
        <v>19</v>
      </c>
      <c r="D381" s="5" t="s">
        <v>53</v>
      </c>
      <c r="E381" s="5" t="s">
        <v>56</v>
      </c>
      <c r="F381" s="5" t="s">
        <v>60</v>
      </c>
      <c r="G381" s="5" t="s">
        <v>93</v>
      </c>
      <c r="H381" s="5">
        <v>280</v>
      </c>
      <c r="I381" s="9"/>
      <c r="J381" s="9"/>
      <c r="K381" s="10"/>
      <c r="L381" s="5" t="s">
        <v>32</v>
      </c>
      <c r="M381" s="5">
        <v>17</v>
      </c>
      <c r="N381" s="15">
        <v>42482</v>
      </c>
      <c r="O381" s="5" t="s">
        <v>1</v>
      </c>
      <c r="P381" s="6">
        <v>38.621322857600006</v>
      </c>
      <c r="Q381" s="5" t="s">
        <v>52</v>
      </c>
    </row>
    <row r="382" spans="1:17" x14ac:dyDescent="0.2">
      <c r="A382" s="5" t="s">
        <v>13</v>
      </c>
      <c r="B382" s="5" t="s">
        <v>14</v>
      </c>
      <c r="C382" s="5" t="s">
        <v>19</v>
      </c>
      <c r="D382" s="5" t="s">
        <v>53</v>
      </c>
      <c r="E382" s="5" t="s">
        <v>56</v>
      </c>
      <c r="F382" s="5" t="s">
        <v>60</v>
      </c>
      <c r="G382" s="5" t="s">
        <v>93</v>
      </c>
      <c r="H382" s="5">
        <v>280</v>
      </c>
      <c r="I382" s="9"/>
      <c r="J382" s="9"/>
      <c r="K382" s="10"/>
      <c r="L382" s="5" t="s">
        <v>32</v>
      </c>
      <c r="M382" s="5">
        <v>17</v>
      </c>
      <c r="N382" s="15">
        <v>42482</v>
      </c>
      <c r="O382" s="5" t="s">
        <v>1</v>
      </c>
      <c r="P382" s="6">
        <v>23.163956754400001</v>
      </c>
      <c r="Q382" s="5" t="s">
        <v>52</v>
      </c>
    </row>
    <row r="383" spans="1:17" x14ac:dyDescent="0.2">
      <c r="A383" s="5" t="s">
        <v>13</v>
      </c>
      <c r="B383" s="5" t="s">
        <v>25</v>
      </c>
      <c r="C383" s="5" t="s">
        <v>24</v>
      </c>
      <c r="D383" s="5" t="s">
        <v>54</v>
      </c>
      <c r="E383" s="5" t="s">
        <v>57</v>
      </c>
      <c r="F383" s="5" t="s">
        <v>90</v>
      </c>
      <c r="G383" s="5" t="s">
        <v>105</v>
      </c>
      <c r="H383" s="5">
        <v>1.25</v>
      </c>
      <c r="I383" s="9"/>
      <c r="J383" s="9"/>
      <c r="K383" s="10"/>
      <c r="L383" s="5" t="s">
        <v>32</v>
      </c>
      <c r="M383" s="5">
        <v>17</v>
      </c>
      <c r="N383" s="15">
        <v>42482</v>
      </c>
      <c r="O383" s="5" t="s">
        <v>1</v>
      </c>
      <c r="P383" s="6">
        <v>160.60829168750001</v>
      </c>
      <c r="Q383" s="5" t="s">
        <v>132</v>
      </c>
    </row>
    <row r="384" spans="1:17" x14ac:dyDescent="0.2">
      <c r="A384" s="5" t="s">
        <v>13</v>
      </c>
      <c r="B384" s="5" t="s">
        <v>25</v>
      </c>
      <c r="C384" s="5" t="s">
        <v>24</v>
      </c>
      <c r="D384" s="5" t="s">
        <v>54</v>
      </c>
      <c r="E384" s="5" t="s">
        <v>57</v>
      </c>
      <c r="F384" s="5" t="s">
        <v>119</v>
      </c>
      <c r="G384" s="5" t="s">
        <v>28</v>
      </c>
      <c r="H384" s="5">
        <v>1.2</v>
      </c>
      <c r="I384" s="9"/>
      <c r="J384" s="9"/>
      <c r="K384" s="10"/>
      <c r="L384" s="5" t="s">
        <v>32</v>
      </c>
      <c r="M384" s="5">
        <v>17</v>
      </c>
      <c r="N384" s="15">
        <v>42482</v>
      </c>
      <c r="O384" s="5" t="s">
        <v>1</v>
      </c>
      <c r="P384" s="6">
        <v>47.501558495999994</v>
      </c>
      <c r="Q384" s="5" t="s">
        <v>132</v>
      </c>
    </row>
    <row r="385" spans="1:17" x14ac:dyDescent="0.2">
      <c r="A385" s="5" t="s">
        <v>13</v>
      </c>
      <c r="B385" s="5" t="s">
        <v>14</v>
      </c>
      <c r="C385" s="5" t="s">
        <v>19</v>
      </c>
      <c r="D385" s="5" t="s">
        <v>53</v>
      </c>
      <c r="E385" s="5" t="s">
        <v>56</v>
      </c>
      <c r="F385" s="5" t="s">
        <v>60</v>
      </c>
      <c r="G385" s="5" t="s">
        <v>93</v>
      </c>
      <c r="H385" s="5">
        <v>280</v>
      </c>
      <c r="I385" s="9"/>
      <c r="J385" s="9"/>
      <c r="K385" s="10"/>
      <c r="L385" s="5" t="s">
        <v>32</v>
      </c>
      <c r="M385" s="5">
        <v>17</v>
      </c>
      <c r="N385" s="15">
        <v>42482</v>
      </c>
      <c r="O385" s="5" t="s">
        <v>1</v>
      </c>
      <c r="P385" s="6">
        <v>85.964466428400002</v>
      </c>
      <c r="Q385" s="5" t="s">
        <v>52</v>
      </c>
    </row>
    <row r="386" spans="1:17" x14ac:dyDescent="0.2">
      <c r="A386" s="5" t="s">
        <v>13</v>
      </c>
      <c r="B386" s="5" t="s">
        <v>14</v>
      </c>
      <c r="C386" s="5" t="s">
        <v>19</v>
      </c>
      <c r="D386" s="5" t="s">
        <v>53</v>
      </c>
      <c r="E386" s="5" t="s">
        <v>56</v>
      </c>
      <c r="F386" s="5" t="s">
        <v>60</v>
      </c>
      <c r="G386" s="5" t="s">
        <v>93</v>
      </c>
      <c r="H386" s="5">
        <v>280</v>
      </c>
      <c r="I386" s="9"/>
      <c r="J386" s="9"/>
      <c r="K386" s="10"/>
      <c r="L386" s="5" t="s">
        <v>32</v>
      </c>
      <c r="M386" s="5">
        <v>17</v>
      </c>
      <c r="N386" s="15">
        <v>42482</v>
      </c>
      <c r="O386" s="5" t="s">
        <v>1</v>
      </c>
      <c r="P386" s="6">
        <v>25.957372238000001</v>
      </c>
      <c r="Q386" s="5" t="s">
        <v>52</v>
      </c>
    </row>
    <row r="387" spans="1:17" x14ac:dyDescent="0.2">
      <c r="A387" s="5" t="s">
        <v>13</v>
      </c>
      <c r="B387" s="5" t="s">
        <v>17</v>
      </c>
      <c r="C387" s="5" t="s">
        <v>19</v>
      </c>
      <c r="D387" s="5" t="s">
        <v>53</v>
      </c>
      <c r="E387" s="5" t="s">
        <v>56</v>
      </c>
      <c r="F387" s="5" t="s">
        <v>60</v>
      </c>
      <c r="G387" s="5" t="s">
        <v>93</v>
      </c>
      <c r="H387" s="5">
        <v>280</v>
      </c>
      <c r="I387" s="9"/>
      <c r="J387" s="9"/>
      <c r="K387" s="10"/>
      <c r="L387" s="5" t="s">
        <v>32</v>
      </c>
      <c r="M387" s="5">
        <v>17</v>
      </c>
      <c r="N387" s="15">
        <v>42482</v>
      </c>
      <c r="O387" s="5" t="s">
        <v>1</v>
      </c>
      <c r="P387" s="6">
        <v>16.5486747916</v>
      </c>
      <c r="Q387" s="5" t="s">
        <v>52</v>
      </c>
    </row>
    <row r="388" spans="1:17" x14ac:dyDescent="0.2">
      <c r="A388" s="5" t="s">
        <v>13</v>
      </c>
      <c r="B388" s="5" t="s">
        <v>17</v>
      </c>
      <c r="C388" s="5" t="s">
        <v>19</v>
      </c>
      <c r="D388" s="5" t="s">
        <v>53</v>
      </c>
      <c r="E388" s="5" t="s">
        <v>56</v>
      </c>
      <c r="F388" s="5" t="s">
        <v>60</v>
      </c>
      <c r="G388" s="5" t="s">
        <v>93</v>
      </c>
      <c r="H388" s="5">
        <v>280</v>
      </c>
      <c r="I388" s="9"/>
      <c r="J388" s="9"/>
      <c r="K388" s="10"/>
      <c r="L388" s="5" t="s">
        <v>32</v>
      </c>
      <c r="M388" s="5">
        <v>17</v>
      </c>
      <c r="N388" s="15">
        <v>42482</v>
      </c>
      <c r="O388" s="5" t="s">
        <v>1</v>
      </c>
      <c r="P388" s="6">
        <v>66.896106620000012</v>
      </c>
      <c r="Q388" s="5" t="s">
        <v>52</v>
      </c>
    </row>
    <row r="389" spans="1:17" x14ac:dyDescent="0.2">
      <c r="A389" s="5" t="s">
        <v>13</v>
      </c>
      <c r="B389" s="5" t="s">
        <v>17</v>
      </c>
      <c r="C389" s="5" t="s">
        <v>19</v>
      </c>
      <c r="D389" s="5" t="s">
        <v>53</v>
      </c>
      <c r="E389" s="5" t="s">
        <v>56</v>
      </c>
      <c r="F389" s="5" t="s">
        <v>60</v>
      </c>
      <c r="G389" s="5" t="s">
        <v>93</v>
      </c>
      <c r="H389" s="5">
        <v>280</v>
      </c>
      <c r="I389" s="9"/>
      <c r="J389" s="9"/>
      <c r="K389" s="10"/>
      <c r="L389" s="5" t="s">
        <v>32</v>
      </c>
      <c r="M389" s="5">
        <v>17</v>
      </c>
      <c r="N389" s="15">
        <v>42482</v>
      </c>
      <c r="O389" s="5" t="s">
        <v>1</v>
      </c>
      <c r="P389" s="6">
        <v>17.233712535199999</v>
      </c>
      <c r="Q389" s="5" t="s">
        <v>52</v>
      </c>
    </row>
    <row r="390" spans="1:17" x14ac:dyDescent="0.2">
      <c r="A390" s="5" t="s">
        <v>13</v>
      </c>
      <c r="B390" s="5" t="s">
        <v>17</v>
      </c>
      <c r="C390" s="5" t="s">
        <v>19</v>
      </c>
      <c r="D390" s="5" t="s">
        <v>53</v>
      </c>
      <c r="E390" s="5" t="s">
        <v>56</v>
      </c>
      <c r="F390" s="5" t="s">
        <v>60</v>
      </c>
      <c r="G390" s="5" t="s">
        <v>93</v>
      </c>
      <c r="H390" s="5">
        <v>280</v>
      </c>
      <c r="I390" s="9"/>
      <c r="J390" s="9"/>
      <c r="K390" s="10"/>
      <c r="L390" s="5" t="s">
        <v>32</v>
      </c>
      <c r="M390" s="5">
        <v>17</v>
      </c>
      <c r="N390" s="15">
        <v>42482</v>
      </c>
      <c r="O390" s="5" t="s">
        <v>1</v>
      </c>
      <c r="P390" s="6">
        <v>14.7760916772</v>
      </c>
      <c r="Q390" s="5" t="s">
        <v>52</v>
      </c>
    </row>
    <row r="391" spans="1:17" x14ac:dyDescent="0.2">
      <c r="A391" s="5" t="s">
        <v>13</v>
      </c>
      <c r="B391" s="5" t="s">
        <v>17</v>
      </c>
      <c r="C391" s="5" t="s">
        <v>19</v>
      </c>
      <c r="D391" s="5" t="s">
        <v>53</v>
      </c>
      <c r="E391" s="5" t="s">
        <v>56</v>
      </c>
      <c r="F391" s="5" t="s">
        <v>60</v>
      </c>
      <c r="G391" s="5" t="s">
        <v>93</v>
      </c>
      <c r="H391" s="5">
        <v>280</v>
      </c>
      <c r="I391" s="9"/>
      <c r="J391" s="9"/>
      <c r="K391" s="10"/>
      <c r="L391" s="5" t="s">
        <v>32</v>
      </c>
      <c r="M391" s="5">
        <v>17</v>
      </c>
      <c r="N391" s="15">
        <v>42482</v>
      </c>
      <c r="O391" s="5" t="s">
        <v>1</v>
      </c>
      <c r="P391" s="6">
        <v>31.222592715999998</v>
      </c>
      <c r="Q391" s="5" t="s">
        <v>52</v>
      </c>
    </row>
    <row r="392" spans="1:17" x14ac:dyDescent="0.2">
      <c r="A392" s="5" t="s">
        <v>13</v>
      </c>
      <c r="B392" s="5" t="s">
        <v>14</v>
      </c>
      <c r="C392" s="5" t="s">
        <v>16</v>
      </c>
      <c r="D392" s="5" t="s">
        <v>53</v>
      </c>
      <c r="E392" s="5" t="s">
        <v>56</v>
      </c>
      <c r="F392" s="5" t="s">
        <v>58</v>
      </c>
      <c r="G392" s="5" t="s">
        <v>93</v>
      </c>
      <c r="H392" s="5">
        <v>139</v>
      </c>
      <c r="I392" s="9"/>
      <c r="J392" s="9"/>
      <c r="K392" s="10"/>
      <c r="L392" s="5" t="s">
        <v>32</v>
      </c>
      <c r="M392" s="5">
        <v>17</v>
      </c>
      <c r="N392" s="15">
        <v>42482</v>
      </c>
      <c r="O392" s="5" t="s">
        <v>1</v>
      </c>
      <c r="P392" s="6">
        <v>26.539557748070003</v>
      </c>
      <c r="Q392" s="5" t="s">
        <v>52</v>
      </c>
    </row>
    <row r="393" spans="1:17" x14ac:dyDescent="0.2">
      <c r="A393" s="5" t="s">
        <v>13</v>
      </c>
      <c r="B393" s="5" t="s">
        <v>14</v>
      </c>
      <c r="C393" s="5" t="s">
        <v>16</v>
      </c>
      <c r="D393" s="5" t="s">
        <v>53</v>
      </c>
      <c r="E393" s="5" t="s">
        <v>56</v>
      </c>
      <c r="F393" s="5" t="s">
        <v>58</v>
      </c>
      <c r="G393" s="5" t="s">
        <v>93</v>
      </c>
      <c r="H393" s="5">
        <v>139</v>
      </c>
      <c r="I393" s="9"/>
      <c r="J393" s="9"/>
      <c r="K393" s="10"/>
      <c r="L393" s="5" t="s">
        <v>32</v>
      </c>
      <c r="M393" s="5">
        <v>17</v>
      </c>
      <c r="N393" s="15">
        <v>42482</v>
      </c>
      <c r="O393" s="5" t="s">
        <v>1</v>
      </c>
      <c r="P393" s="6">
        <v>10.06663724313</v>
      </c>
      <c r="Q393" s="5" t="s">
        <v>52</v>
      </c>
    </row>
    <row r="394" spans="1:17" x14ac:dyDescent="0.2">
      <c r="A394" s="5" t="s">
        <v>13</v>
      </c>
      <c r="B394" s="5" t="s">
        <v>14</v>
      </c>
      <c r="C394" s="5" t="s">
        <v>16</v>
      </c>
      <c r="D394" s="5" t="s">
        <v>53</v>
      </c>
      <c r="E394" s="5" t="s">
        <v>56</v>
      </c>
      <c r="F394" s="5" t="s">
        <v>58</v>
      </c>
      <c r="G394" s="5" t="s">
        <v>93</v>
      </c>
      <c r="H394" s="5">
        <v>139</v>
      </c>
      <c r="I394" s="9"/>
      <c r="J394" s="9"/>
      <c r="K394" s="10"/>
      <c r="L394" s="5" t="s">
        <v>32</v>
      </c>
      <c r="M394" s="5">
        <v>17</v>
      </c>
      <c r="N394" s="15">
        <v>42482</v>
      </c>
      <c r="O394" s="5" t="s">
        <v>1</v>
      </c>
      <c r="P394" s="6">
        <v>20.182687795029999</v>
      </c>
      <c r="Q394" s="5" t="s">
        <v>52</v>
      </c>
    </row>
    <row r="395" spans="1:17" x14ac:dyDescent="0.2">
      <c r="A395" s="5" t="s">
        <v>13</v>
      </c>
      <c r="B395" s="5" t="s">
        <v>14</v>
      </c>
      <c r="C395" s="5" t="s">
        <v>16</v>
      </c>
      <c r="D395" s="5" t="s">
        <v>53</v>
      </c>
      <c r="E395" s="5" t="s">
        <v>56</v>
      </c>
      <c r="F395" s="5" t="s">
        <v>58</v>
      </c>
      <c r="G395" s="5" t="s">
        <v>93</v>
      </c>
      <c r="H395" s="5">
        <v>139</v>
      </c>
      <c r="I395" s="9"/>
      <c r="J395" s="9"/>
      <c r="K395" s="10"/>
      <c r="L395" s="5" t="s">
        <v>32</v>
      </c>
      <c r="M395" s="5">
        <v>17</v>
      </c>
      <c r="N395" s="15">
        <v>42482</v>
      </c>
      <c r="O395" s="5" t="s">
        <v>1</v>
      </c>
      <c r="P395" s="6">
        <v>28.69542830892</v>
      </c>
      <c r="Q395" s="5" t="s">
        <v>52</v>
      </c>
    </row>
    <row r="396" spans="1:17" x14ac:dyDescent="0.2">
      <c r="A396" s="5" t="s">
        <v>13</v>
      </c>
      <c r="B396" s="5" t="s">
        <v>14</v>
      </c>
      <c r="C396" s="5" t="s">
        <v>16</v>
      </c>
      <c r="D396" s="5" t="s">
        <v>53</v>
      </c>
      <c r="E396" s="5" t="s">
        <v>56</v>
      </c>
      <c r="F396" s="5" t="s">
        <v>58</v>
      </c>
      <c r="G396" s="5" t="s">
        <v>93</v>
      </c>
      <c r="H396" s="5">
        <v>139</v>
      </c>
      <c r="I396" s="9"/>
      <c r="J396" s="9"/>
      <c r="K396" s="10"/>
      <c r="L396" s="5" t="s">
        <v>32</v>
      </c>
      <c r="M396" s="5">
        <v>17</v>
      </c>
      <c r="N396" s="15">
        <v>42482</v>
      </c>
      <c r="O396" s="5" t="s">
        <v>1</v>
      </c>
      <c r="P396" s="6">
        <v>7.4579205797100006</v>
      </c>
      <c r="Q396" s="5" t="s">
        <v>52</v>
      </c>
    </row>
    <row r="397" spans="1:17" x14ac:dyDescent="0.2">
      <c r="A397" s="5" t="s">
        <v>13</v>
      </c>
      <c r="B397" s="5" t="s">
        <v>14</v>
      </c>
      <c r="C397" s="5" t="s">
        <v>16</v>
      </c>
      <c r="D397" s="5" t="s">
        <v>53</v>
      </c>
      <c r="E397" s="5" t="s">
        <v>56</v>
      </c>
      <c r="F397" s="5" t="s">
        <v>68</v>
      </c>
      <c r="G397" s="5" t="s">
        <v>97</v>
      </c>
      <c r="H397" s="5">
        <v>120</v>
      </c>
      <c r="I397" s="9"/>
      <c r="J397" s="9"/>
      <c r="K397" s="10"/>
      <c r="L397" s="5" t="s">
        <v>32</v>
      </c>
      <c r="M397" s="5">
        <v>17</v>
      </c>
      <c r="N397" s="15">
        <v>42482</v>
      </c>
      <c r="O397" s="5" t="s">
        <v>1</v>
      </c>
      <c r="P397" s="6">
        <v>1.2376870356</v>
      </c>
      <c r="Q397" s="5" t="s">
        <v>52</v>
      </c>
    </row>
    <row r="398" spans="1:17" x14ac:dyDescent="0.2">
      <c r="A398" s="5" t="s">
        <v>13</v>
      </c>
      <c r="B398" s="5" t="s">
        <v>14</v>
      </c>
      <c r="C398" s="5" t="s">
        <v>16</v>
      </c>
      <c r="D398" s="5" t="s">
        <v>53</v>
      </c>
      <c r="E398" s="5" t="s">
        <v>56</v>
      </c>
      <c r="F398" s="5" t="s">
        <v>68</v>
      </c>
      <c r="G398" s="5" t="s">
        <v>97</v>
      </c>
      <c r="H398" s="5">
        <v>120</v>
      </c>
      <c r="I398" s="9"/>
      <c r="J398" s="9"/>
      <c r="K398" s="10"/>
      <c r="L398" s="5" t="s">
        <v>32</v>
      </c>
      <c r="M398" s="5">
        <v>17</v>
      </c>
      <c r="N398" s="15">
        <v>42482</v>
      </c>
      <c r="O398" s="5" t="s">
        <v>1</v>
      </c>
      <c r="P398" s="6">
        <v>1.9727268888</v>
      </c>
      <c r="Q398" s="5" t="s">
        <v>52</v>
      </c>
    </row>
    <row r="399" spans="1:17" x14ac:dyDescent="0.2">
      <c r="A399" s="5" t="s">
        <v>13</v>
      </c>
      <c r="B399" s="5" t="s">
        <v>14</v>
      </c>
      <c r="C399" s="5" t="s">
        <v>16</v>
      </c>
      <c r="D399" s="5" t="s">
        <v>53</v>
      </c>
      <c r="E399" s="5" t="s">
        <v>56</v>
      </c>
      <c r="F399" s="5" t="s">
        <v>68</v>
      </c>
      <c r="G399" s="5" t="s">
        <v>97</v>
      </c>
      <c r="H399" s="5">
        <v>120</v>
      </c>
      <c r="I399" s="9"/>
      <c r="J399" s="9"/>
      <c r="K399" s="10"/>
      <c r="L399" s="5" t="s">
        <v>32</v>
      </c>
      <c r="M399" s="5">
        <v>17</v>
      </c>
      <c r="N399" s="15">
        <v>42482</v>
      </c>
      <c r="O399" s="5" t="s">
        <v>1</v>
      </c>
      <c r="P399" s="6">
        <v>4.0525576008000002</v>
      </c>
      <c r="Q399" s="5" t="s">
        <v>52</v>
      </c>
    </row>
    <row r="400" spans="1:17" x14ac:dyDescent="0.2">
      <c r="A400" s="5" t="s">
        <v>13</v>
      </c>
      <c r="B400" s="5" t="s">
        <v>14</v>
      </c>
      <c r="C400" s="5" t="s">
        <v>16</v>
      </c>
      <c r="D400" s="5" t="s">
        <v>53</v>
      </c>
      <c r="E400" s="5" t="s">
        <v>56</v>
      </c>
      <c r="F400" s="5" t="s">
        <v>68</v>
      </c>
      <c r="G400" s="5" t="s">
        <v>97</v>
      </c>
      <c r="H400" s="5">
        <v>120</v>
      </c>
      <c r="I400" s="9"/>
      <c r="J400" s="9"/>
      <c r="K400" s="10"/>
      <c r="L400" s="5" t="s">
        <v>32</v>
      </c>
      <c r="M400" s="5">
        <v>17</v>
      </c>
      <c r="N400" s="15">
        <v>42482</v>
      </c>
      <c r="O400" s="5" t="s">
        <v>1</v>
      </c>
      <c r="P400" s="6">
        <v>5.0804664528000005</v>
      </c>
      <c r="Q400" s="5" t="s">
        <v>52</v>
      </c>
    </row>
    <row r="401" spans="1:17" x14ac:dyDescent="0.2">
      <c r="A401" s="5" t="s">
        <v>13</v>
      </c>
      <c r="B401" s="5" t="s">
        <v>14</v>
      </c>
      <c r="C401" s="5" t="s">
        <v>16</v>
      </c>
      <c r="D401" s="5" t="s">
        <v>53</v>
      </c>
      <c r="E401" s="5" t="s">
        <v>56</v>
      </c>
      <c r="F401" s="5" t="s">
        <v>68</v>
      </c>
      <c r="G401" s="5" t="s">
        <v>97</v>
      </c>
      <c r="H401" s="5">
        <v>120</v>
      </c>
      <c r="I401" s="9"/>
      <c r="J401" s="9"/>
      <c r="K401" s="10"/>
      <c r="L401" s="5" t="s">
        <v>32</v>
      </c>
      <c r="M401" s="5">
        <v>17</v>
      </c>
      <c r="N401" s="15">
        <v>42482</v>
      </c>
      <c r="O401" s="5" t="s">
        <v>1</v>
      </c>
      <c r="P401" s="6">
        <v>17.710931049599999</v>
      </c>
      <c r="Q401" s="5" t="s">
        <v>52</v>
      </c>
    </row>
    <row r="402" spans="1:17" x14ac:dyDescent="0.2">
      <c r="A402" s="5" t="s">
        <v>13</v>
      </c>
      <c r="B402" s="5" t="s">
        <v>14</v>
      </c>
      <c r="C402" s="5" t="s">
        <v>16</v>
      </c>
      <c r="D402" s="5" t="s">
        <v>53</v>
      </c>
      <c r="E402" s="5" t="s">
        <v>56</v>
      </c>
      <c r="F402" s="5" t="s">
        <v>68</v>
      </c>
      <c r="G402" s="5" t="s">
        <v>97</v>
      </c>
      <c r="H402" s="5">
        <v>120</v>
      </c>
      <c r="I402" s="9"/>
      <c r="J402" s="9"/>
      <c r="K402" s="10"/>
      <c r="L402" s="5" t="s">
        <v>32</v>
      </c>
      <c r="M402" s="5">
        <v>17</v>
      </c>
      <c r="N402" s="15">
        <v>42482</v>
      </c>
      <c r="O402" s="5" t="s">
        <v>1</v>
      </c>
      <c r="P402" s="6">
        <v>14.7692190744</v>
      </c>
      <c r="Q402" s="5" t="s">
        <v>52</v>
      </c>
    </row>
    <row r="403" spans="1:17" s="4" customFormat="1" x14ac:dyDescent="0.2">
      <c r="A403" s="4" t="s">
        <v>13</v>
      </c>
      <c r="B403" s="4" t="s">
        <v>14</v>
      </c>
      <c r="C403" s="4" t="s">
        <v>16</v>
      </c>
      <c r="D403" s="5" t="s">
        <v>53</v>
      </c>
      <c r="E403" s="5" t="s">
        <v>56</v>
      </c>
      <c r="F403" s="4" t="s">
        <v>68</v>
      </c>
      <c r="G403" s="4" t="s">
        <v>97</v>
      </c>
      <c r="H403" s="4">
        <v>120</v>
      </c>
      <c r="I403" s="11"/>
      <c r="J403" s="11"/>
      <c r="K403" s="12"/>
      <c r="L403" s="5" t="s">
        <v>32</v>
      </c>
      <c r="M403" s="5">
        <v>17</v>
      </c>
      <c r="N403" s="15">
        <v>42482</v>
      </c>
      <c r="O403" s="5" t="s">
        <v>1</v>
      </c>
      <c r="P403" s="13">
        <v>15.482058458400001</v>
      </c>
      <c r="Q403" s="4" t="s">
        <v>52</v>
      </c>
    </row>
    <row r="404" spans="1:17" x14ac:dyDescent="0.2">
      <c r="A404" s="5" t="s">
        <v>13</v>
      </c>
      <c r="B404" s="5" t="s">
        <v>14</v>
      </c>
      <c r="C404" s="5" t="s">
        <v>16</v>
      </c>
      <c r="D404" s="5" t="s">
        <v>53</v>
      </c>
      <c r="E404" s="5" t="s">
        <v>56</v>
      </c>
      <c r="F404" s="5" t="s">
        <v>68</v>
      </c>
      <c r="G404" s="5" t="s">
        <v>97</v>
      </c>
      <c r="H404" s="5">
        <v>120</v>
      </c>
      <c r="I404" s="9"/>
      <c r="J404" s="9"/>
      <c r="K404" s="10"/>
      <c r="L404" s="5" t="s">
        <v>32</v>
      </c>
      <c r="M404" s="5">
        <v>17</v>
      </c>
      <c r="N404" s="15">
        <v>42482</v>
      </c>
      <c r="O404" s="5" t="s">
        <v>1</v>
      </c>
      <c r="P404" s="6">
        <v>9.9913499136000006</v>
      </c>
      <c r="Q404" s="5" t="s">
        <v>52</v>
      </c>
    </row>
    <row r="405" spans="1:17" x14ac:dyDescent="0.2">
      <c r="A405" s="5" t="s">
        <v>13</v>
      </c>
      <c r="B405" s="5" t="s">
        <v>14</v>
      </c>
      <c r="C405" s="5" t="s">
        <v>16</v>
      </c>
      <c r="D405" s="5" t="s">
        <v>53</v>
      </c>
      <c r="E405" s="5" t="s">
        <v>56</v>
      </c>
      <c r="F405" s="5" t="s">
        <v>68</v>
      </c>
      <c r="G405" s="5" t="s">
        <v>97</v>
      </c>
      <c r="H405" s="5">
        <v>120</v>
      </c>
      <c r="I405" s="9"/>
      <c r="J405" s="9"/>
      <c r="K405" s="10"/>
      <c r="L405" s="5" t="s">
        <v>32</v>
      </c>
      <c r="M405" s="5">
        <v>17</v>
      </c>
      <c r="N405" s="15">
        <v>42482</v>
      </c>
      <c r="O405" s="5" t="s">
        <v>1</v>
      </c>
      <c r="P405" s="6">
        <v>2.3160964164000002</v>
      </c>
      <c r="Q405" s="5" t="s">
        <v>52</v>
      </c>
    </row>
    <row r="406" spans="1:17" x14ac:dyDescent="0.2">
      <c r="A406" s="5" t="s">
        <v>13</v>
      </c>
      <c r="B406" s="5" t="s">
        <v>14</v>
      </c>
      <c r="C406" s="5" t="s">
        <v>16</v>
      </c>
      <c r="D406" s="5" t="s">
        <v>53</v>
      </c>
      <c r="E406" s="5" t="s">
        <v>56</v>
      </c>
      <c r="F406" s="5" t="s">
        <v>68</v>
      </c>
      <c r="G406" s="5" t="s">
        <v>97</v>
      </c>
      <c r="H406" s="5">
        <v>120</v>
      </c>
      <c r="I406" s="9"/>
      <c r="J406" s="9"/>
      <c r="K406" s="10"/>
      <c r="L406" s="5" t="s">
        <v>32</v>
      </c>
      <c r="M406" s="5">
        <v>17</v>
      </c>
      <c r="N406" s="15">
        <v>42482</v>
      </c>
      <c r="O406" s="5" t="s">
        <v>1</v>
      </c>
      <c r="P406" s="6">
        <v>22.122054777599999</v>
      </c>
      <c r="Q406" s="5" t="s">
        <v>52</v>
      </c>
    </row>
    <row r="407" spans="1:17" x14ac:dyDescent="0.2">
      <c r="A407" s="5" t="s">
        <v>13</v>
      </c>
      <c r="B407" s="5" t="s">
        <v>14</v>
      </c>
      <c r="C407" s="5" t="s">
        <v>16</v>
      </c>
      <c r="D407" s="5" t="s">
        <v>53</v>
      </c>
      <c r="E407" s="5" t="s">
        <v>56</v>
      </c>
      <c r="F407" s="5" t="s">
        <v>68</v>
      </c>
      <c r="G407" s="5" t="s">
        <v>97</v>
      </c>
      <c r="H407" s="5">
        <v>120</v>
      </c>
      <c r="I407" s="9"/>
      <c r="J407" s="9"/>
      <c r="K407" s="10"/>
      <c r="L407" s="5" t="s">
        <v>32</v>
      </c>
      <c r="M407" s="5">
        <v>17</v>
      </c>
      <c r="N407" s="15">
        <v>42482</v>
      </c>
      <c r="O407" s="5" t="s">
        <v>1</v>
      </c>
      <c r="P407" s="6">
        <v>12.868693844399999</v>
      </c>
      <c r="Q407" s="5" t="s">
        <v>52</v>
      </c>
    </row>
    <row r="408" spans="1:17" x14ac:dyDescent="0.2">
      <c r="A408" s="5" t="s">
        <v>13</v>
      </c>
      <c r="B408" s="5" t="s">
        <v>14</v>
      </c>
      <c r="C408" s="5" t="s">
        <v>16</v>
      </c>
      <c r="D408" s="5" t="s">
        <v>53</v>
      </c>
      <c r="E408" s="5" t="s">
        <v>56</v>
      </c>
      <c r="F408" s="5" t="s">
        <v>68</v>
      </c>
      <c r="G408" s="5" t="s">
        <v>97</v>
      </c>
      <c r="H408" s="5">
        <v>120</v>
      </c>
      <c r="I408" s="9"/>
      <c r="J408" s="9"/>
      <c r="K408" s="10"/>
      <c r="L408" s="5" t="s">
        <v>32</v>
      </c>
      <c r="M408" s="5">
        <v>17</v>
      </c>
      <c r="N408" s="15">
        <v>42482</v>
      </c>
      <c r="O408" s="5" t="s">
        <v>1</v>
      </c>
      <c r="P408" s="6">
        <v>7.0651074072000002</v>
      </c>
      <c r="Q408" s="5" t="s">
        <v>52</v>
      </c>
    </row>
    <row r="409" spans="1:17" x14ac:dyDescent="0.2">
      <c r="A409" s="5" t="s">
        <v>13</v>
      </c>
      <c r="B409" s="5" t="s">
        <v>14</v>
      </c>
      <c r="C409" s="5" t="s">
        <v>16</v>
      </c>
      <c r="D409" s="5" t="s">
        <v>53</v>
      </c>
      <c r="E409" s="5" t="s">
        <v>56</v>
      </c>
      <c r="F409" s="5" t="s">
        <v>68</v>
      </c>
      <c r="G409" s="5" t="s">
        <v>97</v>
      </c>
      <c r="H409" s="5">
        <v>120</v>
      </c>
      <c r="I409" s="9"/>
      <c r="J409" s="9"/>
      <c r="K409" s="10"/>
      <c r="L409" s="5" t="s">
        <v>32</v>
      </c>
      <c r="M409" s="5">
        <v>17</v>
      </c>
      <c r="N409" s="15">
        <v>42482</v>
      </c>
      <c r="O409" s="5" t="s">
        <v>1</v>
      </c>
      <c r="P409" s="6">
        <v>7.6672642236000002</v>
      </c>
      <c r="Q409" s="5" t="s">
        <v>52</v>
      </c>
    </row>
    <row r="410" spans="1:17" x14ac:dyDescent="0.2">
      <c r="A410" s="5" t="s">
        <v>13</v>
      </c>
      <c r="B410" s="5" t="s">
        <v>14</v>
      </c>
      <c r="C410" s="5" t="s">
        <v>16</v>
      </c>
      <c r="D410" s="5" t="s">
        <v>53</v>
      </c>
      <c r="E410" s="5" t="s">
        <v>56</v>
      </c>
      <c r="F410" s="5" t="s">
        <v>68</v>
      </c>
      <c r="G410" s="5" t="s">
        <v>97</v>
      </c>
      <c r="H410" s="5">
        <v>120</v>
      </c>
      <c r="I410" s="9"/>
      <c r="J410" s="9"/>
      <c r="K410" s="10"/>
      <c r="L410" s="5" t="s">
        <v>32</v>
      </c>
      <c r="M410" s="5">
        <v>17</v>
      </c>
      <c r="N410" s="15">
        <v>42482</v>
      </c>
      <c r="O410" s="5" t="s">
        <v>1</v>
      </c>
      <c r="P410" s="6">
        <v>2.2133471544000001</v>
      </c>
      <c r="Q410" s="5" t="s">
        <v>52</v>
      </c>
    </row>
    <row r="411" spans="1:17" x14ac:dyDescent="0.2">
      <c r="A411" s="5" t="s">
        <v>13</v>
      </c>
      <c r="B411" s="5" t="s">
        <v>14</v>
      </c>
      <c r="C411" s="5" t="s">
        <v>16</v>
      </c>
      <c r="D411" s="5" t="s">
        <v>53</v>
      </c>
      <c r="E411" s="5" t="s">
        <v>56</v>
      </c>
      <c r="F411" s="5" t="s">
        <v>68</v>
      </c>
      <c r="G411" s="5" t="s">
        <v>97</v>
      </c>
      <c r="H411" s="5">
        <v>120</v>
      </c>
      <c r="I411" s="9"/>
      <c r="J411" s="9"/>
      <c r="K411" s="10"/>
      <c r="L411" s="5" t="s">
        <v>32</v>
      </c>
      <c r="M411" s="5">
        <v>17</v>
      </c>
      <c r="N411" s="15">
        <v>42482</v>
      </c>
      <c r="O411" s="5" t="s">
        <v>1</v>
      </c>
      <c r="P411" s="6">
        <v>14.8705664304</v>
      </c>
      <c r="Q411" s="5" t="s">
        <v>52</v>
      </c>
    </row>
    <row r="412" spans="1:17" x14ac:dyDescent="0.2">
      <c r="A412" s="5" t="s">
        <v>13</v>
      </c>
      <c r="B412" s="5" t="s">
        <v>14</v>
      </c>
      <c r="C412" s="5" t="s">
        <v>16</v>
      </c>
      <c r="D412" s="5" t="s">
        <v>53</v>
      </c>
      <c r="E412" s="5" t="s">
        <v>56</v>
      </c>
      <c r="F412" s="5" t="s">
        <v>68</v>
      </c>
      <c r="G412" s="5" t="s">
        <v>97</v>
      </c>
      <c r="H412" s="5">
        <v>120</v>
      </c>
      <c r="I412" s="9"/>
      <c r="J412" s="9"/>
      <c r="K412" s="10"/>
      <c r="L412" s="5" t="s">
        <v>32</v>
      </c>
      <c r="M412" s="5">
        <v>17</v>
      </c>
      <c r="N412" s="15">
        <v>42482</v>
      </c>
      <c r="O412" s="5" t="s">
        <v>1</v>
      </c>
      <c r="P412" s="6">
        <v>10.279282607999999</v>
      </c>
      <c r="Q412" s="5" t="s">
        <v>52</v>
      </c>
    </row>
    <row r="413" spans="1:17" x14ac:dyDescent="0.2">
      <c r="A413" s="5" t="s">
        <v>13</v>
      </c>
      <c r="B413" s="5" t="s">
        <v>14</v>
      </c>
      <c r="C413" s="5" t="s">
        <v>16</v>
      </c>
      <c r="D413" s="5" t="s">
        <v>53</v>
      </c>
      <c r="E413" s="5" t="s">
        <v>56</v>
      </c>
      <c r="F413" s="5" t="s">
        <v>68</v>
      </c>
      <c r="G413" s="5" t="s">
        <v>97</v>
      </c>
      <c r="H413" s="5">
        <v>120</v>
      </c>
      <c r="I413" s="9"/>
      <c r="J413" s="9"/>
      <c r="K413" s="10"/>
      <c r="L413" s="5" t="s">
        <v>32</v>
      </c>
      <c r="M413" s="5">
        <v>17</v>
      </c>
      <c r="N413" s="15">
        <v>42482</v>
      </c>
      <c r="O413" s="5" t="s">
        <v>1</v>
      </c>
      <c r="P413" s="6">
        <v>18.3680924616</v>
      </c>
      <c r="Q413" s="5" t="s">
        <v>52</v>
      </c>
    </row>
    <row r="414" spans="1:17" x14ac:dyDescent="0.2">
      <c r="A414" s="5" t="s">
        <v>13</v>
      </c>
      <c r="B414" s="5" t="s">
        <v>14</v>
      </c>
      <c r="C414" s="5" t="s">
        <v>16</v>
      </c>
      <c r="D414" s="5" t="s">
        <v>53</v>
      </c>
      <c r="E414" s="5" t="s">
        <v>56</v>
      </c>
      <c r="F414" s="5" t="s">
        <v>68</v>
      </c>
      <c r="G414" s="5" t="s">
        <v>97</v>
      </c>
      <c r="H414" s="5">
        <v>120</v>
      </c>
      <c r="I414" s="9"/>
      <c r="J414" s="9"/>
      <c r="K414" s="10"/>
      <c r="L414" s="5" t="s">
        <v>32</v>
      </c>
      <c r="M414" s="5">
        <v>17</v>
      </c>
      <c r="N414" s="15">
        <v>42482</v>
      </c>
      <c r="O414" s="5" t="s">
        <v>1</v>
      </c>
      <c r="P414" s="6">
        <v>5.7698848595999994</v>
      </c>
      <c r="Q414" s="5" t="s">
        <v>52</v>
      </c>
    </row>
    <row r="415" spans="1:17" x14ac:dyDescent="0.2">
      <c r="A415" s="5" t="s">
        <v>13</v>
      </c>
      <c r="B415" s="5" t="s">
        <v>14</v>
      </c>
      <c r="C415" s="5" t="s">
        <v>16</v>
      </c>
      <c r="D415" s="5" t="s">
        <v>53</v>
      </c>
      <c r="E415" s="5" t="s">
        <v>56</v>
      </c>
      <c r="F415" s="5" t="s">
        <v>120</v>
      </c>
      <c r="G415" s="5" t="s">
        <v>99</v>
      </c>
      <c r="H415" s="5">
        <v>120</v>
      </c>
      <c r="I415" s="9"/>
      <c r="J415" s="9"/>
      <c r="K415" s="10"/>
      <c r="L415" s="5" t="s">
        <v>32</v>
      </c>
      <c r="M415" s="5">
        <v>17</v>
      </c>
      <c r="N415" s="15">
        <v>42482</v>
      </c>
      <c r="O415" s="5" t="s">
        <v>1</v>
      </c>
      <c r="P415" s="6">
        <v>13.5952136496</v>
      </c>
      <c r="Q415" s="5" t="s">
        <v>52</v>
      </c>
    </row>
    <row r="416" spans="1:17" x14ac:dyDescent="0.2">
      <c r="A416" s="5" t="s">
        <v>13</v>
      </c>
      <c r="B416" s="5" t="s">
        <v>17</v>
      </c>
      <c r="C416" s="5" t="s">
        <v>19</v>
      </c>
      <c r="D416" s="5" t="s">
        <v>53</v>
      </c>
      <c r="E416" s="5" t="s">
        <v>56</v>
      </c>
      <c r="F416" s="5" t="s">
        <v>60</v>
      </c>
      <c r="G416" s="5" t="s">
        <v>93</v>
      </c>
      <c r="H416" s="5">
        <v>280</v>
      </c>
      <c r="I416" s="9"/>
      <c r="J416" s="9"/>
      <c r="K416" s="10"/>
      <c r="L416" s="5" t="s">
        <v>32</v>
      </c>
      <c r="M416" s="5">
        <v>17</v>
      </c>
      <c r="N416" s="15">
        <v>42482</v>
      </c>
      <c r="O416" s="5" t="s">
        <v>1</v>
      </c>
      <c r="P416" s="6">
        <v>32.053542105200002</v>
      </c>
      <c r="Q416" s="5" t="s">
        <v>52</v>
      </c>
    </row>
    <row r="417" spans="1:17" x14ac:dyDescent="0.2">
      <c r="A417" s="5" t="s">
        <v>13</v>
      </c>
      <c r="B417" s="5" t="s">
        <v>17</v>
      </c>
      <c r="C417" s="5" t="s">
        <v>19</v>
      </c>
      <c r="D417" s="5" t="s">
        <v>53</v>
      </c>
      <c r="E417" s="5" t="s">
        <v>56</v>
      </c>
      <c r="F417" s="5" t="s">
        <v>60</v>
      </c>
      <c r="G417" s="5" t="s">
        <v>93</v>
      </c>
      <c r="H417" s="5">
        <v>280</v>
      </c>
      <c r="I417" s="9"/>
      <c r="J417" s="9"/>
      <c r="K417" s="10"/>
      <c r="L417" s="5" t="s">
        <v>32</v>
      </c>
      <c r="M417" s="5">
        <v>17</v>
      </c>
      <c r="N417" s="15">
        <v>42482</v>
      </c>
      <c r="O417" s="5" t="s">
        <v>1</v>
      </c>
      <c r="P417" s="6">
        <v>56.741603206399994</v>
      </c>
      <c r="Q417" s="5" t="s">
        <v>52</v>
      </c>
    </row>
    <row r="418" spans="1:17" x14ac:dyDescent="0.2">
      <c r="A418" s="5" t="s">
        <v>13</v>
      </c>
      <c r="B418" s="5" t="s">
        <v>17</v>
      </c>
      <c r="C418" s="5" t="s">
        <v>19</v>
      </c>
      <c r="D418" s="5" t="s">
        <v>53</v>
      </c>
      <c r="E418" s="5" t="s">
        <v>56</v>
      </c>
      <c r="F418" s="5" t="s">
        <v>60</v>
      </c>
      <c r="G418" s="5" t="s">
        <v>93</v>
      </c>
      <c r="H418" s="5">
        <v>280</v>
      </c>
      <c r="I418" s="9"/>
      <c r="J418" s="9"/>
      <c r="K418" s="10"/>
      <c r="L418" s="5" t="s">
        <v>32</v>
      </c>
      <c r="M418" s="5">
        <v>17</v>
      </c>
      <c r="N418" s="15">
        <v>42482</v>
      </c>
      <c r="O418" s="5" t="s">
        <v>1</v>
      </c>
      <c r="P418" s="6">
        <v>84.031136672000002</v>
      </c>
      <c r="Q418" s="5" t="s">
        <v>52</v>
      </c>
    </row>
    <row r="419" spans="1:17" x14ac:dyDescent="0.2">
      <c r="A419" s="5" t="s">
        <v>13</v>
      </c>
      <c r="B419" s="5" t="s">
        <v>14</v>
      </c>
      <c r="C419" s="5" t="s">
        <v>19</v>
      </c>
      <c r="D419" s="5" t="s">
        <v>53</v>
      </c>
      <c r="E419" s="5" t="s">
        <v>56</v>
      </c>
      <c r="F419" s="5" t="s">
        <v>60</v>
      </c>
      <c r="G419" s="5" t="s">
        <v>93</v>
      </c>
      <c r="H419" s="5">
        <v>280</v>
      </c>
      <c r="I419" s="9"/>
      <c r="J419" s="9"/>
      <c r="K419" s="10"/>
      <c r="L419" s="5" t="s">
        <v>32</v>
      </c>
      <c r="M419" s="5">
        <v>17</v>
      </c>
      <c r="N419" s="15">
        <v>42482</v>
      </c>
      <c r="O419" s="5" t="s">
        <v>1</v>
      </c>
      <c r="P419" s="6">
        <v>12.51179265</v>
      </c>
      <c r="Q419" s="5" t="s">
        <v>52</v>
      </c>
    </row>
    <row r="420" spans="1:17" x14ac:dyDescent="0.2">
      <c r="A420" s="5" t="s">
        <v>13</v>
      </c>
      <c r="B420" s="5" t="s">
        <v>14</v>
      </c>
      <c r="C420" s="5" t="s">
        <v>19</v>
      </c>
      <c r="D420" s="5" t="s">
        <v>53</v>
      </c>
      <c r="E420" s="5" t="s">
        <v>56</v>
      </c>
      <c r="F420" s="5" t="s">
        <v>60</v>
      </c>
      <c r="G420" s="5" t="s">
        <v>93</v>
      </c>
      <c r="H420" s="5">
        <v>280</v>
      </c>
      <c r="I420" s="9"/>
      <c r="J420" s="9"/>
      <c r="K420" s="10"/>
      <c r="L420" s="5" t="s">
        <v>32</v>
      </c>
      <c r="M420" s="5">
        <v>17</v>
      </c>
      <c r="N420" s="15">
        <v>42482</v>
      </c>
      <c r="O420" s="5" t="s">
        <v>1</v>
      </c>
      <c r="P420" s="6">
        <v>10.961355006</v>
      </c>
      <c r="Q420" s="5" t="s">
        <v>52</v>
      </c>
    </row>
    <row r="421" spans="1:17" x14ac:dyDescent="0.2">
      <c r="A421" s="5" t="s">
        <v>13</v>
      </c>
      <c r="B421" s="5" t="s">
        <v>14</v>
      </c>
      <c r="C421" s="5" t="s">
        <v>19</v>
      </c>
      <c r="D421" s="5" t="s">
        <v>53</v>
      </c>
      <c r="E421" s="5" t="s">
        <v>56</v>
      </c>
      <c r="F421" s="5" t="s">
        <v>60</v>
      </c>
      <c r="G421" s="5" t="s">
        <v>93</v>
      </c>
      <c r="H421" s="5">
        <v>280</v>
      </c>
      <c r="I421" s="9"/>
      <c r="J421" s="9"/>
      <c r="K421" s="10"/>
      <c r="L421" s="5" t="s">
        <v>32</v>
      </c>
      <c r="M421" s="5">
        <v>17</v>
      </c>
      <c r="N421" s="15">
        <v>42482</v>
      </c>
      <c r="O421" s="5" t="s">
        <v>1</v>
      </c>
      <c r="P421" s="6">
        <v>9.9722207984000004</v>
      </c>
      <c r="Q421" s="5" t="s">
        <v>52</v>
      </c>
    </row>
    <row r="422" spans="1:17" x14ac:dyDescent="0.2">
      <c r="A422" s="5" t="s">
        <v>13</v>
      </c>
      <c r="B422" s="5" t="s">
        <v>14</v>
      </c>
      <c r="C422" s="5" t="s">
        <v>19</v>
      </c>
      <c r="D422" s="5" t="s">
        <v>53</v>
      </c>
      <c r="E422" s="5" t="s">
        <v>56</v>
      </c>
      <c r="F422" s="5" t="s">
        <v>60</v>
      </c>
      <c r="G422" s="5" t="s">
        <v>93</v>
      </c>
      <c r="H422" s="5">
        <v>280</v>
      </c>
      <c r="I422" s="9"/>
      <c r="J422" s="9"/>
      <c r="K422" s="10"/>
      <c r="L422" s="5" t="s">
        <v>32</v>
      </c>
      <c r="M422" s="5">
        <v>17</v>
      </c>
      <c r="N422" s="15">
        <v>42482</v>
      </c>
      <c r="O422" s="5" t="s">
        <v>1</v>
      </c>
      <c r="P422" s="6">
        <v>99.721771399600001</v>
      </c>
      <c r="Q422" s="5" t="s">
        <v>52</v>
      </c>
    </row>
    <row r="423" spans="1:17" x14ac:dyDescent="0.2">
      <c r="A423" s="5" t="s">
        <v>13</v>
      </c>
      <c r="B423" s="5" t="s">
        <v>17</v>
      </c>
      <c r="C423" s="5" t="s">
        <v>19</v>
      </c>
      <c r="D423" s="5" t="s">
        <v>53</v>
      </c>
      <c r="E423" s="5" t="s">
        <v>56</v>
      </c>
      <c r="F423" s="5" t="s">
        <v>60</v>
      </c>
      <c r="G423" s="5" t="s">
        <v>93</v>
      </c>
      <c r="H423" s="5">
        <v>280</v>
      </c>
      <c r="I423" s="9"/>
      <c r="J423" s="9"/>
      <c r="K423" s="10"/>
      <c r="L423" s="5" t="s">
        <v>32</v>
      </c>
      <c r="M423" s="5">
        <v>17</v>
      </c>
      <c r="N423" s="15">
        <v>42482</v>
      </c>
      <c r="O423" s="5" t="s">
        <v>1</v>
      </c>
      <c r="P423" s="6">
        <v>51.7801669336</v>
      </c>
      <c r="Q423" s="5" t="s">
        <v>52</v>
      </c>
    </row>
    <row r="424" spans="1:17" x14ac:dyDescent="0.2">
      <c r="A424" s="5" t="s">
        <v>13</v>
      </c>
      <c r="B424" s="5" t="s">
        <v>14</v>
      </c>
      <c r="C424" s="5" t="s">
        <v>19</v>
      </c>
      <c r="D424" s="5" t="s">
        <v>53</v>
      </c>
      <c r="E424" s="5" t="s">
        <v>56</v>
      </c>
      <c r="F424" s="5" t="s">
        <v>60</v>
      </c>
      <c r="G424" s="5" t="s">
        <v>93</v>
      </c>
      <c r="H424" s="5">
        <v>280</v>
      </c>
      <c r="I424" s="9"/>
      <c r="J424" s="9"/>
      <c r="K424" s="10"/>
      <c r="L424" s="5" t="s">
        <v>32</v>
      </c>
      <c r="M424" s="5">
        <v>17</v>
      </c>
      <c r="N424" s="15">
        <v>42482</v>
      </c>
      <c r="O424" s="5" t="s">
        <v>1</v>
      </c>
      <c r="P424" s="6">
        <v>87.024551944399988</v>
      </c>
      <c r="Q424" s="5" t="s">
        <v>52</v>
      </c>
    </row>
    <row r="425" spans="1:17" x14ac:dyDescent="0.2">
      <c r="A425" s="5" t="s">
        <v>13</v>
      </c>
      <c r="B425" s="5" t="s">
        <v>14</v>
      </c>
      <c r="C425" s="5" t="s">
        <v>16</v>
      </c>
      <c r="D425" s="5" t="s">
        <v>53</v>
      </c>
      <c r="E425" s="5" t="s">
        <v>56</v>
      </c>
      <c r="F425" s="5" t="s">
        <v>68</v>
      </c>
      <c r="G425" s="5" t="s">
        <v>97</v>
      </c>
      <c r="H425" s="5">
        <v>120</v>
      </c>
      <c r="I425" s="9"/>
      <c r="J425" s="9"/>
      <c r="K425" s="10"/>
      <c r="L425" s="5" t="s">
        <v>32</v>
      </c>
      <c r="M425" s="5">
        <v>17</v>
      </c>
      <c r="N425" s="15">
        <v>42482</v>
      </c>
      <c r="O425" s="5" t="s">
        <v>1</v>
      </c>
      <c r="P425" s="6">
        <v>20.191817982</v>
      </c>
      <c r="Q425" s="5" t="s">
        <v>52</v>
      </c>
    </row>
    <row r="426" spans="1:17" x14ac:dyDescent="0.2">
      <c r="A426" s="5" t="s">
        <v>13</v>
      </c>
      <c r="B426" s="5" t="s">
        <v>17</v>
      </c>
      <c r="C426" s="5" t="s">
        <v>19</v>
      </c>
      <c r="D426" s="5" t="s">
        <v>53</v>
      </c>
      <c r="E426" s="5" t="s">
        <v>56</v>
      </c>
      <c r="F426" s="5" t="s">
        <v>60</v>
      </c>
      <c r="G426" s="5" t="s">
        <v>93</v>
      </c>
      <c r="H426" s="5">
        <v>280</v>
      </c>
      <c r="I426" s="9"/>
      <c r="J426" s="9"/>
      <c r="K426" s="10"/>
      <c r="L426" s="5" t="s">
        <v>32</v>
      </c>
      <c r="M426" s="5">
        <v>17</v>
      </c>
      <c r="N426" s="15">
        <v>42482</v>
      </c>
      <c r="O426" s="5" t="s">
        <v>1</v>
      </c>
      <c r="P426" s="6">
        <v>15.087511107199999</v>
      </c>
      <c r="Q426" s="5" t="s">
        <v>52</v>
      </c>
    </row>
    <row r="427" spans="1:17" x14ac:dyDescent="0.2">
      <c r="A427" s="5" t="s">
        <v>13</v>
      </c>
      <c r="B427" s="5" t="s">
        <v>17</v>
      </c>
      <c r="C427" s="5" t="s">
        <v>19</v>
      </c>
      <c r="D427" s="5" t="s">
        <v>53</v>
      </c>
      <c r="E427" s="5" t="s">
        <v>56</v>
      </c>
      <c r="F427" s="5" t="s">
        <v>60</v>
      </c>
      <c r="G427" s="5" t="s">
        <v>93</v>
      </c>
      <c r="H427" s="5">
        <v>280</v>
      </c>
      <c r="I427" s="9"/>
      <c r="J427" s="9"/>
      <c r="K427" s="10"/>
      <c r="L427" s="5" t="s">
        <v>32</v>
      </c>
      <c r="M427" s="5">
        <v>17</v>
      </c>
      <c r="N427" s="15">
        <v>42482</v>
      </c>
      <c r="O427" s="5" t="s">
        <v>1</v>
      </c>
      <c r="P427" s="6">
        <v>62.397486129999997</v>
      </c>
      <c r="Q427" s="5" t="s">
        <v>52</v>
      </c>
    </row>
    <row r="428" spans="1:17" x14ac:dyDescent="0.2">
      <c r="A428" s="5" t="s">
        <v>13</v>
      </c>
      <c r="B428" s="5" t="s">
        <v>17</v>
      </c>
      <c r="C428" s="5" t="s">
        <v>19</v>
      </c>
      <c r="D428" s="5" t="s">
        <v>53</v>
      </c>
      <c r="E428" s="5" t="s">
        <v>56</v>
      </c>
      <c r="F428" s="5" t="s">
        <v>60</v>
      </c>
      <c r="G428" s="5" t="s">
        <v>93</v>
      </c>
      <c r="H428" s="5">
        <v>280</v>
      </c>
      <c r="I428" s="9"/>
      <c r="J428" s="9"/>
      <c r="K428" s="10"/>
      <c r="L428" s="5" t="s">
        <v>32</v>
      </c>
      <c r="M428" s="5">
        <v>17</v>
      </c>
      <c r="N428" s="15">
        <v>42482</v>
      </c>
      <c r="O428" s="5" t="s">
        <v>1</v>
      </c>
      <c r="P428" s="6">
        <v>29.895089173599999</v>
      </c>
      <c r="Q428" s="5" t="s">
        <v>52</v>
      </c>
    </row>
    <row r="429" spans="1:17" x14ac:dyDescent="0.2">
      <c r="A429" s="5" t="s">
        <v>13</v>
      </c>
      <c r="B429" s="5" t="s">
        <v>14</v>
      </c>
      <c r="C429" s="5" t="s">
        <v>19</v>
      </c>
      <c r="D429" s="5" t="s">
        <v>53</v>
      </c>
      <c r="E429" s="5" t="s">
        <v>56</v>
      </c>
      <c r="F429" s="5" t="s">
        <v>60</v>
      </c>
      <c r="G429" s="5" t="s">
        <v>93</v>
      </c>
      <c r="H429" s="5">
        <v>280</v>
      </c>
      <c r="I429" s="9"/>
      <c r="J429" s="9"/>
      <c r="K429" s="10"/>
      <c r="L429" s="5" t="s">
        <v>32</v>
      </c>
      <c r="M429" s="5">
        <v>17</v>
      </c>
      <c r="N429" s="15">
        <v>42482</v>
      </c>
      <c r="O429" s="5" t="s">
        <v>1</v>
      </c>
      <c r="P429" s="6">
        <v>13.8265285648</v>
      </c>
      <c r="Q429" s="5" t="s">
        <v>52</v>
      </c>
    </row>
    <row r="430" spans="1:17" x14ac:dyDescent="0.2">
      <c r="A430" s="5" t="s">
        <v>13</v>
      </c>
      <c r="B430" s="5" t="s">
        <v>14</v>
      </c>
      <c r="C430" s="5" t="s">
        <v>19</v>
      </c>
      <c r="D430" s="5" t="s">
        <v>53</v>
      </c>
      <c r="E430" s="5" t="s">
        <v>56</v>
      </c>
      <c r="F430" s="5" t="s">
        <v>60</v>
      </c>
      <c r="G430" s="5" t="s">
        <v>93</v>
      </c>
      <c r="H430" s="5">
        <v>280</v>
      </c>
      <c r="I430" s="9"/>
      <c r="J430" s="9"/>
      <c r="K430" s="10"/>
      <c r="L430" s="5" t="s">
        <v>32</v>
      </c>
      <c r="M430" s="5">
        <v>17</v>
      </c>
      <c r="N430" s="15">
        <v>42482</v>
      </c>
      <c r="O430" s="5" t="s">
        <v>1</v>
      </c>
      <c r="P430" s="6">
        <v>10.220945613200001</v>
      </c>
      <c r="Q430" s="5" t="s">
        <v>52</v>
      </c>
    </row>
    <row r="431" spans="1:17" x14ac:dyDescent="0.2">
      <c r="A431" s="5" t="s">
        <v>13</v>
      </c>
      <c r="B431" s="5" t="s">
        <v>14</v>
      </c>
      <c r="C431" s="5" t="s">
        <v>19</v>
      </c>
      <c r="D431" s="5" t="s">
        <v>53</v>
      </c>
      <c r="E431" s="5" t="s">
        <v>56</v>
      </c>
      <c r="F431" s="5" t="s">
        <v>60</v>
      </c>
      <c r="G431" s="5" t="s">
        <v>93</v>
      </c>
      <c r="H431" s="5">
        <v>280</v>
      </c>
      <c r="I431" s="9"/>
      <c r="J431" s="9"/>
      <c r="K431" s="10"/>
      <c r="L431" s="5" t="s">
        <v>32</v>
      </c>
      <c r="M431" s="5">
        <v>17</v>
      </c>
      <c r="N431" s="15">
        <v>42482</v>
      </c>
      <c r="O431" s="5" t="s">
        <v>1</v>
      </c>
      <c r="P431" s="6">
        <v>42.113592511200004</v>
      </c>
      <c r="Q431" s="5" t="s">
        <v>52</v>
      </c>
    </row>
    <row r="432" spans="1:17" x14ac:dyDescent="0.2">
      <c r="A432" s="5" t="s">
        <v>13</v>
      </c>
      <c r="B432" s="5" t="s">
        <v>14</v>
      </c>
      <c r="C432" s="5" t="s">
        <v>16</v>
      </c>
      <c r="D432" s="5" t="s">
        <v>53</v>
      </c>
      <c r="E432" s="5" t="s">
        <v>56</v>
      </c>
      <c r="F432" s="5" t="s">
        <v>68</v>
      </c>
      <c r="G432" s="5" t="s">
        <v>97</v>
      </c>
      <c r="H432" s="5">
        <v>120</v>
      </c>
      <c r="I432" s="9"/>
      <c r="J432" s="9"/>
      <c r="K432" s="10"/>
      <c r="L432" s="5" t="s">
        <v>32</v>
      </c>
      <c r="M432" s="5">
        <v>17</v>
      </c>
      <c r="N432" s="15">
        <v>42482</v>
      </c>
      <c r="O432" s="5" t="s">
        <v>1</v>
      </c>
      <c r="P432" s="6">
        <v>22.200562485599999</v>
      </c>
      <c r="Q432" s="5" t="s">
        <v>52</v>
      </c>
    </row>
    <row r="433" spans="1:17" x14ac:dyDescent="0.2">
      <c r="A433" s="5" t="s">
        <v>13</v>
      </c>
      <c r="B433" s="5" t="s">
        <v>14</v>
      </c>
      <c r="C433" s="5" t="s">
        <v>16</v>
      </c>
      <c r="D433" s="5" t="s">
        <v>53</v>
      </c>
      <c r="E433" s="5" t="s">
        <v>56</v>
      </c>
      <c r="F433" s="5" t="s">
        <v>68</v>
      </c>
      <c r="G433" s="5" t="s">
        <v>97</v>
      </c>
      <c r="H433" s="5">
        <v>120</v>
      </c>
      <c r="I433" s="9"/>
      <c r="J433" s="9"/>
      <c r="K433" s="10"/>
      <c r="L433" s="5" t="s">
        <v>32</v>
      </c>
      <c r="M433" s="5">
        <v>17</v>
      </c>
      <c r="N433" s="15">
        <v>42482</v>
      </c>
      <c r="O433" s="5" t="s">
        <v>1</v>
      </c>
      <c r="P433" s="6">
        <v>5.4363725291999998</v>
      </c>
      <c r="Q433" s="5" t="s">
        <v>52</v>
      </c>
    </row>
    <row r="434" spans="1:17" x14ac:dyDescent="0.2">
      <c r="A434" s="5" t="s">
        <v>13</v>
      </c>
      <c r="B434" s="5" t="s">
        <v>14</v>
      </c>
      <c r="C434" s="5" t="s">
        <v>16</v>
      </c>
      <c r="D434" s="5" t="s">
        <v>53</v>
      </c>
      <c r="E434" s="5" t="s">
        <v>56</v>
      </c>
      <c r="F434" s="5" t="s">
        <v>68</v>
      </c>
      <c r="G434" s="5" t="s">
        <v>97</v>
      </c>
      <c r="H434" s="5">
        <v>120</v>
      </c>
      <c r="I434" s="9"/>
      <c r="J434" s="9"/>
      <c r="K434" s="10"/>
      <c r="L434" s="5" t="s">
        <v>32</v>
      </c>
      <c r="M434" s="5">
        <v>17</v>
      </c>
      <c r="N434" s="15">
        <v>42482</v>
      </c>
      <c r="O434" s="5" t="s">
        <v>1</v>
      </c>
      <c r="P434" s="6">
        <v>10.673004665999999</v>
      </c>
      <c r="Q434" s="5" t="s">
        <v>52</v>
      </c>
    </row>
    <row r="435" spans="1:17" x14ac:dyDescent="0.2">
      <c r="A435" s="5" t="s">
        <v>13</v>
      </c>
      <c r="B435" s="5" t="s">
        <v>14</v>
      </c>
      <c r="C435" s="5" t="s">
        <v>16</v>
      </c>
      <c r="D435" s="5" t="s">
        <v>53</v>
      </c>
      <c r="E435" s="5" t="s">
        <v>56</v>
      </c>
      <c r="F435" s="5" t="s">
        <v>68</v>
      </c>
      <c r="G435" s="5" t="s">
        <v>97</v>
      </c>
      <c r="H435" s="5">
        <v>120</v>
      </c>
      <c r="I435" s="9"/>
      <c r="J435" s="9"/>
      <c r="K435" s="10"/>
      <c r="L435" s="5" t="s">
        <v>32</v>
      </c>
      <c r="M435" s="5">
        <v>17</v>
      </c>
      <c r="N435" s="15">
        <v>42482</v>
      </c>
      <c r="O435" s="5" t="s">
        <v>1</v>
      </c>
      <c r="P435" s="6">
        <v>40.750124449200001</v>
      </c>
      <c r="Q435" s="5" t="s">
        <v>52</v>
      </c>
    </row>
    <row r="436" spans="1:17" x14ac:dyDescent="0.2">
      <c r="A436" s="5" t="s">
        <v>13</v>
      </c>
      <c r="B436" s="5" t="s">
        <v>14</v>
      </c>
      <c r="C436" s="5" t="s">
        <v>16</v>
      </c>
      <c r="D436" s="5" t="s">
        <v>53</v>
      </c>
      <c r="E436" s="5" t="s">
        <v>56</v>
      </c>
      <c r="F436" s="5" t="s">
        <v>58</v>
      </c>
      <c r="G436" s="5" t="s">
        <v>93</v>
      </c>
      <c r="H436" s="5">
        <v>139</v>
      </c>
      <c r="I436" s="9"/>
      <c r="J436" s="9"/>
      <c r="K436" s="10"/>
      <c r="L436" s="5" t="s">
        <v>32</v>
      </c>
      <c r="M436" s="5">
        <v>17</v>
      </c>
      <c r="N436" s="15">
        <v>42482</v>
      </c>
      <c r="O436" s="5" t="s">
        <v>1</v>
      </c>
      <c r="P436" s="6">
        <v>66.595562437860011</v>
      </c>
      <c r="Q436" s="5" t="s">
        <v>52</v>
      </c>
    </row>
    <row r="437" spans="1:17" x14ac:dyDescent="0.2">
      <c r="A437" s="5" t="s">
        <v>13</v>
      </c>
      <c r="B437" s="5" t="s">
        <v>14</v>
      </c>
      <c r="C437" s="5" t="s">
        <v>16</v>
      </c>
      <c r="D437" s="5" t="s">
        <v>53</v>
      </c>
      <c r="E437" s="5" t="s">
        <v>56</v>
      </c>
      <c r="F437" s="5" t="s">
        <v>58</v>
      </c>
      <c r="G437" s="5" t="s">
        <v>93</v>
      </c>
      <c r="H437" s="5">
        <v>139</v>
      </c>
      <c r="I437" s="9"/>
      <c r="J437" s="9"/>
      <c r="K437" s="10"/>
      <c r="L437" s="5" t="s">
        <v>32</v>
      </c>
      <c r="M437" s="5">
        <v>17</v>
      </c>
      <c r="N437" s="15">
        <v>42482</v>
      </c>
      <c r="O437" s="5" t="s">
        <v>1</v>
      </c>
      <c r="P437" s="6">
        <v>38.663215941130005</v>
      </c>
      <c r="Q437" s="5" t="s">
        <v>52</v>
      </c>
    </row>
    <row r="438" spans="1:17" x14ac:dyDescent="0.2">
      <c r="A438" s="5" t="s">
        <v>23</v>
      </c>
      <c r="B438" s="5" t="s">
        <v>26</v>
      </c>
      <c r="C438" s="5" t="s">
        <v>27</v>
      </c>
      <c r="D438" s="5" t="s">
        <v>54</v>
      </c>
      <c r="E438" s="5" t="s">
        <v>57</v>
      </c>
      <c r="F438" s="5" t="s">
        <v>121</v>
      </c>
      <c r="G438" s="5" t="s">
        <v>110</v>
      </c>
      <c r="H438" s="5">
        <v>0.33329999999999999</v>
      </c>
      <c r="I438" s="9"/>
      <c r="J438" s="9"/>
      <c r="K438" s="10"/>
      <c r="L438" s="5" t="s">
        <v>32</v>
      </c>
      <c r="M438" s="5">
        <v>17</v>
      </c>
      <c r="N438" s="15">
        <v>42482</v>
      </c>
      <c r="O438" s="5" t="s">
        <v>1</v>
      </c>
      <c r="P438" s="6">
        <v>29.227472293799998</v>
      </c>
      <c r="Q438" s="5" t="s">
        <v>132</v>
      </c>
    </row>
    <row r="439" spans="1:17" x14ac:dyDescent="0.2">
      <c r="A439" s="5" t="s">
        <v>23</v>
      </c>
      <c r="B439" s="5" t="s">
        <v>26</v>
      </c>
      <c r="C439" s="5" t="s">
        <v>27</v>
      </c>
      <c r="D439" s="5" t="s">
        <v>54</v>
      </c>
      <c r="E439" s="5" t="s">
        <v>57</v>
      </c>
      <c r="F439" s="5" t="s">
        <v>122</v>
      </c>
      <c r="G439" s="5" t="s">
        <v>110</v>
      </c>
      <c r="H439" s="5">
        <v>0.33329999999999999</v>
      </c>
      <c r="I439" s="9"/>
      <c r="J439" s="9"/>
      <c r="K439" s="10"/>
      <c r="L439" s="5" t="s">
        <v>32</v>
      </c>
      <c r="M439" s="5">
        <v>17</v>
      </c>
      <c r="N439" s="15">
        <v>42482</v>
      </c>
      <c r="O439" s="5" t="s">
        <v>1</v>
      </c>
      <c r="P439" s="6">
        <v>15.472464408819</v>
      </c>
      <c r="Q439" s="5" t="s">
        <v>132</v>
      </c>
    </row>
    <row r="440" spans="1:17" x14ac:dyDescent="0.2">
      <c r="A440" s="5" t="s">
        <v>23</v>
      </c>
      <c r="B440" s="5" t="s">
        <v>26</v>
      </c>
      <c r="C440" s="5" t="s">
        <v>27</v>
      </c>
      <c r="D440" s="5" t="s">
        <v>54</v>
      </c>
      <c r="E440" s="5" t="s">
        <v>57</v>
      </c>
      <c r="F440" s="5" t="s">
        <v>122</v>
      </c>
      <c r="G440" s="5" t="s">
        <v>110</v>
      </c>
      <c r="H440" s="5">
        <v>0.33329999999999999</v>
      </c>
      <c r="I440" s="9"/>
      <c r="J440" s="9"/>
      <c r="K440" s="10"/>
      <c r="L440" s="5" t="s">
        <v>32</v>
      </c>
      <c r="M440" s="5">
        <v>17</v>
      </c>
      <c r="N440" s="15">
        <v>42482</v>
      </c>
      <c r="O440" s="5" t="s">
        <v>1</v>
      </c>
      <c r="P440" s="6">
        <v>45.514611180357001</v>
      </c>
      <c r="Q440" s="5" t="s">
        <v>132</v>
      </c>
    </row>
    <row r="441" spans="1:17" x14ac:dyDescent="0.2">
      <c r="A441" s="5" t="s">
        <v>13</v>
      </c>
      <c r="B441" s="5" t="s">
        <v>14</v>
      </c>
      <c r="C441" s="5" t="s">
        <v>16</v>
      </c>
      <c r="D441" s="5" t="s">
        <v>53</v>
      </c>
      <c r="E441" s="5" t="s">
        <v>56</v>
      </c>
      <c r="F441" s="5" t="s">
        <v>120</v>
      </c>
      <c r="G441" s="5" t="s">
        <v>106</v>
      </c>
      <c r="H441" s="5">
        <v>120</v>
      </c>
      <c r="I441" s="9"/>
      <c r="J441" s="9"/>
      <c r="K441" s="10"/>
      <c r="L441" s="5" t="s">
        <v>32</v>
      </c>
      <c r="M441" s="5">
        <v>17</v>
      </c>
      <c r="N441" s="15">
        <v>42482</v>
      </c>
      <c r="O441" s="5" t="s">
        <v>1</v>
      </c>
      <c r="P441" s="6">
        <v>35.722458844800002</v>
      </c>
      <c r="Q441" s="5" t="s">
        <v>52</v>
      </c>
    </row>
    <row r="442" spans="1:17" x14ac:dyDescent="0.2">
      <c r="A442" s="5" t="s">
        <v>13</v>
      </c>
      <c r="B442" s="5" t="s">
        <v>14</v>
      </c>
      <c r="C442" s="5" t="s">
        <v>16</v>
      </c>
      <c r="D442" s="5" t="s">
        <v>53</v>
      </c>
      <c r="E442" s="5" t="s">
        <v>56</v>
      </c>
      <c r="F442" s="5" t="s">
        <v>120</v>
      </c>
      <c r="G442" s="5" t="s">
        <v>106</v>
      </c>
      <c r="H442" s="5">
        <v>120</v>
      </c>
      <c r="I442" s="9"/>
      <c r="J442" s="9"/>
      <c r="K442" s="10"/>
      <c r="L442" s="5" t="s">
        <v>32</v>
      </c>
      <c r="M442" s="5">
        <v>17</v>
      </c>
      <c r="N442" s="15">
        <v>42482</v>
      </c>
      <c r="O442" s="5" t="s">
        <v>1</v>
      </c>
      <c r="P442" s="6">
        <v>56.125701026400002</v>
      </c>
      <c r="Q442" s="5" t="s">
        <v>52</v>
      </c>
    </row>
    <row r="443" spans="1:17" x14ac:dyDescent="0.2">
      <c r="A443" s="5" t="s">
        <v>13</v>
      </c>
      <c r="B443" s="5" t="s">
        <v>14</v>
      </c>
      <c r="C443" s="5" t="s">
        <v>16</v>
      </c>
      <c r="D443" s="5" t="s">
        <v>53</v>
      </c>
      <c r="E443" s="5" t="s">
        <v>56</v>
      </c>
      <c r="F443" s="5" t="s">
        <v>120</v>
      </c>
      <c r="G443" s="5" t="s">
        <v>106</v>
      </c>
      <c r="H443" s="5">
        <v>120</v>
      </c>
      <c r="I443" s="9"/>
      <c r="J443" s="9"/>
      <c r="K443" s="10"/>
      <c r="L443" s="5" t="s">
        <v>32</v>
      </c>
      <c r="M443" s="5">
        <v>17</v>
      </c>
      <c r="N443" s="15">
        <v>42482</v>
      </c>
      <c r="O443" s="5" t="s">
        <v>1</v>
      </c>
      <c r="P443" s="6">
        <v>14.355237288</v>
      </c>
      <c r="Q443" s="5" t="s">
        <v>52</v>
      </c>
    </row>
    <row r="444" spans="1:17" x14ac:dyDescent="0.2">
      <c r="A444" s="5" t="s">
        <v>23</v>
      </c>
      <c r="B444" s="5" t="s">
        <v>26</v>
      </c>
      <c r="C444" s="5" t="s">
        <v>27</v>
      </c>
      <c r="D444" s="5" t="s">
        <v>54</v>
      </c>
      <c r="E444" s="5" t="s">
        <v>57</v>
      </c>
      <c r="F444" s="5" t="s">
        <v>121</v>
      </c>
      <c r="G444" s="5" t="s">
        <v>110</v>
      </c>
      <c r="H444" s="5">
        <v>0.33329999999999999</v>
      </c>
      <c r="I444" s="9"/>
      <c r="J444" s="9"/>
      <c r="K444" s="10"/>
      <c r="L444" s="5" t="s">
        <v>32</v>
      </c>
      <c r="M444" s="5">
        <v>17</v>
      </c>
      <c r="N444" s="15">
        <v>42482</v>
      </c>
      <c r="O444" s="5" t="s">
        <v>1</v>
      </c>
      <c r="P444" s="6">
        <v>173.19739117206902</v>
      </c>
      <c r="Q444" s="5" t="s">
        <v>132</v>
      </c>
    </row>
    <row r="445" spans="1:17" x14ac:dyDescent="0.2">
      <c r="A445" s="5" t="s">
        <v>23</v>
      </c>
      <c r="B445" s="5" t="s">
        <v>26</v>
      </c>
      <c r="C445" s="5" t="s">
        <v>27</v>
      </c>
      <c r="D445" s="5" t="s">
        <v>54</v>
      </c>
      <c r="E445" s="5" t="s">
        <v>57</v>
      </c>
      <c r="F445" s="5" t="s">
        <v>122</v>
      </c>
      <c r="G445" s="5" t="s">
        <v>110</v>
      </c>
      <c r="H445" s="5">
        <v>0.33329999999999999</v>
      </c>
      <c r="I445" s="9"/>
      <c r="J445" s="9"/>
      <c r="K445" s="10"/>
      <c r="L445" s="5" t="s">
        <v>32</v>
      </c>
      <c r="M445" s="5">
        <v>17</v>
      </c>
      <c r="N445" s="15">
        <v>42482</v>
      </c>
      <c r="O445" s="5" t="s">
        <v>1</v>
      </c>
      <c r="P445" s="6">
        <v>19.615535203638</v>
      </c>
      <c r="Q445" s="5" t="s">
        <v>132</v>
      </c>
    </row>
    <row r="446" spans="1:17" x14ac:dyDescent="0.2">
      <c r="A446" s="5" t="s">
        <v>23</v>
      </c>
      <c r="B446" s="5" t="s">
        <v>26</v>
      </c>
      <c r="C446" s="5" t="s">
        <v>27</v>
      </c>
      <c r="D446" s="5" t="s">
        <v>54</v>
      </c>
      <c r="E446" s="5" t="s">
        <v>57</v>
      </c>
      <c r="F446" s="5" t="s">
        <v>122</v>
      </c>
      <c r="G446" s="5" t="s">
        <v>110</v>
      </c>
      <c r="H446" s="5">
        <v>0.33329999999999999</v>
      </c>
      <c r="I446" s="9"/>
      <c r="J446" s="9"/>
      <c r="K446" s="10"/>
      <c r="L446" s="5" t="s">
        <v>32</v>
      </c>
      <c r="M446" s="5">
        <v>17</v>
      </c>
      <c r="N446" s="15">
        <v>42482</v>
      </c>
      <c r="O446" s="5" t="s">
        <v>1</v>
      </c>
      <c r="P446" s="6">
        <v>69.993359060757001</v>
      </c>
      <c r="Q446" s="5" t="s">
        <v>132</v>
      </c>
    </row>
    <row r="447" spans="1:17" x14ac:dyDescent="0.2">
      <c r="A447" s="5" t="s">
        <v>13</v>
      </c>
      <c r="B447" s="5" t="s">
        <v>14</v>
      </c>
      <c r="C447" s="5" t="s">
        <v>16</v>
      </c>
      <c r="D447" s="5" t="s">
        <v>53</v>
      </c>
      <c r="E447" s="5" t="s">
        <v>56</v>
      </c>
      <c r="F447" s="5" t="s">
        <v>58</v>
      </c>
      <c r="G447" s="5" t="s">
        <v>93</v>
      </c>
      <c r="H447" s="5">
        <v>139</v>
      </c>
      <c r="I447" s="9"/>
      <c r="J447" s="9"/>
      <c r="K447" s="10"/>
      <c r="L447" s="5" t="s">
        <v>32</v>
      </c>
      <c r="M447" s="5">
        <v>17</v>
      </c>
      <c r="N447" s="15">
        <v>42482</v>
      </c>
      <c r="O447" s="5" t="s">
        <v>1</v>
      </c>
      <c r="P447" s="6">
        <v>6.48661951416</v>
      </c>
      <c r="Q447" s="5" t="s">
        <v>52</v>
      </c>
    </row>
    <row r="448" spans="1:17" x14ac:dyDescent="0.2">
      <c r="A448" s="5" t="s">
        <v>13</v>
      </c>
      <c r="B448" s="5" t="s">
        <v>14</v>
      </c>
      <c r="C448" s="5" t="s">
        <v>16</v>
      </c>
      <c r="D448" s="5" t="s">
        <v>53</v>
      </c>
      <c r="E448" s="5" t="s">
        <v>56</v>
      </c>
      <c r="F448" s="5" t="s">
        <v>58</v>
      </c>
      <c r="G448" s="5" t="s">
        <v>93</v>
      </c>
      <c r="H448" s="5">
        <v>139</v>
      </c>
      <c r="I448" s="9"/>
      <c r="J448" s="9"/>
      <c r="K448" s="10"/>
      <c r="L448" s="5" t="s">
        <v>32</v>
      </c>
      <c r="M448" s="5">
        <v>17</v>
      </c>
      <c r="N448" s="15">
        <v>42482</v>
      </c>
      <c r="O448" s="5" t="s">
        <v>1</v>
      </c>
      <c r="P448" s="6">
        <v>24.269753340779996</v>
      </c>
      <c r="Q448" s="5" t="s">
        <v>52</v>
      </c>
    </row>
    <row r="449" spans="1:17" x14ac:dyDescent="0.2">
      <c r="A449" s="5" t="s">
        <v>13</v>
      </c>
      <c r="B449" s="5" t="s">
        <v>14</v>
      </c>
      <c r="C449" s="5" t="s">
        <v>16</v>
      </c>
      <c r="D449" s="5" t="s">
        <v>53</v>
      </c>
      <c r="E449" s="5" t="s">
        <v>56</v>
      </c>
      <c r="F449" s="5" t="s">
        <v>58</v>
      </c>
      <c r="G449" s="5" t="s">
        <v>93</v>
      </c>
      <c r="H449" s="5">
        <v>139</v>
      </c>
      <c r="I449" s="9"/>
      <c r="J449" s="9"/>
      <c r="K449" s="10"/>
      <c r="L449" s="5" t="s">
        <v>32</v>
      </c>
      <c r="M449" s="5">
        <v>17</v>
      </c>
      <c r="N449" s="15">
        <v>42482</v>
      </c>
      <c r="O449" s="5" t="s">
        <v>1</v>
      </c>
      <c r="P449" s="6">
        <v>8.2381447684500007</v>
      </c>
      <c r="Q449" s="5" t="s">
        <v>52</v>
      </c>
    </row>
    <row r="450" spans="1:17" x14ac:dyDescent="0.2">
      <c r="A450" s="5" t="s">
        <v>23</v>
      </c>
      <c r="B450" s="5" t="s">
        <v>26</v>
      </c>
      <c r="C450" s="5" t="s">
        <v>27</v>
      </c>
      <c r="D450" s="5" t="s">
        <v>54</v>
      </c>
      <c r="E450" s="5" t="s">
        <v>57</v>
      </c>
      <c r="F450" s="5" t="s">
        <v>123</v>
      </c>
      <c r="G450" s="5" t="s">
        <v>110</v>
      </c>
      <c r="H450" s="5">
        <v>0.33329999999999999</v>
      </c>
      <c r="I450" s="9"/>
      <c r="J450" s="9"/>
      <c r="K450" s="10"/>
      <c r="L450" s="5" t="s">
        <v>32</v>
      </c>
      <c r="M450" s="5">
        <v>17</v>
      </c>
      <c r="N450" s="15">
        <v>42482</v>
      </c>
      <c r="O450" s="5" t="s">
        <v>1</v>
      </c>
      <c r="P450" s="6">
        <v>67.723589330430002</v>
      </c>
      <c r="Q450" s="5" t="s">
        <v>132</v>
      </c>
    </row>
    <row r="451" spans="1:17" x14ac:dyDescent="0.2">
      <c r="A451" s="5" t="s">
        <v>23</v>
      </c>
      <c r="B451" s="5" t="s">
        <v>26</v>
      </c>
      <c r="C451" s="5" t="s">
        <v>27</v>
      </c>
      <c r="D451" s="5" t="s">
        <v>54</v>
      </c>
      <c r="E451" s="5" t="s">
        <v>57</v>
      </c>
      <c r="F451" s="5" t="s">
        <v>124</v>
      </c>
      <c r="G451" s="5" t="s">
        <v>110</v>
      </c>
      <c r="H451" s="5">
        <v>0.33329999999999999</v>
      </c>
      <c r="I451" s="9"/>
      <c r="J451" s="9"/>
      <c r="K451" s="10"/>
      <c r="L451" s="5" t="s">
        <v>32</v>
      </c>
      <c r="M451" s="5">
        <v>17</v>
      </c>
      <c r="N451" s="15">
        <v>42482</v>
      </c>
      <c r="O451" s="5" t="s">
        <v>1</v>
      </c>
      <c r="P451" s="6">
        <v>62.116891526282991</v>
      </c>
      <c r="Q451" s="5" t="s">
        <v>132</v>
      </c>
    </row>
    <row r="452" spans="1:17" x14ac:dyDescent="0.2">
      <c r="A452" s="5" t="s">
        <v>23</v>
      </c>
      <c r="B452" s="5" t="s">
        <v>26</v>
      </c>
      <c r="C452" s="5" t="s">
        <v>27</v>
      </c>
      <c r="D452" s="5" t="s">
        <v>54</v>
      </c>
      <c r="E452" s="5" t="s">
        <v>57</v>
      </c>
      <c r="F452" s="5" t="s">
        <v>124</v>
      </c>
      <c r="G452" s="5" t="s">
        <v>110</v>
      </c>
      <c r="H452" s="5">
        <v>0.33329999999999999</v>
      </c>
      <c r="I452" s="9"/>
      <c r="J452" s="9"/>
      <c r="K452" s="10"/>
      <c r="L452" s="5" t="s">
        <v>32</v>
      </c>
      <c r="M452" s="5">
        <v>17</v>
      </c>
      <c r="N452" s="15">
        <v>42482</v>
      </c>
      <c r="O452" s="5" t="s">
        <v>1</v>
      </c>
      <c r="P452" s="6">
        <v>22.087878357929998</v>
      </c>
      <c r="Q452" s="5" t="s">
        <v>132</v>
      </c>
    </row>
    <row r="453" spans="1:17" x14ac:dyDescent="0.2">
      <c r="A453" s="5" t="s">
        <v>23</v>
      </c>
      <c r="B453" s="5" t="s">
        <v>26</v>
      </c>
      <c r="C453" s="5" t="s">
        <v>27</v>
      </c>
      <c r="D453" s="5" t="s">
        <v>54</v>
      </c>
      <c r="E453" s="5" t="s">
        <v>57</v>
      </c>
      <c r="F453" s="5" t="s">
        <v>125</v>
      </c>
      <c r="G453" s="5" t="s">
        <v>110</v>
      </c>
      <c r="H453" s="5">
        <v>0.33329999999999999</v>
      </c>
      <c r="I453" s="9"/>
      <c r="J453" s="9"/>
      <c r="K453" s="10"/>
      <c r="L453" s="5" t="s">
        <v>32</v>
      </c>
      <c r="M453" s="5">
        <v>17</v>
      </c>
      <c r="N453" s="15">
        <v>42482</v>
      </c>
      <c r="O453" s="5" t="s">
        <v>1</v>
      </c>
      <c r="P453" s="6">
        <v>37.944805189995002</v>
      </c>
      <c r="Q453" s="5" t="s">
        <v>132</v>
      </c>
    </row>
    <row r="454" spans="1:17" x14ac:dyDescent="0.2">
      <c r="A454" s="5" t="s">
        <v>23</v>
      </c>
      <c r="B454" s="5" t="s">
        <v>26</v>
      </c>
      <c r="C454" s="5" t="s">
        <v>27</v>
      </c>
      <c r="D454" s="5" t="s">
        <v>54</v>
      </c>
      <c r="E454" s="5" t="s">
        <v>57</v>
      </c>
      <c r="F454" s="5" t="s">
        <v>125</v>
      </c>
      <c r="G454" s="5" t="s">
        <v>110</v>
      </c>
      <c r="H454" s="5">
        <v>0.33329999999999999</v>
      </c>
      <c r="I454" s="9"/>
      <c r="J454" s="9"/>
      <c r="K454" s="10"/>
      <c r="L454" s="5" t="s">
        <v>32</v>
      </c>
      <c r="M454" s="5">
        <v>17</v>
      </c>
      <c r="N454" s="15">
        <v>42482</v>
      </c>
      <c r="O454" s="5" t="s">
        <v>1</v>
      </c>
      <c r="P454" s="6">
        <v>35.450768585264996</v>
      </c>
      <c r="Q454" s="5" t="s">
        <v>132</v>
      </c>
    </row>
    <row r="455" spans="1:17" x14ac:dyDescent="0.2">
      <c r="A455" s="5" t="s">
        <v>13</v>
      </c>
      <c r="B455" s="5" t="s">
        <v>14</v>
      </c>
      <c r="C455" s="5" t="s">
        <v>16</v>
      </c>
      <c r="D455" s="5" t="s">
        <v>53</v>
      </c>
      <c r="E455" s="5" t="s">
        <v>56</v>
      </c>
      <c r="F455" s="5" t="s">
        <v>68</v>
      </c>
      <c r="G455" s="5" t="s">
        <v>97</v>
      </c>
      <c r="H455" s="5">
        <v>120</v>
      </c>
      <c r="I455" s="9"/>
      <c r="J455" s="9"/>
      <c r="K455" s="10"/>
      <c r="L455" s="5" t="s">
        <v>32</v>
      </c>
      <c r="M455" s="5">
        <v>17</v>
      </c>
      <c r="N455" s="15">
        <v>42482</v>
      </c>
      <c r="O455" s="5" t="s">
        <v>1</v>
      </c>
      <c r="P455" s="6">
        <v>6.4016657628000004</v>
      </c>
      <c r="Q455" s="5" t="s">
        <v>52</v>
      </c>
    </row>
    <row r="456" spans="1:17" x14ac:dyDescent="0.2">
      <c r="A456" s="5" t="s">
        <v>13</v>
      </c>
      <c r="B456" s="5" t="s">
        <v>14</v>
      </c>
      <c r="C456" s="5" t="s">
        <v>16</v>
      </c>
      <c r="D456" s="5" t="s">
        <v>53</v>
      </c>
      <c r="E456" s="5" t="s">
        <v>56</v>
      </c>
      <c r="F456" s="5" t="s">
        <v>58</v>
      </c>
      <c r="G456" s="5" t="s">
        <v>93</v>
      </c>
      <c r="H456" s="5">
        <v>139</v>
      </c>
      <c r="I456" s="9"/>
      <c r="J456" s="9"/>
      <c r="K456" s="10"/>
      <c r="L456" s="5" t="s">
        <v>32</v>
      </c>
      <c r="M456" s="5">
        <v>17</v>
      </c>
      <c r="N456" s="15">
        <v>42482</v>
      </c>
      <c r="O456" s="5" t="s">
        <v>1</v>
      </c>
      <c r="P456" s="6">
        <v>13.741712293279999</v>
      </c>
      <c r="Q456" s="5" t="s">
        <v>52</v>
      </c>
    </row>
    <row r="457" spans="1:17" x14ac:dyDescent="0.2">
      <c r="A457" s="5" t="s">
        <v>13</v>
      </c>
      <c r="B457" s="5" t="s">
        <v>14</v>
      </c>
      <c r="C457" s="5" t="s">
        <v>16</v>
      </c>
      <c r="D457" s="5" t="s">
        <v>53</v>
      </c>
      <c r="E457" s="5" t="s">
        <v>56</v>
      </c>
      <c r="F457" s="5" t="s">
        <v>58</v>
      </c>
      <c r="G457" s="5" t="s">
        <v>93</v>
      </c>
      <c r="H457" s="5">
        <v>139</v>
      </c>
      <c r="I457" s="9"/>
      <c r="J457" s="9"/>
      <c r="K457" s="10"/>
      <c r="L457" s="5" t="s">
        <v>32</v>
      </c>
      <c r="M457" s="5">
        <v>17</v>
      </c>
      <c r="N457" s="15">
        <v>42482</v>
      </c>
      <c r="O457" s="5" t="s">
        <v>1</v>
      </c>
      <c r="P457" s="6">
        <v>33.561798383269995</v>
      </c>
      <c r="Q457" s="5" t="s">
        <v>52</v>
      </c>
    </row>
    <row r="458" spans="1:17" x14ac:dyDescent="0.2">
      <c r="A458" s="5" t="s">
        <v>13</v>
      </c>
      <c r="B458" s="5" t="s">
        <v>14</v>
      </c>
      <c r="C458" s="5" t="s">
        <v>16</v>
      </c>
      <c r="D458" s="5" t="s">
        <v>53</v>
      </c>
      <c r="E458" s="5" t="s">
        <v>56</v>
      </c>
      <c r="F458" s="5" t="s">
        <v>58</v>
      </c>
      <c r="G458" s="5" t="s">
        <v>93</v>
      </c>
      <c r="H458" s="5">
        <v>139</v>
      </c>
      <c r="I458" s="9"/>
      <c r="J458" s="9"/>
      <c r="K458" s="10"/>
      <c r="L458" s="5" t="s">
        <v>32</v>
      </c>
      <c r="M458" s="5">
        <v>17</v>
      </c>
      <c r="N458" s="15">
        <v>42482</v>
      </c>
      <c r="O458" s="5" t="s">
        <v>1</v>
      </c>
      <c r="P458" s="6">
        <v>36.698436280800003</v>
      </c>
      <c r="Q458" s="5" t="s">
        <v>52</v>
      </c>
    </row>
    <row r="459" spans="1:17" x14ac:dyDescent="0.2">
      <c r="A459" s="5" t="s">
        <v>13</v>
      </c>
      <c r="B459" s="5" t="s">
        <v>14</v>
      </c>
      <c r="C459" s="5" t="s">
        <v>16</v>
      </c>
      <c r="D459" s="5" t="s">
        <v>53</v>
      </c>
      <c r="E459" s="5" t="s">
        <v>56</v>
      </c>
      <c r="F459" s="5" t="s">
        <v>58</v>
      </c>
      <c r="G459" s="5" t="s">
        <v>93</v>
      </c>
      <c r="H459" s="5">
        <v>139</v>
      </c>
      <c r="I459" s="9"/>
      <c r="J459" s="9"/>
      <c r="K459" s="10"/>
      <c r="L459" s="5" t="s">
        <v>32</v>
      </c>
      <c r="M459" s="5">
        <v>17</v>
      </c>
      <c r="N459" s="15">
        <v>42482</v>
      </c>
      <c r="O459" s="5" t="s">
        <v>1</v>
      </c>
      <c r="P459" s="6">
        <v>36.129506003180005</v>
      </c>
      <c r="Q459" s="5" t="s">
        <v>52</v>
      </c>
    </row>
    <row r="460" spans="1:17" x14ac:dyDescent="0.2">
      <c r="A460" s="5" t="s">
        <v>13</v>
      </c>
      <c r="B460" s="5" t="s">
        <v>14</v>
      </c>
      <c r="C460" s="5" t="s">
        <v>16</v>
      </c>
      <c r="D460" s="5" t="s">
        <v>53</v>
      </c>
      <c r="E460" s="5" t="s">
        <v>56</v>
      </c>
      <c r="F460" s="5" t="s">
        <v>58</v>
      </c>
      <c r="G460" s="5" t="s">
        <v>93</v>
      </c>
      <c r="H460" s="5">
        <v>139</v>
      </c>
      <c r="I460" s="9"/>
      <c r="J460" s="9"/>
      <c r="K460" s="10"/>
      <c r="L460" s="5" t="s">
        <v>32</v>
      </c>
      <c r="M460" s="5">
        <v>17</v>
      </c>
      <c r="N460" s="15">
        <v>42482</v>
      </c>
      <c r="O460" s="5" t="s">
        <v>1</v>
      </c>
      <c r="P460" s="6">
        <v>29.721653392450001</v>
      </c>
      <c r="Q460" s="5" t="s">
        <v>52</v>
      </c>
    </row>
    <row r="461" spans="1:17" x14ac:dyDescent="0.2">
      <c r="A461" s="5" t="s">
        <v>13</v>
      </c>
      <c r="B461" s="5" t="s">
        <v>14</v>
      </c>
      <c r="C461" s="5" t="s">
        <v>16</v>
      </c>
      <c r="D461" s="5" t="s">
        <v>53</v>
      </c>
      <c r="E461" s="5" t="s">
        <v>56</v>
      </c>
      <c r="F461" s="5" t="s">
        <v>58</v>
      </c>
      <c r="G461" s="5" t="s">
        <v>93</v>
      </c>
      <c r="H461" s="5">
        <v>139</v>
      </c>
      <c r="I461" s="9"/>
      <c r="J461" s="9"/>
      <c r="K461" s="10"/>
      <c r="L461" s="5" t="s">
        <v>32</v>
      </c>
      <c r="M461" s="5">
        <v>17</v>
      </c>
      <c r="N461" s="15">
        <v>42482</v>
      </c>
      <c r="O461" s="5" t="s">
        <v>1</v>
      </c>
      <c r="P461" s="6">
        <v>26.519894728840001</v>
      </c>
      <c r="Q461" s="5" t="s">
        <v>52</v>
      </c>
    </row>
    <row r="462" spans="1:17" x14ac:dyDescent="0.2">
      <c r="A462" s="5" t="s">
        <v>13</v>
      </c>
      <c r="B462" s="5" t="s">
        <v>14</v>
      </c>
      <c r="C462" s="5" t="s">
        <v>16</v>
      </c>
      <c r="D462" s="5" t="s">
        <v>53</v>
      </c>
      <c r="E462" s="5" t="s">
        <v>56</v>
      </c>
      <c r="F462" s="5" t="s">
        <v>58</v>
      </c>
      <c r="G462" s="5" t="s">
        <v>93</v>
      </c>
      <c r="H462" s="5">
        <v>139</v>
      </c>
      <c r="I462" s="9"/>
      <c r="J462" s="9"/>
      <c r="K462" s="10"/>
      <c r="L462" s="5" t="s">
        <v>32</v>
      </c>
      <c r="M462" s="5">
        <v>17</v>
      </c>
      <c r="N462" s="15">
        <v>42482</v>
      </c>
      <c r="O462" s="5" t="s">
        <v>1</v>
      </c>
      <c r="P462" s="6">
        <v>26.376905623439999</v>
      </c>
      <c r="Q462" s="5" t="s">
        <v>52</v>
      </c>
    </row>
    <row r="463" spans="1:17" x14ac:dyDescent="0.2">
      <c r="A463" s="5" t="s">
        <v>13</v>
      </c>
      <c r="B463" s="5" t="s">
        <v>14</v>
      </c>
      <c r="C463" s="5" t="s">
        <v>16</v>
      </c>
      <c r="D463" s="5" t="s">
        <v>53</v>
      </c>
      <c r="E463" s="5" t="s">
        <v>56</v>
      </c>
      <c r="F463" s="5" t="s">
        <v>58</v>
      </c>
      <c r="G463" s="5" t="s">
        <v>93</v>
      </c>
      <c r="H463" s="5">
        <v>139</v>
      </c>
      <c r="I463" s="9"/>
      <c r="J463" s="9"/>
      <c r="K463" s="10"/>
      <c r="L463" s="5" t="s">
        <v>32</v>
      </c>
      <c r="M463" s="5">
        <v>17</v>
      </c>
      <c r="N463" s="15">
        <v>42482</v>
      </c>
      <c r="O463" s="5" t="s">
        <v>1</v>
      </c>
      <c r="P463" s="6">
        <v>21.549532513389998</v>
      </c>
      <c r="Q463" s="5" t="s">
        <v>52</v>
      </c>
    </row>
    <row r="464" spans="1:17" x14ac:dyDescent="0.2">
      <c r="A464" s="5" t="s">
        <v>13</v>
      </c>
      <c r="B464" s="5" t="s">
        <v>14</v>
      </c>
      <c r="C464" s="5" t="s">
        <v>16</v>
      </c>
      <c r="D464" s="5" t="s">
        <v>53</v>
      </c>
      <c r="E464" s="5" t="s">
        <v>56</v>
      </c>
      <c r="F464" s="5" t="s">
        <v>112</v>
      </c>
      <c r="G464" s="5" t="s">
        <v>100</v>
      </c>
      <c r="H464" s="5">
        <v>125</v>
      </c>
      <c r="I464" s="9"/>
      <c r="J464" s="9"/>
      <c r="K464" s="10"/>
      <c r="L464" s="5" t="s">
        <v>32</v>
      </c>
      <c r="M464" s="5">
        <v>17</v>
      </c>
      <c r="N464" s="15">
        <v>42482</v>
      </c>
      <c r="O464" s="5" t="s">
        <v>1</v>
      </c>
      <c r="P464" s="6">
        <v>27.291593356250001</v>
      </c>
      <c r="Q464" s="5" t="s">
        <v>52</v>
      </c>
    </row>
    <row r="465" spans="1:17" x14ac:dyDescent="0.2">
      <c r="A465" s="5" t="s">
        <v>13</v>
      </c>
      <c r="B465" s="5" t="s">
        <v>14</v>
      </c>
      <c r="C465" s="5" t="s">
        <v>16</v>
      </c>
      <c r="D465" s="5" t="s">
        <v>53</v>
      </c>
      <c r="E465" s="5" t="s">
        <v>56</v>
      </c>
      <c r="F465" s="5" t="s">
        <v>112</v>
      </c>
      <c r="G465" s="5" t="s">
        <v>100</v>
      </c>
      <c r="H465" s="5">
        <v>125</v>
      </c>
      <c r="I465" s="9"/>
      <c r="J465" s="9"/>
      <c r="K465" s="10"/>
      <c r="L465" s="5" t="s">
        <v>32</v>
      </c>
      <c r="M465" s="5">
        <v>17</v>
      </c>
      <c r="N465" s="15">
        <v>42482</v>
      </c>
      <c r="O465" s="5" t="s">
        <v>1</v>
      </c>
      <c r="P465" s="6">
        <v>8.4885590200000003</v>
      </c>
      <c r="Q465" s="5" t="s">
        <v>52</v>
      </c>
    </row>
    <row r="466" spans="1:17" x14ac:dyDescent="0.2">
      <c r="A466" s="5" t="s">
        <v>13</v>
      </c>
      <c r="B466" s="5" t="s">
        <v>14</v>
      </c>
      <c r="C466" s="5" t="s">
        <v>16</v>
      </c>
      <c r="D466" s="5" t="s">
        <v>53</v>
      </c>
      <c r="E466" s="5" t="s">
        <v>56</v>
      </c>
      <c r="F466" s="5" t="s">
        <v>112</v>
      </c>
      <c r="G466" s="5" t="s">
        <v>100</v>
      </c>
      <c r="H466" s="5">
        <v>125</v>
      </c>
      <c r="I466" s="9"/>
      <c r="J466" s="9"/>
      <c r="K466" s="10"/>
      <c r="L466" s="5" t="s">
        <v>32</v>
      </c>
      <c r="M466" s="5">
        <v>17</v>
      </c>
      <c r="N466" s="15">
        <v>42482</v>
      </c>
      <c r="O466" s="5" t="s">
        <v>1</v>
      </c>
      <c r="P466" s="6">
        <v>3.2711002312500002</v>
      </c>
      <c r="Q466" s="5" t="s">
        <v>52</v>
      </c>
    </row>
    <row r="467" spans="1:17" x14ac:dyDescent="0.2">
      <c r="A467" s="5" t="s">
        <v>13</v>
      </c>
      <c r="B467" s="5" t="s">
        <v>14</v>
      </c>
      <c r="C467" s="5" t="s">
        <v>16</v>
      </c>
      <c r="D467" s="5" t="s">
        <v>53</v>
      </c>
      <c r="E467" s="5" t="s">
        <v>56</v>
      </c>
      <c r="F467" s="5" t="s">
        <v>112</v>
      </c>
      <c r="G467" s="5" t="s">
        <v>100</v>
      </c>
      <c r="H467" s="5">
        <v>125</v>
      </c>
      <c r="I467" s="9"/>
      <c r="J467" s="9"/>
      <c r="K467" s="10"/>
      <c r="L467" s="5" t="s">
        <v>32</v>
      </c>
      <c r="M467" s="5">
        <v>17</v>
      </c>
      <c r="N467" s="15">
        <v>42482</v>
      </c>
      <c r="O467" s="5" t="s">
        <v>1</v>
      </c>
      <c r="P467" s="6">
        <v>17.9758464825</v>
      </c>
      <c r="Q467" s="5" t="s">
        <v>52</v>
      </c>
    </row>
    <row r="468" spans="1:17" x14ac:dyDescent="0.2">
      <c r="A468" s="5" t="s">
        <v>13</v>
      </c>
      <c r="B468" s="5" t="s">
        <v>14</v>
      </c>
      <c r="C468" s="5" t="s">
        <v>16</v>
      </c>
      <c r="D468" s="5" t="s">
        <v>53</v>
      </c>
      <c r="E468" s="5" t="s">
        <v>56</v>
      </c>
      <c r="F468" s="5" t="s">
        <v>112</v>
      </c>
      <c r="G468" s="5" t="s">
        <v>100</v>
      </c>
      <c r="H468" s="5">
        <v>125</v>
      </c>
      <c r="I468" s="9"/>
      <c r="J468" s="9"/>
      <c r="K468" s="10"/>
      <c r="L468" s="5" t="s">
        <v>32</v>
      </c>
      <c r="M468" s="5">
        <v>17</v>
      </c>
      <c r="N468" s="15">
        <v>42482</v>
      </c>
      <c r="O468" s="5" t="s">
        <v>1</v>
      </c>
      <c r="P468" s="6">
        <v>8.6533500374999992</v>
      </c>
      <c r="Q468" s="5" t="s">
        <v>52</v>
      </c>
    </row>
    <row r="469" spans="1:17" x14ac:dyDescent="0.2">
      <c r="A469" s="5" t="s">
        <v>13</v>
      </c>
      <c r="B469" s="5" t="s">
        <v>14</v>
      </c>
      <c r="C469" s="5" t="s">
        <v>16</v>
      </c>
      <c r="D469" s="5" t="s">
        <v>53</v>
      </c>
      <c r="E469" s="5" t="s">
        <v>56</v>
      </c>
      <c r="F469" s="5" t="s">
        <v>112</v>
      </c>
      <c r="G469" s="5" t="s">
        <v>100</v>
      </c>
      <c r="H469" s="5">
        <v>125</v>
      </c>
      <c r="I469" s="9"/>
      <c r="J469" s="9"/>
      <c r="K469" s="10"/>
      <c r="L469" s="5" t="s">
        <v>32</v>
      </c>
      <c r="M469" s="5">
        <v>17</v>
      </c>
      <c r="N469" s="15">
        <v>42482</v>
      </c>
      <c r="O469" s="5" t="s">
        <v>1</v>
      </c>
      <c r="P469" s="6">
        <v>6.36674444375</v>
      </c>
      <c r="Q469" s="5" t="s">
        <v>52</v>
      </c>
    </row>
    <row r="470" spans="1:17" x14ac:dyDescent="0.2">
      <c r="A470" s="5" t="s">
        <v>13</v>
      </c>
      <c r="B470" s="5" t="s">
        <v>14</v>
      </c>
      <c r="C470" s="5" t="s">
        <v>16</v>
      </c>
      <c r="D470" s="5" t="s">
        <v>53</v>
      </c>
      <c r="E470" s="5" t="s">
        <v>56</v>
      </c>
      <c r="F470" s="5" t="s">
        <v>112</v>
      </c>
      <c r="G470" s="5" t="s">
        <v>100</v>
      </c>
      <c r="H470" s="5">
        <v>125</v>
      </c>
      <c r="I470" s="9"/>
      <c r="J470" s="9"/>
      <c r="K470" s="10"/>
      <c r="L470" s="5" t="s">
        <v>32</v>
      </c>
      <c r="M470" s="5">
        <v>17</v>
      </c>
      <c r="N470" s="15">
        <v>42482</v>
      </c>
      <c r="O470" s="5" t="s">
        <v>1</v>
      </c>
      <c r="P470" s="6">
        <v>11.2499253775</v>
      </c>
      <c r="Q470" s="5" t="s">
        <v>52</v>
      </c>
    </row>
    <row r="471" spans="1:17" x14ac:dyDescent="0.2">
      <c r="A471" s="5" t="s">
        <v>13</v>
      </c>
      <c r="B471" s="5" t="s">
        <v>14</v>
      </c>
      <c r="C471" s="5" t="s">
        <v>16</v>
      </c>
      <c r="D471" s="5" t="s">
        <v>53</v>
      </c>
      <c r="E471" s="5" t="s">
        <v>56</v>
      </c>
      <c r="F471" s="5" t="s">
        <v>112</v>
      </c>
      <c r="G471" s="5" t="s">
        <v>100</v>
      </c>
      <c r="H471" s="5">
        <v>125</v>
      </c>
      <c r="I471" s="9"/>
      <c r="J471" s="9"/>
      <c r="K471" s="10"/>
      <c r="L471" s="5" t="s">
        <v>32</v>
      </c>
      <c r="M471" s="5">
        <v>17</v>
      </c>
      <c r="N471" s="15">
        <v>42482</v>
      </c>
      <c r="O471" s="5" t="s">
        <v>1</v>
      </c>
      <c r="P471" s="6">
        <v>24.143031278750001</v>
      </c>
      <c r="Q471" s="5" t="s">
        <v>52</v>
      </c>
    </row>
    <row r="472" spans="1:17" x14ac:dyDescent="0.2">
      <c r="A472" s="5" t="s">
        <v>13</v>
      </c>
      <c r="B472" s="5" t="s">
        <v>14</v>
      </c>
      <c r="C472" s="5" t="s">
        <v>16</v>
      </c>
      <c r="D472" s="5" t="s">
        <v>53</v>
      </c>
      <c r="E472" s="5" t="s">
        <v>56</v>
      </c>
      <c r="F472" s="5" t="s">
        <v>120</v>
      </c>
      <c r="G472" s="5" t="s">
        <v>99</v>
      </c>
      <c r="H472" s="5">
        <v>120</v>
      </c>
      <c r="I472" s="9"/>
      <c r="J472" s="9"/>
      <c r="K472" s="10"/>
      <c r="L472" s="5" t="s">
        <v>32</v>
      </c>
      <c r="M472" s="5">
        <v>17</v>
      </c>
      <c r="N472" s="15">
        <v>42482</v>
      </c>
      <c r="O472" s="5" t="s">
        <v>1</v>
      </c>
      <c r="P472" s="6">
        <v>13.7868014868</v>
      </c>
      <c r="Q472" s="5" t="s">
        <v>52</v>
      </c>
    </row>
    <row r="473" spans="1:17" x14ac:dyDescent="0.2">
      <c r="A473" s="5" t="s">
        <v>13</v>
      </c>
      <c r="B473" s="5" t="s">
        <v>14</v>
      </c>
      <c r="C473" s="5" t="s">
        <v>16</v>
      </c>
      <c r="D473" s="5" t="s">
        <v>53</v>
      </c>
      <c r="E473" s="5" t="s">
        <v>56</v>
      </c>
      <c r="F473" s="5" t="s">
        <v>120</v>
      </c>
      <c r="G473" s="5" t="s">
        <v>99</v>
      </c>
      <c r="H473" s="5">
        <v>120</v>
      </c>
      <c r="I473" s="9"/>
      <c r="J473" s="9"/>
      <c r="K473" s="10"/>
      <c r="L473" s="5" t="s">
        <v>32</v>
      </c>
      <c r="M473" s="5">
        <v>17</v>
      </c>
      <c r="N473" s="15">
        <v>42482</v>
      </c>
      <c r="O473" s="5" t="s">
        <v>1</v>
      </c>
      <c r="P473" s="6">
        <v>2.1937491443999999</v>
      </c>
      <c r="Q473" s="5" t="s">
        <v>52</v>
      </c>
    </row>
    <row r="474" spans="1:17" x14ac:dyDescent="0.2">
      <c r="A474" s="5" t="s">
        <v>13</v>
      </c>
      <c r="B474" s="5" t="s">
        <v>17</v>
      </c>
      <c r="C474" s="5" t="s">
        <v>24</v>
      </c>
      <c r="D474" s="5" t="s">
        <v>54</v>
      </c>
      <c r="E474" s="5" t="s">
        <v>57</v>
      </c>
      <c r="F474" s="5" t="s">
        <v>86</v>
      </c>
      <c r="G474" s="5" t="s">
        <v>28</v>
      </c>
      <c r="H474" s="5">
        <v>1.2</v>
      </c>
      <c r="I474" s="9"/>
      <c r="J474" s="9"/>
      <c r="K474" s="10"/>
      <c r="L474" s="5" t="s">
        <v>32</v>
      </c>
      <c r="M474" s="5">
        <v>17</v>
      </c>
      <c r="N474" s="15">
        <v>42482</v>
      </c>
      <c r="O474" s="5" t="s">
        <v>1</v>
      </c>
      <c r="P474" s="6">
        <v>97.332013427999996</v>
      </c>
      <c r="Q474" s="5" t="s">
        <v>132</v>
      </c>
    </row>
    <row r="475" spans="1:17" x14ac:dyDescent="0.2">
      <c r="A475" s="5" t="s">
        <v>13</v>
      </c>
      <c r="B475" s="5" t="s">
        <v>17</v>
      </c>
      <c r="C475" s="5" t="s">
        <v>24</v>
      </c>
      <c r="D475" s="5" t="s">
        <v>54</v>
      </c>
      <c r="E475" s="5" t="s">
        <v>57</v>
      </c>
      <c r="F475" s="5" t="s">
        <v>86</v>
      </c>
      <c r="G475" s="5" t="s">
        <v>28</v>
      </c>
      <c r="H475" s="5">
        <v>1.2</v>
      </c>
      <c r="I475" s="9"/>
      <c r="J475" s="9"/>
      <c r="K475" s="10"/>
      <c r="L475" s="5" t="s">
        <v>32</v>
      </c>
      <c r="M475" s="5">
        <v>17</v>
      </c>
      <c r="N475" s="15">
        <v>42482</v>
      </c>
      <c r="O475" s="5" t="s">
        <v>1</v>
      </c>
      <c r="P475" s="6">
        <v>93.986711040000003</v>
      </c>
      <c r="Q475" s="5" t="s">
        <v>132</v>
      </c>
    </row>
    <row r="476" spans="1:17" x14ac:dyDescent="0.2">
      <c r="A476" s="5" t="s">
        <v>13</v>
      </c>
      <c r="B476" s="5" t="s">
        <v>17</v>
      </c>
      <c r="C476" s="5" t="s">
        <v>24</v>
      </c>
      <c r="D476" s="5" t="s">
        <v>54</v>
      </c>
      <c r="E476" s="5" t="s">
        <v>57</v>
      </c>
      <c r="F476" s="5" t="s">
        <v>86</v>
      </c>
      <c r="G476" s="5" t="s">
        <v>28</v>
      </c>
      <c r="H476" s="5">
        <v>1.2</v>
      </c>
      <c r="I476" s="9"/>
      <c r="J476" s="9"/>
      <c r="K476" s="10"/>
      <c r="L476" s="5" t="s">
        <v>32</v>
      </c>
      <c r="M476" s="5">
        <v>17</v>
      </c>
      <c r="N476" s="15">
        <v>42482</v>
      </c>
      <c r="O476" s="5" t="s">
        <v>1</v>
      </c>
      <c r="P476" s="6">
        <v>91.786336607999999</v>
      </c>
      <c r="Q476" s="5" t="s">
        <v>132</v>
      </c>
    </row>
    <row r="477" spans="1:17" x14ac:dyDescent="0.2">
      <c r="A477" s="5" t="s">
        <v>13</v>
      </c>
      <c r="B477" s="5" t="s">
        <v>17</v>
      </c>
      <c r="C477" s="5" t="s">
        <v>24</v>
      </c>
      <c r="D477" s="5" t="s">
        <v>54</v>
      </c>
      <c r="E477" s="5" t="s">
        <v>57</v>
      </c>
      <c r="F477" s="5" t="s">
        <v>86</v>
      </c>
      <c r="G477" s="5" t="s">
        <v>28</v>
      </c>
      <c r="H477" s="5">
        <v>1.2</v>
      </c>
      <c r="I477" s="9"/>
      <c r="J477" s="9"/>
      <c r="K477" s="10"/>
      <c r="L477" s="5" t="s">
        <v>32</v>
      </c>
      <c r="M477" s="5">
        <v>17</v>
      </c>
      <c r="N477" s="15">
        <v>42482</v>
      </c>
      <c r="O477" s="5" t="s">
        <v>1</v>
      </c>
      <c r="P477" s="6">
        <v>109.85195624400001</v>
      </c>
      <c r="Q477" s="5" t="s">
        <v>132</v>
      </c>
    </row>
    <row r="478" spans="1:17" x14ac:dyDescent="0.2">
      <c r="A478" s="5" t="s">
        <v>13</v>
      </c>
      <c r="B478" s="5" t="s">
        <v>17</v>
      </c>
      <c r="C478" s="5" t="s">
        <v>24</v>
      </c>
      <c r="D478" s="5" t="s">
        <v>54</v>
      </c>
      <c r="E478" s="5" t="s">
        <v>57</v>
      </c>
      <c r="F478" s="5" t="s">
        <v>86</v>
      </c>
      <c r="G478" s="5" t="s">
        <v>28</v>
      </c>
      <c r="H478" s="5">
        <v>1.2</v>
      </c>
      <c r="I478" s="9"/>
      <c r="J478" s="9"/>
      <c r="K478" s="10"/>
      <c r="L478" s="5" t="s">
        <v>32</v>
      </c>
      <c r="M478" s="5">
        <v>17</v>
      </c>
      <c r="N478" s="15">
        <v>42482</v>
      </c>
      <c r="O478" s="5" t="s">
        <v>1</v>
      </c>
      <c r="P478" s="6">
        <v>74.994213515999988</v>
      </c>
      <c r="Q478" s="5" t="s">
        <v>132</v>
      </c>
    </row>
    <row r="479" spans="1:17" x14ac:dyDescent="0.2">
      <c r="A479" s="5" t="s">
        <v>13</v>
      </c>
      <c r="B479" s="5" t="s">
        <v>17</v>
      </c>
      <c r="C479" s="5" t="s">
        <v>24</v>
      </c>
      <c r="D479" s="5" t="s">
        <v>54</v>
      </c>
      <c r="E479" s="5" t="s">
        <v>57</v>
      </c>
      <c r="F479" s="5" t="s">
        <v>88</v>
      </c>
      <c r="G479" s="5" t="s">
        <v>28</v>
      </c>
      <c r="H479" s="5">
        <v>1.2</v>
      </c>
      <c r="I479" s="9"/>
      <c r="J479" s="9"/>
      <c r="K479" s="10"/>
      <c r="L479" s="5" t="s">
        <v>32</v>
      </c>
      <c r="M479" s="5">
        <v>17</v>
      </c>
      <c r="N479" s="15">
        <v>42482</v>
      </c>
      <c r="O479" s="5" t="s">
        <v>1</v>
      </c>
      <c r="P479" s="6">
        <v>303.23598273599998</v>
      </c>
      <c r="Q479" s="5" t="s">
        <v>132</v>
      </c>
    </row>
    <row r="480" spans="1:17" x14ac:dyDescent="0.2">
      <c r="A480" s="5" t="s">
        <v>13</v>
      </c>
      <c r="B480" s="5" t="s">
        <v>17</v>
      </c>
      <c r="C480" s="5" t="s">
        <v>24</v>
      </c>
      <c r="D480" s="5" t="s">
        <v>54</v>
      </c>
      <c r="E480" s="5" t="s">
        <v>57</v>
      </c>
      <c r="F480" s="5" t="s">
        <v>88</v>
      </c>
      <c r="G480" s="5" t="s">
        <v>28</v>
      </c>
      <c r="H480" s="5">
        <v>1.2</v>
      </c>
      <c r="I480" s="9"/>
      <c r="J480" s="9"/>
      <c r="K480" s="10"/>
      <c r="L480" s="5" t="s">
        <v>32</v>
      </c>
      <c r="M480" s="5">
        <v>17</v>
      </c>
      <c r="N480" s="15">
        <v>42482</v>
      </c>
      <c r="O480" s="5" t="s">
        <v>1</v>
      </c>
      <c r="P480" s="6">
        <v>167.83474355999999</v>
      </c>
      <c r="Q480" s="5" t="s">
        <v>132</v>
      </c>
    </row>
    <row r="481" spans="1:17" x14ac:dyDescent="0.2">
      <c r="A481" s="5" t="s">
        <v>13</v>
      </c>
      <c r="B481" s="5" t="s">
        <v>17</v>
      </c>
      <c r="C481" s="5" t="s">
        <v>24</v>
      </c>
      <c r="D481" s="5" t="s">
        <v>54</v>
      </c>
      <c r="E481" s="5" t="s">
        <v>57</v>
      </c>
      <c r="F481" s="5" t="s">
        <v>119</v>
      </c>
      <c r="G481" s="5" t="s">
        <v>28</v>
      </c>
      <c r="H481" s="5">
        <v>1.2</v>
      </c>
      <c r="I481" s="9"/>
      <c r="J481" s="9"/>
      <c r="K481" s="10"/>
      <c r="L481" s="5" t="s">
        <v>32</v>
      </c>
      <c r="M481" s="5">
        <v>17</v>
      </c>
      <c r="N481" s="15">
        <v>42482</v>
      </c>
      <c r="O481" s="5" t="s">
        <v>1</v>
      </c>
      <c r="P481" s="6">
        <v>125.31231005999999</v>
      </c>
      <c r="Q481" s="5" t="s">
        <v>132</v>
      </c>
    </row>
    <row r="482" spans="1:17" x14ac:dyDescent="0.2">
      <c r="A482" s="5" t="s">
        <v>13</v>
      </c>
      <c r="B482" s="5" t="s">
        <v>17</v>
      </c>
      <c r="C482" s="5" t="s">
        <v>24</v>
      </c>
      <c r="D482" s="5" t="s">
        <v>54</v>
      </c>
      <c r="E482" s="5" t="s">
        <v>57</v>
      </c>
      <c r="F482" s="5" t="s">
        <v>119</v>
      </c>
      <c r="G482" s="5" t="s">
        <v>28</v>
      </c>
      <c r="H482" s="5">
        <v>1.2</v>
      </c>
      <c r="I482" s="9"/>
      <c r="J482" s="9"/>
      <c r="K482" s="10"/>
      <c r="L482" s="5" t="s">
        <v>32</v>
      </c>
      <c r="M482" s="5">
        <v>17</v>
      </c>
      <c r="N482" s="15">
        <v>42482</v>
      </c>
      <c r="O482" s="5" t="s">
        <v>1</v>
      </c>
      <c r="P482" s="6">
        <v>45.670874015999999</v>
      </c>
      <c r="Q482" s="5" t="s">
        <v>132</v>
      </c>
    </row>
    <row r="483" spans="1:17" x14ac:dyDescent="0.2">
      <c r="A483" s="5" t="s">
        <v>13</v>
      </c>
      <c r="B483" s="5" t="s">
        <v>17</v>
      </c>
      <c r="C483" s="5" t="s">
        <v>24</v>
      </c>
      <c r="D483" s="5" t="s">
        <v>54</v>
      </c>
      <c r="E483" s="5" t="s">
        <v>57</v>
      </c>
      <c r="F483" s="5" t="s">
        <v>119</v>
      </c>
      <c r="G483" s="5" t="s">
        <v>28</v>
      </c>
      <c r="H483" s="5">
        <v>1.2</v>
      </c>
      <c r="I483" s="9"/>
      <c r="J483" s="9"/>
      <c r="K483" s="10"/>
      <c r="L483" s="5" t="s">
        <v>32</v>
      </c>
      <c r="M483" s="5">
        <v>17</v>
      </c>
      <c r="N483" s="15">
        <v>42482</v>
      </c>
      <c r="O483" s="5" t="s">
        <v>1</v>
      </c>
      <c r="P483" s="6">
        <v>116.542269276</v>
      </c>
      <c r="Q483" s="5" t="s">
        <v>132</v>
      </c>
    </row>
    <row r="484" spans="1:17" x14ac:dyDescent="0.2">
      <c r="A484" s="5" t="s">
        <v>13</v>
      </c>
      <c r="B484" s="5" t="s">
        <v>14</v>
      </c>
      <c r="C484" s="5" t="s">
        <v>16</v>
      </c>
      <c r="D484" s="5" t="s">
        <v>53</v>
      </c>
      <c r="E484" s="5" t="s">
        <v>56</v>
      </c>
      <c r="F484" s="5" t="s">
        <v>120</v>
      </c>
      <c r="G484" s="5" t="s">
        <v>99</v>
      </c>
      <c r="H484" s="5">
        <v>120</v>
      </c>
      <c r="I484" s="9"/>
      <c r="J484" s="9"/>
      <c r="K484" s="10"/>
      <c r="L484" s="5" t="s">
        <v>32</v>
      </c>
      <c r="M484" s="5">
        <v>17</v>
      </c>
      <c r="N484" s="15">
        <v>42482</v>
      </c>
      <c r="O484" s="5" t="s">
        <v>1</v>
      </c>
      <c r="P484" s="6">
        <v>8.0626819092000002</v>
      </c>
      <c r="Q484" s="5" t="s">
        <v>52</v>
      </c>
    </row>
    <row r="485" spans="1:17" x14ac:dyDescent="0.2">
      <c r="A485" s="5" t="s">
        <v>13</v>
      </c>
      <c r="B485" s="5" t="s">
        <v>14</v>
      </c>
      <c r="C485" s="5" t="s">
        <v>16</v>
      </c>
      <c r="D485" s="5" t="s">
        <v>53</v>
      </c>
      <c r="E485" s="5" t="s">
        <v>56</v>
      </c>
      <c r="F485" s="5" t="s">
        <v>120</v>
      </c>
      <c r="G485" s="5" t="s">
        <v>99</v>
      </c>
      <c r="H485" s="5">
        <v>120</v>
      </c>
      <c r="I485" s="9"/>
      <c r="J485" s="9"/>
      <c r="K485" s="10"/>
      <c r="L485" s="5" t="s">
        <v>32</v>
      </c>
      <c r="M485" s="5">
        <v>17</v>
      </c>
      <c r="N485" s="15">
        <v>42482</v>
      </c>
      <c r="O485" s="5" t="s">
        <v>1</v>
      </c>
      <c r="P485" s="6">
        <v>39.100246916399996</v>
      </c>
      <c r="Q485" s="5" t="s">
        <v>52</v>
      </c>
    </row>
    <row r="486" spans="1:17" x14ac:dyDescent="0.2">
      <c r="A486" s="5" t="s">
        <v>13</v>
      </c>
      <c r="B486" s="5" t="s">
        <v>14</v>
      </c>
      <c r="C486" s="5" t="s">
        <v>16</v>
      </c>
      <c r="D486" s="5" t="s">
        <v>53</v>
      </c>
      <c r="E486" s="5" t="s">
        <v>57</v>
      </c>
      <c r="F486" s="5" t="s">
        <v>126</v>
      </c>
      <c r="G486" s="5" t="s">
        <v>96</v>
      </c>
      <c r="H486" s="5">
        <v>135</v>
      </c>
      <c r="I486" s="9"/>
      <c r="J486" s="9"/>
      <c r="K486" s="10"/>
      <c r="L486" s="5" t="s">
        <v>32</v>
      </c>
      <c r="M486" s="5">
        <v>17</v>
      </c>
      <c r="N486" s="15">
        <v>42482</v>
      </c>
      <c r="O486" s="5" t="s">
        <v>1</v>
      </c>
      <c r="P486" s="6">
        <v>2.9727519628499999</v>
      </c>
      <c r="Q486" s="5" t="s">
        <v>52</v>
      </c>
    </row>
    <row r="487" spans="1:17" x14ac:dyDescent="0.2">
      <c r="A487" s="5" t="s">
        <v>13</v>
      </c>
      <c r="B487" s="5" t="s">
        <v>14</v>
      </c>
      <c r="C487" s="5" t="s">
        <v>16</v>
      </c>
      <c r="D487" s="5" t="s">
        <v>53</v>
      </c>
      <c r="E487" s="5" t="s">
        <v>56</v>
      </c>
      <c r="F487" s="5" t="s">
        <v>120</v>
      </c>
      <c r="G487" s="5" t="s">
        <v>99</v>
      </c>
      <c r="H487" s="5">
        <v>120</v>
      </c>
      <c r="I487" s="9"/>
      <c r="J487" s="9"/>
      <c r="K487" s="10"/>
      <c r="L487" s="5" t="s">
        <v>32</v>
      </c>
      <c r="M487" s="5">
        <v>17</v>
      </c>
      <c r="N487" s="15">
        <v>42482</v>
      </c>
      <c r="O487" s="5" t="s">
        <v>1</v>
      </c>
      <c r="P487" s="6">
        <v>18.097984457999999</v>
      </c>
      <c r="Q487" s="5" t="s">
        <v>52</v>
      </c>
    </row>
    <row r="488" spans="1:17" x14ac:dyDescent="0.2">
      <c r="A488" s="5" t="s">
        <v>13</v>
      </c>
      <c r="B488" s="5" t="s">
        <v>14</v>
      </c>
      <c r="C488" s="5" t="s">
        <v>16</v>
      </c>
      <c r="D488" s="5" t="s">
        <v>53</v>
      </c>
      <c r="E488" s="5" t="s">
        <v>56</v>
      </c>
      <c r="F488" s="5" t="s">
        <v>120</v>
      </c>
      <c r="G488" s="5" t="s">
        <v>99</v>
      </c>
      <c r="H488" s="5">
        <v>120</v>
      </c>
      <c r="I488" s="9"/>
      <c r="J488" s="9"/>
      <c r="K488" s="10"/>
      <c r="L488" s="5" t="s">
        <v>32</v>
      </c>
      <c r="M488" s="5">
        <v>17</v>
      </c>
      <c r="N488" s="15">
        <v>42482</v>
      </c>
      <c r="O488" s="5" t="s">
        <v>1</v>
      </c>
      <c r="P488" s="6">
        <v>9.2907405504000025</v>
      </c>
      <c r="Q488" s="5" t="s">
        <v>52</v>
      </c>
    </row>
    <row r="489" spans="1:17" x14ac:dyDescent="0.2">
      <c r="A489" s="5" t="s">
        <v>23</v>
      </c>
      <c r="B489" s="5" t="s">
        <v>14</v>
      </c>
      <c r="C489" s="5" t="s">
        <v>19</v>
      </c>
      <c r="D489" s="5" t="s">
        <v>53</v>
      </c>
      <c r="E489" s="5" t="s">
        <v>56</v>
      </c>
      <c r="F489" s="5" t="s">
        <v>60</v>
      </c>
      <c r="G489" s="5" t="s">
        <v>93</v>
      </c>
      <c r="H489" s="5">
        <v>280</v>
      </c>
      <c r="I489" s="9"/>
      <c r="J489" s="9"/>
      <c r="K489" s="10"/>
      <c r="L489" s="5" t="s">
        <v>32</v>
      </c>
      <c r="M489" s="5">
        <v>17</v>
      </c>
      <c r="N489" s="15">
        <v>42482</v>
      </c>
      <c r="O489" s="5" t="s">
        <v>1</v>
      </c>
      <c r="P489" s="6">
        <v>61.879385803200002</v>
      </c>
      <c r="Q489" s="5" t="s">
        <v>52</v>
      </c>
    </row>
    <row r="490" spans="1:17" x14ac:dyDescent="0.2">
      <c r="A490" s="5" t="s">
        <v>23</v>
      </c>
      <c r="B490" s="5" t="s">
        <v>14</v>
      </c>
      <c r="C490" s="5" t="s">
        <v>19</v>
      </c>
      <c r="D490" s="5" t="s">
        <v>53</v>
      </c>
      <c r="E490" s="5" t="s">
        <v>56</v>
      </c>
      <c r="F490" s="5" t="s">
        <v>60</v>
      </c>
      <c r="G490" s="5" t="s">
        <v>93</v>
      </c>
      <c r="H490" s="5">
        <v>280</v>
      </c>
      <c r="I490" s="9"/>
      <c r="J490" s="9"/>
      <c r="K490" s="10"/>
      <c r="L490" s="5" t="s">
        <v>32</v>
      </c>
      <c r="M490" s="5">
        <v>17</v>
      </c>
      <c r="N490" s="15">
        <v>42482</v>
      </c>
      <c r="O490" s="5" t="s">
        <v>1</v>
      </c>
      <c r="P490" s="6">
        <v>38.5874552812</v>
      </c>
      <c r="Q490" s="5" t="s">
        <v>52</v>
      </c>
    </row>
    <row r="491" spans="1:17" x14ac:dyDescent="0.2">
      <c r="A491" s="5" t="s">
        <v>23</v>
      </c>
      <c r="B491" s="5" t="s">
        <v>17</v>
      </c>
      <c r="C491" s="5" t="s">
        <v>19</v>
      </c>
      <c r="D491" s="5" t="s">
        <v>53</v>
      </c>
      <c r="E491" s="5" t="s">
        <v>56</v>
      </c>
      <c r="F491" s="5" t="s">
        <v>60</v>
      </c>
      <c r="G491" s="5" t="s">
        <v>93</v>
      </c>
      <c r="H491" s="5">
        <v>280</v>
      </c>
      <c r="I491" s="9"/>
      <c r="J491" s="9"/>
      <c r="K491" s="10"/>
      <c r="L491" s="5" t="s">
        <v>32</v>
      </c>
      <c r="M491" s="5">
        <v>17</v>
      </c>
      <c r="N491" s="15">
        <v>42482</v>
      </c>
      <c r="O491" s="5" t="s">
        <v>1</v>
      </c>
      <c r="P491" s="6">
        <v>36.603111414799997</v>
      </c>
      <c r="Q491" s="5" t="s">
        <v>52</v>
      </c>
    </row>
    <row r="492" spans="1:17" x14ac:dyDescent="0.2">
      <c r="A492" s="5" t="s">
        <v>23</v>
      </c>
      <c r="B492" s="5" t="s">
        <v>26</v>
      </c>
      <c r="C492" s="5" t="s">
        <v>27</v>
      </c>
      <c r="D492" s="5" t="s">
        <v>54</v>
      </c>
      <c r="E492" s="5" t="s">
        <v>57</v>
      </c>
      <c r="F492" s="5" t="s">
        <v>124</v>
      </c>
      <c r="G492" s="5" t="s">
        <v>110</v>
      </c>
      <c r="H492" s="5">
        <v>0.33329999999999999</v>
      </c>
      <c r="I492" s="9"/>
      <c r="J492" s="9"/>
      <c r="K492" s="10"/>
      <c r="L492" s="5" t="s">
        <v>32</v>
      </c>
      <c r="M492" s="5">
        <v>17</v>
      </c>
      <c r="N492" s="15">
        <v>42482</v>
      </c>
      <c r="O492" s="5" t="s">
        <v>1</v>
      </c>
      <c r="P492" s="6">
        <v>27.264819662024998</v>
      </c>
      <c r="Q492" s="5" t="s">
        <v>132</v>
      </c>
    </row>
    <row r="493" spans="1:17" x14ac:dyDescent="0.2">
      <c r="A493" s="5" t="s">
        <v>23</v>
      </c>
      <c r="B493" s="5" t="s">
        <v>17</v>
      </c>
      <c r="C493" s="5" t="s">
        <v>19</v>
      </c>
      <c r="D493" s="5" t="s">
        <v>53</v>
      </c>
      <c r="E493" s="5" t="s">
        <v>56</v>
      </c>
      <c r="F493" s="5" t="s">
        <v>60</v>
      </c>
      <c r="G493" s="5" t="s">
        <v>93</v>
      </c>
      <c r="H493" s="5">
        <v>280</v>
      </c>
      <c r="I493" s="9"/>
      <c r="J493" s="9"/>
      <c r="K493" s="10"/>
      <c r="L493" s="5" t="s">
        <v>32</v>
      </c>
      <c r="M493" s="5">
        <v>17</v>
      </c>
      <c r="N493" s="15">
        <v>42482</v>
      </c>
      <c r="O493" s="5" t="s">
        <v>1</v>
      </c>
      <c r="P493" s="6">
        <v>2.8760642959999996</v>
      </c>
      <c r="Q493" s="5" t="s">
        <v>52</v>
      </c>
    </row>
    <row r="494" spans="1:17" x14ac:dyDescent="0.2">
      <c r="A494" s="5" t="s">
        <v>23</v>
      </c>
      <c r="B494" s="5" t="s">
        <v>17</v>
      </c>
      <c r="C494" s="5" t="s">
        <v>19</v>
      </c>
      <c r="D494" s="5" t="s">
        <v>53</v>
      </c>
      <c r="E494" s="5" t="s">
        <v>56</v>
      </c>
      <c r="F494" s="5" t="s">
        <v>60</v>
      </c>
      <c r="G494" s="5" t="s">
        <v>93</v>
      </c>
      <c r="H494" s="5">
        <v>280</v>
      </c>
      <c r="I494" s="9"/>
      <c r="J494" s="9"/>
      <c r="K494" s="10"/>
      <c r="L494" s="5" t="s">
        <v>32</v>
      </c>
      <c r="M494" s="5">
        <v>17</v>
      </c>
      <c r="N494" s="15">
        <v>42482</v>
      </c>
      <c r="O494" s="5" t="s">
        <v>1</v>
      </c>
      <c r="P494" s="6">
        <v>24.878075333999998</v>
      </c>
      <c r="Q494" s="5" t="s">
        <v>52</v>
      </c>
    </row>
    <row r="495" spans="1:17" x14ac:dyDescent="0.2">
      <c r="A495" s="5" t="s">
        <v>23</v>
      </c>
      <c r="B495" s="5" t="s">
        <v>26</v>
      </c>
      <c r="C495" s="5" t="s">
        <v>27</v>
      </c>
      <c r="D495" s="5" t="s">
        <v>54</v>
      </c>
      <c r="E495" s="5" t="s">
        <v>57</v>
      </c>
      <c r="F495" s="5" t="s">
        <v>122</v>
      </c>
      <c r="G495" s="5" t="s">
        <v>110</v>
      </c>
      <c r="H495" s="5">
        <v>0.33329999999999999</v>
      </c>
      <c r="I495" s="9"/>
      <c r="J495" s="9"/>
      <c r="K495" s="10"/>
      <c r="L495" s="5" t="s">
        <v>32</v>
      </c>
      <c r="M495" s="5">
        <v>17</v>
      </c>
      <c r="N495" s="15">
        <v>42482</v>
      </c>
      <c r="O495" s="5" t="s">
        <v>1</v>
      </c>
      <c r="P495" s="6">
        <v>50.930446969281</v>
      </c>
      <c r="Q495" s="5" t="s">
        <v>132</v>
      </c>
    </row>
    <row r="496" spans="1:17" x14ac:dyDescent="0.2">
      <c r="A496" s="5" t="s">
        <v>13</v>
      </c>
      <c r="B496" s="5" t="s">
        <v>14</v>
      </c>
      <c r="C496" s="5" t="s">
        <v>15</v>
      </c>
      <c r="D496" s="5" t="s">
        <v>54</v>
      </c>
      <c r="E496" s="5" t="s">
        <v>57</v>
      </c>
      <c r="F496" s="5" t="s">
        <v>63</v>
      </c>
      <c r="G496" s="5" t="s">
        <v>28</v>
      </c>
      <c r="H496" s="5">
        <v>1.1000000000000001</v>
      </c>
      <c r="I496" s="9"/>
      <c r="J496" s="9"/>
      <c r="K496" s="10"/>
      <c r="L496" s="5" t="s">
        <v>32</v>
      </c>
      <c r="M496" s="5">
        <v>17</v>
      </c>
      <c r="N496" s="15">
        <v>42482</v>
      </c>
      <c r="O496" s="5" t="s">
        <v>1</v>
      </c>
      <c r="P496" s="6">
        <v>205.02448962600002</v>
      </c>
      <c r="Q496" s="5" t="s">
        <v>132</v>
      </c>
    </row>
    <row r="497" spans="1:17" x14ac:dyDescent="0.2">
      <c r="A497" s="5" t="s">
        <v>13</v>
      </c>
      <c r="B497" s="5" t="s">
        <v>14</v>
      </c>
      <c r="C497" s="5" t="s">
        <v>15</v>
      </c>
      <c r="D497" s="5" t="s">
        <v>54</v>
      </c>
      <c r="E497" s="5" t="s">
        <v>57</v>
      </c>
      <c r="F497" s="5" t="s">
        <v>66</v>
      </c>
      <c r="G497" s="5" t="s">
        <v>28</v>
      </c>
      <c r="H497" s="5">
        <v>1.2</v>
      </c>
      <c r="I497" s="9"/>
      <c r="J497" s="9"/>
      <c r="K497" s="10"/>
      <c r="L497" s="5" t="s">
        <v>32</v>
      </c>
      <c r="M497" s="5">
        <v>17</v>
      </c>
      <c r="N497" s="15">
        <v>42482</v>
      </c>
      <c r="O497" s="5" t="s">
        <v>1</v>
      </c>
      <c r="P497" s="6">
        <v>84.302978951999989</v>
      </c>
      <c r="Q497" s="5" t="s">
        <v>132</v>
      </c>
    </row>
    <row r="498" spans="1:17" x14ac:dyDescent="0.2">
      <c r="A498" s="5" t="s">
        <v>23</v>
      </c>
      <c r="B498" s="5" t="s">
        <v>17</v>
      </c>
      <c r="C498" s="5" t="s">
        <v>19</v>
      </c>
      <c r="D498" s="5" t="s">
        <v>53</v>
      </c>
      <c r="E498" s="5" t="s">
        <v>56</v>
      </c>
      <c r="F498" s="5" t="s">
        <v>60</v>
      </c>
      <c r="G498" s="5" t="s">
        <v>93</v>
      </c>
      <c r="H498" s="5">
        <v>280</v>
      </c>
      <c r="I498" s="9"/>
      <c r="J498" s="9"/>
      <c r="K498" s="10"/>
      <c r="L498" s="5" t="s">
        <v>32</v>
      </c>
      <c r="M498" s="5">
        <v>17</v>
      </c>
      <c r="N498" s="15">
        <v>42482</v>
      </c>
      <c r="O498" s="5" t="s">
        <v>1</v>
      </c>
      <c r="P498" s="6">
        <v>7.7879998000000006</v>
      </c>
      <c r="Q498" s="5" t="s">
        <v>52</v>
      </c>
    </row>
    <row r="499" spans="1:17" x14ac:dyDescent="0.2">
      <c r="A499" s="5" t="s">
        <v>13</v>
      </c>
      <c r="B499" s="5" t="s">
        <v>14</v>
      </c>
      <c r="C499" s="5" t="s">
        <v>15</v>
      </c>
      <c r="D499" s="5" t="s">
        <v>54</v>
      </c>
      <c r="E499" s="5" t="s">
        <v>57</v>
      </c>
      <c r="F499" s="5" t="s">
        <v>67</v>
      </c>
      <c r="G499" s="5" t="s">
        <v>28</v>
      </c>
      <c r="H499" s="5">
        <v>1</v>
      </c>
      <c r="I499" s="9"/>
      <c r="J499" s="9"/>
      <c r="K499" s="10"/>
      <c r="L499" s="5" t="s">
        <v>32</v>
      </c>
      <c r="M499" s="5">
        <v>17</v>
      </c>
      <c r="N499" s="15">
        <v>42482</v>
      </c>
      <c r="O499" s="5" t="s">
        <v>1</v>
      </c>
      <c r="P499" s="6">
        <v>255.81511243</v>
      </c>
      <c r="Q499" s="5" t="s">
        <v>132</v>
      </c>
    </row>
    <row r="500" spans="1:17" x14ac:dyDescent="0.2">
      <c r="A500" s="5" t="s">
        <v>13</v>
      </c>
      <c r="B500" s="5" t="s">
        <v>14</v>
      </c>
      <c r="C500" s="5" t="s">
        <v>15</v>
      </c>
      <c r="D500" s="5" t="s">
        <v>54</v>
      </c>
      <c r="E500" s="5" t="s">
        <v>57</v>
      </c>
      <c r="F500" s="5" t="s">
        <v>69</v>
      </c>
      <c r="G500" s="5" t="s">
        <v>28</v>
      </c>
      <c r="H500" s="5">
        <v>1.2</v>
      </c>
      <c r="I500" s="9"/>
      <c r="J500" s="9"/>
      <c r="K500" s="10"/>
      <c r="L500" s="5" t="s">
        <v>32</v>
      </c>
      <c r="M500" s="5">
        <v>17</v>
      </c>
      <c r="N500" s="15">
        <v>42482</v>
      </c>
      <c r="O500" s="5" t="s">
        <v>1</v>
      </c>
      <c r="P500" s="6">
        <v>339.36149137199999</v>
      </c>
      <c r="Q500" s="5" t="s">
        <v>132</v>
      </c>
    </row>
    <row r="501" spans="1:17" x14ac:dyDescent="0.2">
      <c r="A501" s="5" t="s">
        <v>13</v>
      </c>
      <c r="B501" s="5" t="s">
        <v>14</v>
      </c>
      <c r="C501" s="5" t="s">
        <v>15</v>
      </c>
      <c r="D501" s="5" t="s">
        <v>54</v>
      </c>
      <c r="E501" s="5" t="s">
        <v>57</v>
      </c>
      <c r="F501" s="5" t="s">
        <v>127</v>
      </c>
      <c r="G501" s="5" t="s">
        <v>111</v>
      </c>
      <c r="H501" s="5">
        <v>1.1000000000000001</v>
      </c>
      <c r="I501" s="9"/>
      <c r="J501" s="9"/>
      <c r="K501" s="10"/>
      <c r="L501" s="5" t="s">
        <v>32</v>
      </c>
      <c r="M501" s="5">
        <v>17</v>
      </c>
      <c r="N501" s="15">
        <v>42482</v>
      </c>
      <c r="O501" s="5" t="s">
        <v>1</v>
      </c>
      <c r="P501" s="6">
        <v>38.719351363000001</v>
      </c>
      <c r="Q501" s="5" t="s">
        <v>132</v>
      </c>
    </row>
    <row r="502" spans="1:17" x14ac:dyDescent="0.2">
      <c r="A502" s="5" t="s">
        <v>13</v>
      </c>
      <c r="B502" s="5" t="s">
        <v>14</v>
      </c>
      <c r="C502" s="5" t="s">
        <v>15</v>
      </c>
      <c r="D502" s="5" t="s">
        <v>54</v>
      </c>
      <c r="E502" s="5" t="s">
        <v>57</v>
      </c>
      <c r="F502" s="5" t="s">
        <v>127</v>
      </c>
      <c r="G502" s="5" t="s">
        <v>111</v>
      </c>
      <c r="H502" s="5">
        <v>1.1000000000000001</v>
      </c>
      <c r="I502" s="9"/>
      <c r="J502" s="9"/>
      <c r="K502" s="10"/>
      <c r="L502" s="5" t="s">
        <v>32</v>
      </c>
      <c r="M502" s="5">
        <v>17</v>
      </c>
      <c r="N502" s="15">
        <v>42482</v>
      </c>
      <c r="O502" s="5" t="s">
        <v>1</v>
      </c>
      <c r="P502" s="6">
        <v>74.495266494000006</v>
      </c>
      <c r="Q502" s="5" t="s">
        <v>132</v>
      </c>
    </row>
    <row r="503" spans="1:17" x14ac:dyDescent="0.2">
      <c r="A503" s="5" t="s">
        <v>13</v>
      </c>
      <c r="B503" s="5" t="s">
        <v>14</v>
      </c>
      <c r="C503" s="5" t="s">
        <v>15</v>
      </c>
      <c r="D503" s="5" t="s">
        <v>54</v>
      </c>
      <c r="E503" s="5" t="s">
        <v>57</v>
      </c>
      <c r="F503" s="5" t="s">
        <v>127</v>
      </c>
      <c r="G503" s="5" t="s">
        <v>111</v>
      </c>
      <c r="H503" s="5">
        <v>1.1000000000000001</v>
      </c>
      <c r="I503" s="9"/>
      <c r="J503" s="9"/>
      <c r="K503" s="10"/>
      <c r="L503" s="5" t="s">
        <v>32</v>
      </c>
      <c r="M503" s="5">
        <v>17</v>
      </c>
      <c r="N503" s="15">
        <v>42482</v>
      </c>
      <c r="O503" s="5" t="s">
        <v>1</v>
      </c>
      <c r="P503" s="6">
        <v>5.0420871820000013</v>
      </c>
      <c r="Q503" s="5" t="s">
        <v>132</v>
      </c>
    </row>
    <row r="504" spans="1:17" x14ac:dyDescent="0.2">
      <c r="A504" s="5" t="s">
        <v>23</v>
      </c>
      <c r="B504" s="5" t="s">
        <v>26</v>
      </c>
      <c r="C504" s="5" t="s">
        <v>27</v>
      </c>
      <c r="D504" s="5" t="s">
        <v>54</v>
      </c>
      <c r="E504" s="5" t="s">
        <v>57</v>
      </c>
      <c r="F504" s="5" t="s">
        <v>121</v>
      </c>
      <c r="G504" s="5" t="s">
        <v>110</v>
      </c>
      <c r="H504" s="5">
        <v>0.33329999999999999</v>
      </c>
      <c r="I504" s="9"/>
      <c r="J504" s="9"/>
      <c r="K504" s="10"/>
      <c r="L504" s="5" t="s">
        <v>32</v>
      </c>
      <c r="M504" s="5">
        <v>17</v>
      </c>
      <c r="N504" s="15">
        <v>42482</v>
      </c>
      <c r="O504" s="5" t="s">
        <v>1</v>
      </c>
      <c r="P504" s="6">
        <v>94.838294072114991</v>
      </c>
      <c r="Q504" s="5" t="s">
        <v>132</v>
      </c>
    </row>
    <row r="505" spans="1:17" x14ac:dyDescent="0.2">
      <c r="A505" s="5" t="s">
        <v>23</v>
      </c>
      <c r="B505" s="5" t="s">
        <v>26</v>
      </c>
      <c r="C505" s="5" t="s">
        <v>27</v>
      </c>
      <c r="D505" s="5" t="s">
        <v>54</v>
      </c>
      <c r="E505" s="5" t="s">
        <v>57</v>
      </c>
      <c r="F505" s="5" t="s">
        <v>122</v>
      </c>
      <c r="G505" s="5" t="s">
        <v>110</v>
      </c>
      <c r="H505" s="5">
        <v>0.33329999999999999</v>
      </c>
      <c r="I505" s="9"/>
      <c r="J505" s="9"/>
      <c r="K505" s="10"/>
      <c r="L505" s="5" t="s">
        <v>32</v>
      </c>
      <c r="M505" s="5">
        <v>17</v>
      </c>
      <c r="N505" s="15">
        <v>42482</v>
      </c>
      <c r="O505" s="5" t="s">
        <v>1</v>
      </c>
      <c r="P505" s="6">
        <v>64.499936401295997</v>
      </c>
      <c r="Q505" s="5" t="s">
        <v>132</v>
      </c>
    </row>
    <row r="506" spans="1:17" x14ac:dyDescent="0.2">
      <c r="A506" s="5" t="s">
        <v>23</v>
      </c>
      <c r="B506" s="5" t="s">
        <v>26</v>
      </c>
      <c r="C506" s="5" t="s">
        <v>27</v>
      </c>
      <c r="D506" s="5" t="s">
        <v>54</v>
      </c>
      <c r="E506" s="5" t="s">
        <v>57</v>
      </c>
      <c r="F506" s="5" t="s">
        <v>122</v>
      </c>
      <c r="G506" s="5" t="s">
        <v>110</v>
      </c>
      <c r="H506" s="5">
        <v>0.33329999999999999</v>
      </c>
      <c r="I506" s="9"/>
      <c r="J506" s="9"/>
      <c r="K506" s="10"/>
      <c r="L506" s="5" t="s">
        <v>32</v>
      </c>
      <c r="M506" s="5">
        <v>17</v>
      </c>
      <c r="N506" s="15">
        <v>42482</v>
      </c>
      <c r="O506" s="5" t="s">
        <v>1</v>
      </c>
      <c r="P506" s="6">
        <v>103.68302705702699</v>
      </c>
      <c r="Q506" s="5" t="s">
        <v>132</v>
      </c>
    </row>
    <row r="507" spans="1:17" x14ac:dyDescent="0.2">
      <c r="A507" s="5" t="s">
        <v>13</v>
      </c>
      <c r="B507" s="5" t="s">
        <v>14</v>
      </c>
      <c r="C507" s="5" t="s">
        <v>15</v>
      </c>
      <c r="D507" s="5" t="s">
        <v>54</v>
      </c>
      <c r="E507" s="5" t="s">
        <v>57</v>
      </c>
      <c r="F507" s="5" t="s">
        <v>128</v>
      </c>
      <c r="G507" s="5" t="s">
        <v>95</v>
      </c>
      <c r="H507" s="5">
        <v>1</v>
      </c>
      <c r="I507" s="9"/>
      <c r="J507" s="9"/>
      <c r="K507" s="10"/>
      <c r="L507" s="5" t="s">
        <v>32</v>
      </c>
      <c r="M507" s="5">
        <v>17</v>
      </c>
      <c r="N507" s="15">
        <v>42482</v>
      </c>
      <c r="O507" s="5" t="s">
        <v>1</v>
      </c>
      <c r="P507" s="6">
        <v>174.37615398</v>
      </c>
      <c r="Q507" s="5" t="s">
        <v>132</v>
      </c>
    </row>
    <row r="508" spans="1:17" x14ac:dyDescent="0.2">
      <c r="A508" s="5" t="s">
        <v>13</v>
      </c>
      <c r="B508" s="5" t="s">
        <v>14</v>
      </c>
      <c r="C508" s="5" t="s">
        <v>15</v>
      </c>
      <c r="D508" s="5" t="s">
        <v>54</v>
      </c>
      <c r="E508" s="5" t="s">
        <v>57</v>
      </c>
      <c r="F508" s="5" t="s">
        <v>61</v>
      </c>
      <c r="G508" s="5" t="s">
        <v>95</v>
      </c>
      <c r="H508" s="5">
        <v>1</v>
      </c>
      <c r="I508" s="9"/>
      <c r="J508" s="9"/>
      <c r="K508" s="10"/>
      <c r="L508" s="5" t="s">
        <v>32</v>
      </c>
      <c r="M508" s="5">
        <v>17</v>
      </c>
      <c r="N508" s="15">
        <v>42482</v>
      </c>
      <c r="O508" s="5" t="s">
        <v>1</v>
      </c>
      <c r="P508" s="6">
        <v>126.97523264</v>
      </c>
      <c r="Q508" s="5" t="s">
        <v>132</v>
      </c>
    </row>
    <row r="509" spans="1:17" x14ac:dyDescent="0.2">
      <c r="A509" s="5" t="s">
        <v>13</v>
      </c>
      <c r="B509" s="5" t="s">
        <v>14</v>
      </c>
      <c r="C509" s="5" t="s">
        <v>15</v>
      </c>
      <c r="D509" s="5" t="s">
        <v>54</v>
      </c>
      <c r="E509" s="5" t="s">
        <v>57</v>
      </c>
      <c r="F509" s="5" t="s">
        <v>65</v>
      </c>
      <c r="G509" s="5" t="s">
        <v>95</v>
      </c>
      <c r="H509" s="5">
        <v>1</v>
      </c>
      <c r="I509" s="9"/>
      <c r="J509" s="9"/>
      <c r="K509" s="10"/>
      <c r="L509" s="5" t="s">
        <v>32</v>
      </c>
      <c r="M509" s="5">
        <v>17</v>
      </c>
      <c r="N509" s="15">
        <v>42482</v>
      </c>
      <c r="O509" s="5" t="s">
        <v>1</v>
      </c>
      <c r="P509" s="6">
        <v>70.674428879999994</v>
      </c>
      <c r="Q509" s="5" t="s">
        <v>132</v>
      </c>
    </row>
    <row r="510" spans="1:17" x14ac:dyDescent="0.2">
      <c r="A510" s="5" t="s">
        <v>13</v>
      </c>
      <c r="B510" s="5" t="s">
        <v>14</v>
      </c>
      <c r="C510" s="5" t="s">
        <v>15</v>
      </c>
      <c r="D510" s="5" t="s">
        <v>54</v>
      </c>
      <c r="E510" s="5" t="s">
        <v>57</v>
      </c>
      <c r="F510" s="5" t="s">
        <v>65</v>
      </c>
      <c r="G510" s="5" t="s">
        <v>95</v>
      </c>
      <c r="H510" s="5">
        <v>1</v>
      </c>
      <c r="I510" s="9"/>
      <c r="J510" s="9"/>
      <c r="K510" s="10"/>
      <c r="L510" s="5" t="s">
        <v>32</v>
      </c>
      <c r="M510" s="5">
        <v>17</v>
      </c>
      <c r="N510" s="15">
        <v>42482</v>
      </c>
      <c r="O510" s="5" t="s">
        <v>1</v>
      </c>
      <c r="P510" s="6">
        <v>13.19194134</v>
      </c>
      <c r="Q510" s="5" t="s">
        <v>132</v>
      </c>
    </row>
    <row r="511" spans="1:17" x14ac:dyDescent="0.2">
      <c r="A511" s="5" t="s">
        <v>23</v>
      </c>
      <c r="B511" s="5" t="s">
        <v>26</v>
      </c>
      <c r="C511" s="5" t="s">
        <v>27</v>
      </c>
      <c r="D511" s="5" t="s">
        <v>54</v>
      </c>
      <c r="E511" s="5" t="s">
        <v>57</v>
      </c>
      <c r="F511" s="5" t="s">
        <v>124</v>
      </c>
      <c r="G511" s="5" t="s">
        <v>110</v>
      </c>
      <c r="H511" s="5">
        <v>0.33329999999999999</v>
      </c>
      <c r="I511" s="9"/>
      <c r="J511" s="9"/>
      <c r="K511" s="10"/>
      <c r="L511" s="5" t="s">
        <v>32</v>
      </c>
      <c r="M511" s="5">
        <v>17</v>
      </c>
      <c r="N511" s="15">
        <v>42482</v>
      </c>
      <c r="O511" s="5" t="s">
        <v>1</v>
      </c>
      <c r="P511" s="6">
        <v>59.970169546617001</v>
      </c>
      <c r="Q511" s="5" t="s">
        <v>132</v>
      </c>
    </row>
    <row r="512" spans="1:17" x14ac:dyDescent="0.2">
      <c r="A512" s="5" t="s">
        <v>23</v>
      </c>
      <c r="B512" s="5" t="s">
        <v>26</v>
      </c>
      <c r="C512" s="5" t="s">
        <v>27</v>
      </c>
      <c r="D512" s="5" t="s">
        <v>54</v>
      </c>
      <c r="E512" s="5" t="s">
        <v>57</v>
      </c>
      <c r="F512" s="5" t="s">
        <v>124</v>
      </c>
      <c r="G512" s="5" t="s">
        <v>110</v>
      </c>
      <c r="H512" s="5">
        <v>0.33329999999999999</v>
      </c>
      <c r="I512" s="9"/>
      <c r="J512" s="9"/>
      <c r="K512" s="10"/>
      <c r="L512" s="5" t="s">
        <v>32</v>
      </c>
      <c r="M512" s="5">
        <v>17</v>
      </c>
      <c r="N512" s="15">
        <v>42482</v>
      </c>
      <c r="O512" s="5" t="s">
        <v>1</v>
      </c>
      <c r="P512" s="6">
        <v>77.865926558607001</v>
      </c>
      <c r="Q512" s="5" t="s">
        <v>132</v>
      </c>
    </row>
    <row r="513" spans="1:17" x14ac:dyDescent="0.2">
      <c r="A513" s="5" t="s">
        <v>23</v>
      </c>
      <c r="B513" s="5" t="s">
        <v>17</v>
      </c>
      <c r="C513" s="5" t="s">
        <v>19</v>
      </c>
      <c r="D513" s="5" t="s">
        <v>53</v>
      </c>
      <c r="E513" s="5" t="s">
        <v>56</v>
      </c>
      <c r="F513" s="5" t="s">
        <v>60</v>
      </c>
      <c r="G513" s="5" t="s">
        <v>93</v>
      </c>
      <c r="H513" s="5">
        <v>280</v>
      </c>
      <c r="I513" s="9"/>
      <c r="J513" s="9"/>
      <c r="K513" s="10"/>
      <c r="L513" s="5" t="s">
        <v>32</v>
      </c>
      <c r="M513" s="5">
        <v>17</v>
      </c>
      <c r="N513" s="15">
        <v>42482</v>
      </c>
      <c r="O513" s="5" t="s">
        <v>1</v>
      </c>
      <c r="P513" s="6">
        <v>17.814036788799999</v>
      </c>
      <c r="Q513" s="5" t="s">
        <v>52</v>
      </c>
    </row>
    <row r="514" spans="1:17" x14ac:dyDescent="0.2">
      <c r="A514" s="5" t="s">
        <v>23</v>
      </c>
      <c r="B514" s="5" t="s">
        <v>17</v>
      </c>
      <c r="C514" s="5" t="s">
        <v>19</v>
      </c>
      <c r="D514" s="5" t="s">
        <v>53</v>
      </c>
      <c r="E514" s="5" t="s">
        <v>56</v>
      </c>
      <c r="F514" s="5" t="s">
        <v>60</v>
      </c>
      <c r="G514" s="5" t="s">
        <v>93</v>
      </c>
      <c r="H514" s="5">
        <v>280</v>
      </c>
      <c r="I514" s="9"/>
      <c r="J514" s="9"/>
      <c r="K514" s="10"/>
      <c r="L514" s="5" t="s">
        <v>32</v>
      </c>
      <c r="M514" s="5">
        <v>17</v>
      </c>
      <c r="N514" s="15">
        <v>42482</v>
      </c>
      <c r="O514" s="5" t="s">
        <v>1</v>
      </c>
      <c r="P514" s="6">
        <v>39.267191966799999</v>
      </c>
      <c r="Q514" s="5" t="s">
        <v>52</v>
      </c>
    </row>
    <row r="515" spans="1:17" x14ac:dyDescent="0.2">
      <c r="A515" s="5" t="s">
        <v>23</v>
      </c>
      <c r="B515" s="5" t="s">
        <v>17</v>
      </c>
      <c r="C515" s="5" t="s">
        <v>19</v>
      </c>
      <c r="D515" s="5" t="s">
        <v>53</v>
      </c>
      <c r="E515" s="5" t="s">
        <v>56</v>
      </c>
      <c r="F515" s="5" t="s">
        <v>60</v>
      </c>
      <c r="G515" s="5" t="s">
        <v>93</v>
      </c>
      <c r="H515" s="5">
        <v>280</v>
      </c>
      <c r="I515" s="9"/>
      <c r="J515" s="9"/>
      <c r="K515" s="10"/>
      <c r="L515" s="5" t="s">
        <v>32</v>
      </c>
      <c r="M515" s="5">
        <v>17</v>
      </c>
      <c r="N515" s="15">
        <v>42482</v>
      </c>
      <c r="O515" s="5" t="s">
        <v>1</v>
      </c>
      <c r="P515" s="6">
        <v>36.717109520000001</v>
      </c>
      <c r="Q515" s="5" t="s">
        <v>52</v>
      </c>
    </row>
    <row r="516" spans="1:17" x14ac:dyDescent="0.2">
      <c r="A516" s="5" t="s">
        <v>23</v>
      </c>
      <c r="B516" s="5" t="s">
        <v>17</v>
      </c>
      <c r="C516" s="5" t="s">
        <v>19</v>
      </c>
      <c r="D516" s="5" t="s">
        <v>53</v>
      </c>
      <c r="E516" s="5" t="s">
        <v>56</v>
      </c>
      <c r="F516" s="5" t="s">
        <v>60</v>
      </c>
      <c r="G516" s="5" t="s">
        <v>93</v>
      </c>
      <c r="H516" s="5">
        <v>280</v>
      </c>
      <c r="I516" s="9"/>
      <c r="J516" s="9"/>
      <c r="K516" s="10"/>
      <c r="L516" s="5" t="s">
        <v>32</v>
      </c>
      <c r="M516" s="5">
        <v>17</v>
      </c>
      <c r="N516" s="15">
        <v>42482</v>
      </c>
      <c r="O516" s="5" t="s">
        <v>1</v>
      </c>
      <c r="P516" s="6">
        <v>25.621611257200001</v>
      </c>
      <c r="Q516" s="5" t="s">
        <v>52</v>
      </c>
    </row>
    <row r="517" spans="1:17" x14ac:dyDescent="0.2">
      <c r="A517" s="5" t="s">
        <v>23</v>
      </c>
      <c r="B517" s="5" t="s">
        <v>17</v>
      </c>
      <c r="C517" s="5" t="s">
        <v>19</v>
      </c>
      <c r="D517" s="5" t="s">
        <v>53</v>
      </c>
      <c r="E517" s="5" t="s">
        <v>56</v>
      </c>
      <c r="F517" s="5" t="s">
        <v>60</v>
      </c>
      <c r="G517" s="5" t="s">
        <v>93</v>
      </c>
      <c r="H517" s="5">
        <v>280</v>
      </c>
      <c r="I517" s="9"/>
      <c r="J517" s="9"/>
      <c r="K517" s="10"/>
      <c r="L517" s="5" t="s">
        <v>32</v>
      </c>
      <c r="M517" s="5">
        <v>17</v>
      </c>
      <c r="N517" s="15">
        <v>42482</v>
      </c>
      <c r="O517" s="5" t="s">
        <v>1</v>
      </c>
      <c r="P517" s="6">
        <v>21.333287611999999</v>
      </c>
      <c r="Q517" s="5" t="s">
        <v>52</v>
      </c>
    </row>
    <row r="518" spans="1:17" x14ac:dyDescent="0.2">
      <c r="A518" s="5" t="s">
        <v>23</v>
      </c>
      <c r="B518" s="5" t="s">
        <v>17</v>
      </c>
      <c r="C518" s="5" t="s">
        <v>19</v>
      </c>
      <c r="D518" s="5" t="s">
        <v>53</v>
      </c>
      <c r="E518" s="5" t="s">
        <v>56</v>
      </c>
      <c r="F518" s="5" t="s">
        <v>60</v>
      </c>
      <c r="G518" s="5" t="s">
        <v>93</v>
      </c>
      <c r="H518" s="5">
        <v>280</v>
      </c>
      <c r="I518" s="9"/>
      <c r="J518" s="9"/>
      <c r="K518" s="10"/>
      <c r="L518" s="5" t="s">
        <v>32</v>
      </c>
      <c r="M518" s="5">
        <v>17</v>
      </c>
      <c r="N518" s="15">
        <v>42482</v>
      </c>
      <c r="O518" s="5" t="s">
        <v>1</v>
      </c>
      <c r="P518" s="6">
        <v>38.692376951199996</v>
      </c>
      <c r="Q518" s="5" t="s">
        <v>52</v>
      </c>
    </row>
    <row r="519" spans="1:17" x14ac:dyDescent="0.2">
      <c r="A519" s="5" t="s">
        <v>23</v>
      </c>
      <c r="B519" s="5" t="s">
        <v>17</v>
      </c>
      <c r="C519" s="5" t="s">
        <v>19</v>
      </c>
      <c r="D519" s="5" t="s">
        <v>53</v>
      </c>
      <c r="E519" s="5" t="s">
        <v>56</v>
      </c>
      <c r="F519" s="5" t="s">
        <v>60</v>
      </c>
      <c r="G519" s="5" t="s">
        <v>93</v>
      </c>
      <c r="H519" s="5">
        <v>280</v>
      </c>
      <c r="I519" s="9"/>
      <c r="J519" s="9"/>
      <c r="K519" s="10"/>
      <c r="L519" s="5" t="s">
        <v>32</v>
      </c>
      <c r="M519" s="5">
        <v>17</v>
      </c>
      <c r="N519" s="15">
        <v>42482</v>
      </c>
      <c r="O519" s="5" t="s">
        <v>1</v>
      </c>
      <c r="P519" s="6">
        <v>27.881211388799997</v>
      </c>
      <c r="Q519" s="5" t="s">
        <v>52</v>
      </c>
    </row>
    <row r="520" spans="1:17" x14ac:dyDescent="0.2">
      <c r="A520" s="5" t="s">
        <v>23</v>
      </c>
      <c r="B520" s="5" t="s">
        <v>14</v>
      </c>
      <c r="C520" s="5" t="s">
        <v>19</v>
      </c>
      <c r="D520" s="5" t="s">
        <v>53</v>
      </c>
      <c r="E520" s="5" t="s">
        <v>56</v>
      </c>
      <c r="F520" s="5" t="s">
        <v>60</v>
      </c>
      <c r="G520" s="5" t="s">
        <v>93</v>
      </c>
      <c r="H520" s="5">
        <v>280</v>
      </c>
      <c r="I520" s="9"/>
      <c r="J520" s="9"/>
      <c r="K520" s="10"/>
      <c r="L520" s="5" t="s">
        <v>32</v>
      </c>
      <c r="M520" s="5">
        <v>17</v>
      </c>
      <c r="N520" s="15">
        <v>42482</v>
      </c>
      <c r="O520" s="5" t="s">
        <v>1</v>
      </c>
      <c r="P520" s="6">
        <v>13.8333610632</v>
      </c>
      <c r="Q520" s="5" t="s">
        <v>52</v>
      </c>
    </row>
    <row r="521" spans="1:17" x14ac:dyDescent="0.2">
      <c r="A521" s="5" t="s">
        <v>23</v>
      </c>
      <c r="B521" s="5" t="s">
        <v>14</v>
      </c>
      <c r="C521" s="5" t="s">
        <v>19</v>
      </c>
      <c r="D521" s="5" t="s">
        <v>53</v>
      </c>
      <c r="E521" s="5" t="s">
        <v>56</v>
      </c>
      <c r="F521" s="5" t="s">
        <v>60</v>
      </c>
      <c r="G521" s="5" t="s">
        <v>93</v>
      </c>
      <c r="H521" s="5">
        <v>280</v>
      </c>
      <c r="I521" s="9"/>
      <c r="J521" s="9"/>
      <c r="K521" s="10"/>
      <c r="L521" s="5" t="s">
        <v>32</v>
      </c>
      <c r="M521" s="5">
        <v>17</v>
      </c>
      <c r="N521" s="15">
        <v>42482</v>
      </c>
      <c r="O521" s="5" t="s">
        <v>1</v>
      </c>
      <c r="P521" s="6">
        <v>30.421954754800002</v>
      </c>
      <c r="Q521" s="5" t="s">
        <v>52</v>
      </c>
    </row>
    <row r="522" spans="1:17" x14ac:dyDescent="0.2">
      <c r="A522" s="5" t="s">
        <v>23</v>
      </c>
      <c r="B522" s="5" t="s">
        <v>14</v>
      </c>
      <c r="C522" s="5" t="s">
        <v>19</v>
      </c>
      <c r="D522" s="5" t="s">
        <v>53</v>
      </c>
      <c r="E522" s="5" t="s">
        <v>56</v>
      </c>
      <c r="F522" s="5" t="s">
        <v>60</v>
      </c>
      <c r="G522" s="5" t="s">
        <v>93</v>
      </c>
      <c r="H522" s="5">
        <v>280</v>
      </c>
      <c r="I522" s="9"/>
      <c r="J522" s="9"/>
      <c r="K522" s="10"/>
      <c r="L522" s="5" t="s">
        <v>32</v>
      </c>
      <c r="M522" s="5">
        <v>17</v>
      </c>
      <c r="N522" s="15">
        <v>42482</v>
      </c>
      <c r="O522" s="5" t="s">
        <v>1</v>
      </c>
      <c r="P522" s="6">
        <v>52.094770582400002</v>
      </c>
      <c r="Q522" s="5" t="s">
        <v>52</v>
      </c>
    </row>
    <row r="523" spans="1:17" x14ac:dyDescent="0.2">
      <c r="A523" s="5" t="s">
        <v>23</v>
      </c>
      <c r="B523" s="5" t="s">
        <v>14</v>
      </c>
      <c r="C523" s="5" t="s">
        <v>19</v>
      </c>
      <c r="D523" s="5" t="s">
        <v>53</v>
      </c>
      <c r="E523" s="5" t="s">
        <v>56</v>
      </c>
      <c r="F523" s="5" t="s">
        <v>60</v>
      </c>
      <c r="G523" s="5" t="s">
        <v>93</v>
      </c>
      <c r="H523" s="5">
        <v>280</v>
      </c>
      <c r="I523" s="9"/>
      <c r="J523" s="9"/>
      <c r="K523" s="10"/>
      <c r="L523" s="5" t="s">
        <v>32</v>
      </c>
      <c r="M523" s="5">
        <v>17</v>
      </c>
      <c r="N523" s="15">
        <v>42482</v>
      </c>
      <c r="O523" s="5" t="s">
        <v>1</v>
      </c>
      <c r="P523" s="6">
        <v>32.7752384036</v>
      </c>
      <c r="Q523" s="5" t="s">
        <v>52</v>
      </c>
    </row>
    <row r="524" spans="1:17" x14ac:dyDescent="0.2">
      <c r="A524" s="5" t="s">
        <v>23</v>
      </c>
      <c r="B524" s="5" t="s">
        <v>14</v>
      </c>
      <c r="C524" s="5" t="s">
        <v>19</v>
      </c>
      <c r="D524" s="5" t="s">
        <v>53</v>
      </c>
      <c r="E524" s="5" t="s">
        <v>56</v>
      </c>
      <c r="F524" s="5" t="s">
        <v>60</v>
      </c>
      <c r="G524" s="5" t="s">
        <v>93</v>
      </c>
      <c r="H524" s="5">
        <v>280</v>
      </c>
      <c r="I524" s="9"/>
      <c r="J524" s="9"/>
      <c r="K524" s="10"/>
      <c r="L524" s="5" t="s">
        <v>32</v>
      </c>
      <c r="M524" s="5">
        <v>17</v>
      </c>
      <c r="N524" s="15">
        <v>42482</v>
      </c>
      <c r="O524" s="5" t="s">
        <v>1</v>
      </c>
      <c r="P524" s="6">
        <v>17.4507487196</v>
      </c>
      <c r="Q524" s="5" t="s">
        <v>52</v>
      </c>
    </row>
    <row r="525" spans="1:17" x14ac:dyDescent="0.2">
      <c r="A525" s="5" t="s">
        <v>23</v>
      </c>
      <c r="B525" s="5" t="s">
        <v>14</v>
      </c>
      <c r="C525" s="5" t="s">
        <v>19</v>
      </c>
      <c r="D525" s="5" t="s">
        <v>53</v>
      </c>
      <c r="E525" s="5" t="s">
        <v>56</v>
      </c>
      <c r="F525" s="5" t="s">
        <v>60</v>
      </c>
      <c r="G525" s="5" t="s">
        <v>93</v>
      </c>
      <c r="H525" s="5">
        <v>280</v>
      </c>
      <c r="I525" s="9"/>
      <c r="J525" s="9"/>
      <c r="K525" s="10"/>
      <c r="L525" s="5" t="s">
        <v>32</v>
      </c>
      <c r="M525" s="5">
        <v>17</v>
      </c>
      <c r="N525" s="15">
        <v>42482</v>
      </c>
      <c r="O525" s="5" t="s">
        <v>1</v>
      </c>
      <c r="P525" s="6">
        <v>36.686194129199997</v>
      </c>
      <c r="Q525" s="5" t="s">
        <v>52</v>
      </c>
    </row>
    <row r="526" spans="1:17" x14ac:dyDescent="0.2">
      <c r="A526" s="5" t="s">
        <v>23</v>
      </c>
      <c r="B526" s="5" t="s">
        <v>14</v>
      </c>
      <c r="C526" s="5" t="s">
        <v>19</v>
      </c>
      <c r="D526" s="5" t="s">
        <v>53</v>
      </c>
      <c r="E526" s="5" t="s">
        <v>56</v>
      </c>
      <c r="F526" s="5" t="s">
        <v>60</v>
      </c>
      <c r="G526" s="5" t="s">
        <v>93</v>
      </c>
      <c r="H526" s="5">
        <v>280</v>
      </c>
      <c r="I526" s="9"/>
      <c r="J526" s="9"/>
      <c r="K526" s="10"/>
      <c r="L526" s="5" t="s">
        <v>32</v>
      </c>
      <c r="M526" s="5">
        <v>17</v>
      </c>
      <c r="N526" s="15">
        <v>42482</v>
      </c>
      <c r="O526" s="5" t="s">
        <v>1</v>
      </c>
      <c r="P526" s="6">
        <v>72.781300844000015</v>
      </c>
      <c r="Q526" s="5" t="s">
        <v>52</v>
      </c>
    </row>
    <row r="527" spans="1:17" x14ac:dyDescent="0.2">
      <c r="A527" s="5" t="s">
        <v>23</v>
      </c>
      <c r="B527" s="5" t="s">
        <v>14</v>
      </c>
      <c r="C527" s="5" t="s">
        <v>19</v>
      </c>
      <c r="D527" s="5" t="s">
        <v>53</v>
      </c>
      <c r="E527" s="5" t="s">
        <v>56</v>
      </c>
      <c r="F527" s="5" t="s">
        <v>60</v>
      </c>
      <c r="G527" s="5" t="s">
        <v>93</v>
      </c>
      <c r="H527" s="5">
        <v>280</v>
      </c>
      <c r="I527" s="9"/>
      <c r="J527" s="9"/>
      <c r="K527" s="10"/>
      <c r="L527" s="5" t="s">
        <v>32</v>
      </c>
      <c r="M527" s="5">
        <v>17</v>
      </c>
      <c r="N527" s="15">
        <v>42482</v>
      </c>
      <c r="O527" s="5" t="s">
        <v>1</v>
      </c>
      <c r="P527" s="6">
        <v>61.158032454399994</v>
      </c>
      <c r="Q527" s="5" t="s">
        <v>52</v>
      </c>
    </row>
    <row r="528" spans="1:17" x14ac:dyDescent="0.2">
      <c r="A528" s="5" t="s">
        <v>23</v>
      </c>
      <c r="B528" s="5" t="s">
        <v>17</v>
      </c>
      <c r="C528" s="5" t="s">
        <v>19</v>
      </c>
      <c r="D528" s="5" t="s">
        <v>53</v>
      </c>
      <c r="E528" s="5" t="s">
        <v>56</v>
      </c>
      <c r="F528" s="5" t="s">
        <v>60</v>
      </c>
      <c r="G528" s="5" t="s">
        <v>93</v>
      </c>
      <c r="H528" s="5">
        <v>280</v>
      </c>
      <c r="I528" s="9"/>
      <c r="J528" s="9"/>
      <c r="K528" s="10"/>
      <c r="L528" s="5" t="s">
        <v>32</v>
      </c>
      <c r="M528" s="5">
        <v>17</v>
      </c>
      <c r="N528" s="15">
        <v>42482</v>
      </c>
      <c r="O528" s="5" t="s">
        <v>1</v>
      </c>
      <c r="P528" s="6">
        <v>44.908451375199995</v>
      </c>
      <c r="Q528" s="5" t="s">
        <v>52</v>
      </c>
    </row>
    <row r="529" spans="1:17" x14ac:dyDescent="0.2">
      <c r="A529" s="5" t="s">
        <v>23</v>
      </c>
      <c r="B529" s="5" t="s">
        <v>17</v>
      </c>
      <c r="C529" s="5" t="s">
        <v>19</v>
      </c>
      <c r="D529" s="5" t="s">
        <v>53</v>
      </c>
      <c r="E529" s="5" t="s">
        <v>56</v>
      </c>
      <c r="F529" s="5" t="s">
        <v>60</v>
      </c>
      <c r="G529" s="5" t="s">
        <v>93</v>
      </c>
      <c r="H529" s="5">
        <v>280</v>
      </c>
      <c r="I529" s="9"/>
      <c r="J529" s="9"/>
      <c r="K529" s="10"/>
      <c r="L529" s="5" t="s">
        <v>32</v>
      </c>
      <c r="M529" s="5">
        <v>17</v>
      </c>
      <c r="N529" s="15">
        <v>42482</v>
      </c>
      <c r="O529" s="5" t="s">
        <v>1</v>
      </c>
      <c r="P529" s="6">
        <v>54.0074811864</v>
      </c>
      <c r="Q529" s="5" t="s">
        <v>52</v>
      </c>
    </row>
    <row r="530" spans="1:17" x14ac:dyDescent="0.2">
      <c r="A530" s="5" t="s">
        <v>23</v>
      </c>
      <c r="B530" s="5" t="s">
        <v>17</v>
      </c>
      <c r="C530" s="5" t="s">
        <v>19</v>
      </c>
      <c r="D530" s="5" t="s">
        <v>53</v>
      </c>
      <c r="E530" s="5" t="s">
        <v>56</v>
      </c>
      <c r="F530" s="5" t="s">
        <v>60</v>
      </c>
      <c r="G530" s="5" t="s">
        <v>93</v>
      </c>
      <c r="H530" s="5">
        <v>280</v>
      </c>
      <c r="I530" s="9"/>
      <c r="J530" s="9"/>
      <c r="K530" s="10"/>
      <c r="L530" s="5" t="s">
        <v>32</v>
      </c>
      <c r="M530" s="5">
        <v>17</v>
      </c>
      <c r="N530" s="15">
        <v>42482</v>
      </c>
      <c r="O530" s="5" t="s">
        <v>1</v>
      </c>
      <c r="P530" s="6">
        <v>36.340825729599999</v>
      </c>
      <c r="Q530" s="5" t="s">
        <v>52</v>
      </c>
    </row>
    <row r="531" spans="1:17" x14ac:dyDescent="0.2">
      <c r="A531" s="5" t="s">
        <v>23</v>
      </c>
      <c r="B531" s="5" t="s">
        <v>17</v>
      </c>
      <c r="C531" s="5" t="s">
        <v>19</v>
      </c>
      <c r="D531" s="5" t="s">
        <v>53</v>
      </c>
      <c r="E531" s="5" t="s">
        <v>56</v>
      </c>
      <c r="F531" s="5" t="s">
        <v>60</v>
      </c>
      <c r="G531" s="5" t="s">
        <v>93</v>
      </c>
      <c r="H531" s="5">
        <v>280</v>
      </c>
      <c r="I531" s="9"/>
      <c r="J531" s="9"/>
      <c r="K531" s="10"/>
      <c r="L531" s="5" t="s">
        <v>32</v>
      </c>
      <c r="M531" s="5">
        <v>17</v>
      </c>
      <c r="N531" s="15">
        <v>42482</v>
      </c>
      <c r="O531" s="5" t="s">
        <v>1</v>
      </c>
      <c r="P531" s="6">
        <v>14.1699057108</v>
      </c>
      <c r="Q531" s="5" t="s">
        <v>52</v>
      </c>
    </row>
    <row r="532" spans="1:17" x14ac:dyDescent="0.2">
      <c r="A532" s="5" t="s">
        <v>23</v>
      </c>
      <c r="B532" s="5" t="s">
        <v>17</v>
      </c>
      <c r="C532" s="5" t="s">
        <v>19</v>
      </c>
      <c r="D532" s="5" t="s">
        <v>53</v>
      </c>
      <c r="E532" s="5" t="s">
        <v>56</v>
      </c>
      <c r="F532" s="5" t="s">
        <v>60</v>
      </c>
      <c r="G532" s="5" t="s">
        <v>93</v>
      </c>
      <c r="H532" s="5">
        <v>280</v>
      </c>
      <c r="I532" s="9"/>
      <c r="J532" s="9"/>
      <c r="K532" s="10"/>
      <c r="L532" s="5" t="s">
        <v>32</v>
      </c>
      <c r="M532" s="5">
        <v>17</v>
      </c>
      <c r="N532" s="15">
        <v>42482</v>
      </c>
      <c r="O532" s="5" t="s">
        <v>1</v>
      </c>
      <c r="P532" s="6">
        <v>33.472346429200002</v>
      </c>
      <c r="Q532" s="5" t="s">
        <v>52</v>
      </c>
    </row>
    <row r="533" spans="1:17" x14ac:dyDescent="0.2">
      <c r="A533" s="5" t="s">
        <v>23</v>
      </c>
      <c r="B533" s="5" t="s">
        <v>17</v>
      </c>
      <c r="C533" s="5" t="s">
        <v>19</v>
      </c>
      <c r="D533" s="5" t="s">
        <v>53</v>
      </c>
      <c r="E533" s="5" t="s">
        <v>56</v>
      </c>
      <c r="F533" s="5" t="s">
        <v>60</v>
      </c>
      <c r="G533" s="5" t="s">
        <v>93</v>
      </c>
      <c r="H533" s="5">
        <v>280</v>
      </c>
      <c r="I533" s="9"/>
      <c r="J533" s="9"/>
      <c r="K533" s="10"/>
      <c r="L533" s="5" t="s">
        <v>32</v>
      </c>
      <c r="M533" s="5">
        <v>17</v>
      </c>
      <c r="N533" s="15">
        <v>42482</v>
      </c>
      <c r="O533" s="5" t="s">
        <v>1</v>
      </c>
      <c r="P533" s="6">
        <v>12.757690212399998</v>
      </c>
      <c r="Q533" s="5" t="s">
        <v>52</v>
      </c>
    </row>
    <row r="534" spans="1:17" x14ac:dyDescent="0.2">
      <c r="A534" s="5" t="s">
        <v>23</v>
      </c>
      <c r="B534" s="5" t="s">
        <v>17</v>
      </c>
      <c r="C534" s="5" t="s">
        <v>19</v>
      </c>
      <c r="D534" s="5" t="s">
        <v>53</v>
      </c>
      <c r="E534" s="5" t="s">
        <v>56</v>
      </c>
      <c r="F534" s="5" t="s">
        <v>60</v>
      </c>
      <c r="G534" s="5" t="s">
        <v>93</v>
      </c>
      <c r="H534" s="5">
        <v>280</v>
      </c>
      <c r="I534" s="9"/>
      <c r="J534" s="9"/>
      <c r="K534" s="10"/>
      <c r="L534" s="5" t="s">
        <v>32</v>
      </c>
      <c r="M534" s="5">
        <v>17</v>
      </c>
      <c r="N534" s="15">
        <v>42482</v>
      </c>
      <c r="O534" s="5" t="s">
        <v>1</v>
      </c>
      <c r="P534" s="6">
        <v>48.396757883600003</v>
      </c>
      <c r="Q534" s="5" t="s">
        <v>52</v>
      </c>
    </row>
    <row r="535" spans="1:17" x14ac:dyDescent="0.2">
      <c r="A535" s="5" t="s">
        <v>23</v>
      </c>
      <c r="B535" s="5" t="s">
        <v>17</v>
      </c>
      <c r="C535" s="5" t="s">
        <v>19</v>
      </c>
      <c r="D535" s="5" t="s">
        <v>53</v>
      </c>
      <c r="E535" s="5" t="s">
        <v>56</v>
      </c>
      <c r="F535" s="5" t="s">
        <v>60</v>
      </c>
      <c r="G535" s="5" t="s">
        <v>93</v>
      </c>
      <c r="H535" s="5">
        <v>280</v>
      </c>
      <c r="I535" s="9"/>
      <c r="J535" s="9"/>
      <c r="K535" s="10"/>
      <c r="L535" s="5" t="s">
        <v>32</v>
      </c>
      <c r="M535" s="5">
        <v>17</v>
      </c>
      <c r="N535" s="15">
        <v>42482</v>
      </c>
      <c r="O535" s="5" t="s">
        <v>1</v>
      </c>
      <c r="P535" s="6">
        <v>7.1961867152000005</v>
      </c>
      <c r="Q535" s="5" t="s">
        <v>52</v>
      </c>
    </row>
    <row r="536" spans="1:17" x14ac:dyDescent="0.2">
      <c r="A536" s="5" t="s">
        <v>23</v>
      </c>
      <c r="B536" s="5" t="s">
        <v>17</v>
      </c>
      <c r="C536" s="5" t="s">
        <v>19</v>
      </c>
      <c r="D536" s="5" t="s">
        <v>53</v>
      </c>
      <c r="E536" s="5" t="s">
        <v>56</v>
      </c>
      <c r="F536" s="5" t="s">
        <v>60</v>
      </c>
      <c r="G536" s="5" t="s">
        <v>93</v>
      </c>
      <c r="H536" s="5">
        <v>280</v>
      </c>
      <c r="I536" s="9"/>
      <c r="J536" s="9"/>
      <c r="K536" s="10"/>
      <c r="L536" s="5" t="s">
        <v>32</v>
      </c>
      <c r="M536" s="5">
        <v>17</v>
      </c>
      <c r="N536" s="15">
        <v>42482</v>
      </c>
      <c r="O536" s="5" t="s">
        <v>1</v>
      </c>
      <c r="P536" s="6">
        <v>19.334149307199997</v>
      </c>
      <c r="Q536" s="5" t="s">
        <v>52</v>
      </c>
    </row>
    <row r="537" spans="1:17" x14ac:dyDescent="0.2">
      <c r="A537" s="5" t="s">
        <v>23</v>
      </c>
      <c r="B537" s="5" t="s">
        <v>14</v>
      </c>
      <c r="C537" s="5" t="s">
        <v>19</v>
      </c>
      <c r="D537" s="5" t="s">
        <v>53</v>
      </c>
      <c r="E537" s="5" t="s">
        <v>56</v>
      </c>
      <c r="F537" s="5" t="s">
        <v>60</v>
      </c>
      <c r="G537" s="5" t="s">
        <v>93</v>
      </c>
      <c r="H537" s="5">
        <v>280</v>
      </c>
      <c r="I537" s="9"/>
      <c r="J537" s="9"/>
      <c r="K537" s="10"/>
      <c r="L537" s="5" t="s">
        <v>32</v>
      </c>
      <c r="M537" s="5">
        <v>17</v>
      </c>
      <c r="N537" s="15">
        <v>42482</v>
      </c>
      <c r="O537" s="5" t="s">
        <v>1</v>
      </c>
      <c r="P537" s="6">
        <v>46.603539256399998</v>
      </c>
      <c r="Q537" s="5" t="s">
        <v>52</v>
      </c>
    </row>
    <row r="538" spans="1:17" x14ac:dyDescent="0.2">
      <c r="A538" s="5" t="s">
        <v>23</v>
      </c>
      <c r="B538" s="5" t="s">
        <v>14</v>
      </c>
      <c r="C538" s="5" t="s">
        <v>19</v>
      </c>
      <c r="D538" s="5" t="s">
        <v>53</v>
      </c>
      <c r="E538" s="5" t="s">
        <v>56</v>
      </c>
      <c r="F538" s="5" t="s">
        <v>60</v>
      </c>
      <c r="G538" s="5" t="s">
        <v>93</v>
      </c>
      <c r="H538" s="5">
        <v>280</v>
      </c>
      <c r="I538" s="9"/>
      <c r="J538" s="9"/>
      <c r="K538" s="10"/>
      <c r="L538" s="5" t="s">
        <v>32</v>
      </c>
      <c r="M538" s="5">
        <v>17</v>
      </c>
      <c r="N538" s="15">
        <v>42482</v>
      </c>
      <c r="O538" s="5" t="s">
        <v>1</v>
      </c>
      <c r="P538" s="6">
        <v>22.926363333999998</v>
      </c>
      <c r="Q538" s="5" t="s">
        <v>52</v>
      </c>
    </row>
    <row r="539" spans="1:17" x14ac:dyDescent="0.2">
      <c r="A539" s="5" t="s">
        <v>23</v>
      </c>
      <c r="B539" s="5" t="s">
        <v>17</v>
      </c>
      <c r="C539" s="5" t="s">
        <v>19</v>
      </c>
      <c r="D539" s="5" t="s">
        <v>53</v>
      </c>
      <c r="E539" s="5" t="s">
        <v>56</v>
      </c>
      <c r="F539" s="5" t="s">
        <v>60</v>
      </c>
      <c r="G539" s="5" t="s">
        <v>93</v>
      </c>
      <c r="H539" s="5">
        <v>280</v>
      </c>
      <c r="I539" s="9"/>
      <c r="J539" s="9"/>
      <c r="K539" s="10"/>
      <c r="L539" s="5" t="s">
        <v>32</v>
      </c>
      <c r="M539" s="5">
        <v>17</v>
      </c>
      <c r="N539" s="15">
        <v>42482</v>
      </c>
      <c r="O539" s="5" t="s">
        <v>1</v>
      </c>
      <c r="P539" s="6">
        <v>31.735295269999998</v>
      </c>
      <c r="Q539" s="5" t="s">
        <v>52</v>
      </c>
    </row>
    <row r="540" spans="1:17" x14ac:dyDescent="0.2">
      <c r="A540" s="5" t="s">
        <v>13</v>
      </c>
      <c r="B540" s="5" t="s">
        <v>14</v>
      </c>
      <c r="C540" s="5" t="s">
        <v>16</v>
      </c>
      <c r="D540" s="5" t="s">
        <v>53</v>
      </c>
      <c r="E540" s="5" t="s">
        <v>56</v>
      </c>
      <c r="F540" s="5" t="s">
        <v>120</v>
      </c>
      <c r="G540" s="5" t="s">
        <v>99</v>
      </c>
      <c r="H540" s="5">
        <v>120</v>
      </c>
      <c r="I540" s="9"/>
      <c r="J540" s="9"/>
      <c r="K540" s="10"/>
      <c r="L540" s="5" t="s">
        <v>32</v>
      </c>
      <c r="M540" s="5">
        <v>17</v>
      </c>
      <c r="N540" s="15">
        <v>42482</v>
      </c>
      <c r="O540" s="5" t="s">
        <v>1</v>
      </c>
      <c r="P540" s="6">
        <v>11.408532222</v>
      </c>
      <c r="Q540" s="5" t="s">
        <v>52</v>
      </c>
    </row>
    <row r="541" spans="1:17" x14ac:dyDescent="0.2">
      <c r="A541" s="5" t="s">
        <v>13</v>
      </c>
      <c r="B541" s="5" t="s">
        <v>14</v>
      </c>
      <c r="C541" s="5" t="s">
        <v>16</v>
      </c>
      <c r="D541" s="5" t="s">
        <v>53</v>
      </c>
      <c r="E541" s="5" t="s">
        <v>56</v>
      </c>
      <c r="F541" s="5" t="s">
        <v>120</v>
      </c>
      <c r="G541" s="5" t="s">
        <v>99</v>
      </c>
      <c r="H541" s="5">
        <v>120</v>
      </c>
      <c r="I541" s="9"/>
      <c r="J541" s="9"/>
      <c r="K541" s="10"/>
      <c r="L541" s="5" t="s">
        <v>32</v>
      </c>
      <c r="M541" s="5">
        <v>17</v>
      </c>
      <c r="N541" s="15">
        <v>42482</v>
      </c>
      <c r="O541" s="5" t="s">
        <v>1</v>
      </c>
      <c r="P541" s="6">
        <v>1.3906726104</v>
      </c>
      <c r="Q541" s="5" t="s">
        <v>52</v>
      </c>
    </row>
    <row r="542" spans="1:17" x14ac:dyDescent="0.2">
      <c r="A542" s="5" t="s">
        <v>13</v>
      </c>
      <c r="B542" s="5" t="s">
        <v>14</v>
      </c>
      <c r="C542" s="5" t="s">
        <v>16</v>
      </c>
      <c r="D542" s="5" t="s">
        <v>53</v>
      </c>
      <c r="E542" s="5" t="s">
        <v>56</v>
      </c>
      <c r="F542" s="5" t="s">
        <v>120</v>
      </c>
      <c r="G542" s="5" t="s">
        <v>99</v>
      </c>
      <c r="H542" s="5">
        <v>120</v>
      </c>
      <c r="I542" s="9"/>
      <c r="J542" s="9"/>
      <c r="K542" s="10"/>
      <c r="L542" s="5" t="s">
        <v>32</v>
      </c>
      <c r="M542" s="5">
        <v>17</v>
      </c>
      <c r="N542" s="15">
        <v>42482</v>
      </c>
      <c r="O542" s="5" t="s">
        <v>1</v>
      </c>
      <c r="P542" s="6">
        <v>9.5577623531999993</v>
      </c>
      <c r="Q542" s="5" t="s">
        <v>52</v>
      </c>
    </row>
    <row r="543" spans="1:17" x14ac:dyDescent="0.2">
      <c r="A543" s="5" t="s">
        <v>13</v>
      </c>
      <c r="B543" s="5" t="s">
        <v>14</v>
      </c>
      <c r="C543" s="5" t="s">
        <v>16</v>
      </c>
      <c r="D543" s="5" t="s">
        <v>53</v>
      </c>
      <c r="E543" s="5" t="s">
        <v>56</v>
      </c>
      <c r="F543" s="5" t="s">
        <v>120</v>
      </c>
      <c r="G543" s="5" t="s">
        <v>99</v>
      </c>
      <c r="H543" s="5">
        <v>120</v>
      </c>
      <c r="I543" s="9"/>
      <c r="J543" s="9"/>
      <c r="K543" s="10"/>
      <c r="L543" s="5" t="s">
        <v>32</v>
      </c>
      <c r="M543" s="5">
        <v>17</v>
      </c>
      <c r="N543" s="15">
        <v>42482</v>
      </c>
      <c r="O543" s="5" t="s">
        <v>1</v>
      </c>
      <c r="P543" s="6">
        <v>1.0888805856000001</v>
      </c>
      <c r="Q543" s="5" t="s">
        <v>52</v>
      </c>
    </row>
    <row r="544" spans="1:17" x14ac:dyDescent="0.2">
      <c r="A544" s="5" t="s">
        <v>13</v>
      </c>
      <c r="B544" s="5" t="s">
        <v>14</v>
      </c>
      <c r="C544" s="5" t="s">
        <v>16</v>
      </c>
      <c r="D544" s="5" t="s">
        <v>53</v>
      </c>
      <c r="E544" s="5" t="s">
        <v>56</v>
      </c>
      <c r="F544" s="5" t="s">
        <v>120</v>
      </c>
      <c r="G544" s="5" t="s">
        <v>99</v>
      </c>
      <c r="H544" s="5">
        <v>120</v>
      </c>
      <c r="I544" s="9"/>
      <c r="J544" s="9"/>
      <c r="K544" s="10"/>
      <c r="L544" s="5" t="s">
        <v>32</v>
      </c>
      <c r="M544" s="5">
        <v>17</v>
      </c>
      <c r="N544" s="15">
        <v>42482</v>
      </c>
      <c r="O544" s="5" t="s">
        <v>1</v>
      </c>
      <c r="P544" s="6">
        <v>14.2689513492</v>
      </c>
      <c r="Q544" s="5" t="s">
        <v>52</v>
      </c>
    </row>
    <row r="545" spans="1:17" x14ac:dyDescent="0.2">
      <c r="A545" s="5" t="s">
        <v>13</v>
      </c>
      <c r="B545" s="5" t="s">
        <v>14</v>
      </c>
      <c r="C545" s="5" t="s">
        <v>16</v>
      </c>
      <c r="D545" s="5" t="s">
        <v>53</v>
      </c>
      <c r="E545" s="5" t="s">
        <v>56</v>
      </c>
      <c r="F545" s="5" t="s">
        <v>120</v>
      </c>
      <c r="G545" s="5" t="s">
        <v>99</v>
      </c>
      <c r="H545" s="5">
        <v>120</v>
      </c>
      <c r="I545" s="9"/>
      <c r="J545" s="9"/>
      <c r="K545" s="10"/>
      <c r="L545" s="5" t="s">
        <v>32</v>
      </c>
      <c r="M545" s="5">
        <v>17</v>
      </c>
      <c r="N545" s="15">
        <v>42482</v>
      </c>
      <c r="O545" s="5" t="s">
        <v>1</v>
      </c>
      <c r="P545" s="6">
        <v>3.8857750692000002</v>
      </c>
      <c r="Q545" s="5" t="s">
        <v>52</v>
      </c>
    </row>
    <row r="546" spans="1:17" x14ac:dyDescent="0.2">
      <c r="A546" s="5" t="s">
        <v>13</v>
      </c>
      <c r="B546" s="5" t="s">
        <v>14</v>
      </c>
      <c r="C546" s="5" t="s">
        <v>16</v>
      </c>
      <c r="D546" s="5" t="s">
        <v>53</v>
      </c>
      <c r="E546" s="5" t="s">
        <v>56</v>
      </c>
      <c r="F546" s="5" t="s">
        <v>120</v>
      </c>
      <c r="G546" s="5" t="s">
        <v>99</v>
      </c>
      <c r="H546" s="5">
        <v>120</v>
      </c>
      <c r="I546" s="9"/>
      <c r="J546" s="9"/>
      <c r="K546" s="10"/>
      <c r="L546" s="5" t="s">
        <v>32</v>
      </c>
      <c r="M546" s="5">
        <v>17</v>
      </c>
      <c r="N546" s="15">
        <v>42482</v>
      </c>
      <c r="O546" s="5" t="s">
        <v>1</v>
      </c>
      <c r="P546" s="6">
        <v>16.675509080399998</v>
      </c>
      <c r="Q546" s="5" t="s">
        <v>52</v>
      </c>
    </row>
    <row r="547" spans="1:17" x14ac:dyDescent="0.2">
      <c r="A547" s="5" t="s">
        <v>13</v>
      </c>
      <c r="B547" s="5" t="s">
        <v>14</v>
      </c>
      <c r="C547" s="5" t="s">
        <v>16</v>
      </c>
      <c r="D547" s="5" t="s">
        <v>53</v>
      </c>
      <c r="E547" s="5" t="s">
        <v>56</v>
      </c>
      <c r="F547" s="5" t="s">
        <v>120</v>
      </c>
      <c r="G547" s="5" t="s">
        <v>99</v>
      </c>
      <c r="H547" s="5">
        <v>120</v>
      </c>
      <c r="I547" s="9"/>
      <c r="J547" s="9"/>
      <c r="K547" s="10"/>
      <c r="L547" s="5" t="s">
        <v>32</v>
      </c>
      <c r="M547" s="5">
        <v>17</v>
      </c>
      <c r="N547" s="15">
        <v>42482</v>
      </c>
      <c r="O547" s="5" t="s">
        <v>1</v>
      </c>
      <c r="P547" s="6">
        <v>17.661044345999997</v>
      </c>
      <c r="Q547" s="5" t="s">
        <v>52</v>
      </c>
    </row>
    <row r="548" spans="1:17" x14ac:dyDescent="0.2">
      <c r="A548" s="5" t="s">
        <v>13</v>
      </c>
      <c r="B548" s="5" t="s">
        <v>14</v>
      </c>
      <c r="C548" s="5" t="s">
        <v>16</v>
      </c>
      <c r="D548" s="5" t="s">
        <v>53</v>
      </c>
      <c r="E548" s="5" t="s">
        <v>57</v>
      </c>
      <c r="F548" s="5" t="s">
        <v>91</v>
      </c>
      <c r="G548" s="5" t="s">
        <v>96</v>
      </c>
      <c r="H548" s="5">
        <v>135</v>
      </c>
      <c r="I548" s="9"/>
      <c r="J548" s="9"/>
      <c r="K548" s="10"/>
      <c r="L548" s="5" t="s">
        <v>32</v>
      </c>
      <c r="M548" s="5">
        <v>17</v>
      </c>
      <c r="N548" s="15">
        <v>42482</v>
      </c>
      <c r="O548" s="5" t="s">
        <v>1</v>
      </c>
      <c r="P548" s="6">
        <v>2.0354499585000001</v>
      </c>
      <c r="Q548" s="5" t="s">
        <v>52</v>
      </c>
    </row>
    <row r="549" spans="1:17" x14ac:dyDescent="0.2">
      <c r="A549" s="5" t="s">
        <v>13</v>
      </c>
      <c r="B549" s="5" t="s">
        <v>14</v>
      </c>
      <c r="C549" s="5" t="s">
        <v>16</v>
      </c>
      <c r="D549" s="5" t="s">
        <v>53</v>
      </c>
      <c r="E549" s="5" t="s">
        <v>56</v>
      </c>
      <c r="F549" s="5" t="s">
        <v>120</v>
      </c>
      <c r="G549" s="5" t="s">
        <v>99</v>
      </c>
      <c r="H549" s="5">
        <v>120</v>
      </c>
      <c r="I549" s="9"/>
      <c r="J549" s="9"/>
      <c r="K549" s="10"/>
      <c r="L549" s="5" t="s">
        <v>32</v>
      </c>
      <c r="M549" s="5">
        <v>17</v>
      </c>
      <c r="N549" s="15">
        <v>42482</v>
      </c>
      <c r="O549" s="5" t="s">
        <v>1</v>
      </c>
      <c r="P549" s="6">
        <v>30.175163015999999</v>
      </c>
      <c r="Q549" s="5" t="s">
        <v>52</v>
      </c>
    </row>
    <row r="550" spans="1:17" x14ac:dyDescent="0.2">
      <c r="A550" s="5" t="s">
        <v>13</v>
      </c>
      <c r="B550" s="5" t="s">
        <v>14</v>
      </c>
      <c r="C550" s="5" t="s">
        <v>16</v>
      </c>
      <c r="D550" s="5" t="s">
        <v>53</v>
      </c>
      <c r="E550" s="5" t="s">
        <v>56</v>
      </c>
      <c r="F550" s="5" t="s">
        <v>120</v>
      </c>
      <c r="G550" s="5" t="s">
        <v>99</v>
      </c>
      <c r="H550" s="5">
        <v>120</v>
      </c>
      <c r="I550" s="9"/>
      <c r="J550" s="9"/>
      <c r="K550" s="10"/>
      <c r="L550" s="5" t="s">
        <v>32</v>
      </c>
      <c r="M550" s="5">
        <v>17</v>
      </c>
      <c r="N550" s="15">
        <v>42482</v>
      </c>
      <c r="O550" s="5" t="s">
        <v>1</v>
      </c>
      <c r="P550" s="6">
        <v>28.3827737688</v>
      </c>
      <c r="Q550" s="5" t="s">
        <v>52</v>
      </c>
    </row>
    <row r="551" spans="1:17" x14ac:dyDescent="0.2">
      <c r="A551" s="5" t="s">
        <v>13</v>
      </c>
      <c r="B551" s="5" t="s">
        <v>14</v>
      </c>
      <c r="C551" s="5" t="s">
        <v>16</v>
      </c>
      <c r="D551" s="5" t="s">
        <v>53</v>
      </c>
      <c r="E551" s="5" t="s">
        <v>56</v>
      </c>
      <c r="F551" s="5" t="s">
        <v>120</v>
      </c>
      <c r="G551" s="5" t="s">
        <v>99</v>
      </c>
      <c r="H551" s="5">
        <v>120</v>
      </c>
      <c r="I551" s="9"/>
      <c r="J551" s="9"/>
      <c r="K551" s="10"/>
      <c r="L551" s="5" t="s">
        <v>32</v>
      </c>
      <c r="M551" s="5">
        <v>17</v>
      </c>
      <c r="N551" s="15">
        <v>42482</v>
      </c>
      <c r="O551" s="5" t="s">
        <v>1</v>
      </c>
      <c r="P551" s="6">
        <v>11.5478172744</v>
      </c>
      <c r="Q551" s="5" t="s">
        <v>52</v>
      </c>
    </row>
    <row r="552" spans="1:17" x14ac:dyDescent="0.2">
      <c r="A552" s="5" t="s">
        <v>13</v>
      </c>
      <c r="B552" s="5" t="s">
        <v>14</v>
      </c>
      <c r="C552" s="5" t="s">
        <v>16</v>
      </c>
      <c r="D552" s="5" t="s">
        <v>53</v>
      </c>
      <c r="E552" s="5" t="s">
        <v>56</v>
      </c>
      <c r="F552" s="5" t="s">
        <v>120</v>
      </c>
      <c r="G552" s="5" t="s">
        <v>99</v>
      </c>
      <c r="H552" s="5">
        <v>120</v>
      </c>
      <c r="I552" s="9"/>
      <c r="J552" s="9"/>
      <c r="K552" s="10"/>
      <c r="L552" s="5" t="s">
        <v>32</v>
      </c>
      <c r="M552" s="5">
        <v>17</v>
      </c>
      <c r="N552" s="15">
        <v>42482</v>
      </c>
      <c r="O552" s="5" t="s">
        <v>1</v>
      </c>
      <c r="P552" s="6">
        <v>1.1316956664000002</v>
      </c>
      <c r="Q552" s="5" t="s">
        <v>52</v>
      </c>
    </row>
    <row r="553" spans="1:17" x14ac:dyDescent="0.2">
      <c r="A553" s="5" t="s">
        <v>13</v>
      </c>
      <c r="B553" s="5" t="s">
        <v>14</v>
      </c>
      <c r="C553" s="5" t="s">
        <v>16</v>
      </c>
      <c r="D553" s="5" t="s">
        <v>53</v>
      </c>
      <c r="E553" s="5" t="s">
        <v>56</v>
      </c>
      <c r="F553" s="5" t="s">
        <v>120</v>
      </c>
      <c r="G553" s="5" t="s">
        <v>99</v>
      </c>
      <c r="H553" s="5">
        <v>120</v>
      </c>
      <c r="I553" s="9"/>
      <c r="J553" s="9"/>
      <c r="K553" s="10"/>
      <c r="L553" s="5" t="s">
        <v>32</v>
      </c>
      <c r="M553" s="5">
        <v>17</v>
      </c>
      <c r="N553" s="15">
        <v>42482</v>
      </c>
      <c r="O553" s="5" t="s">
        <v>1</v>
      </c>
      <c r="P553" s="6">
        <v>10.9185842856</v>
      </c>
      <c r="Q553" s="5" t="s">
        <v>52</v>
      </c>
    </row>
    <row r="554" spans="1:17" x14ac:dyDescent="0.2">
      <c r="A554" s="5" t="s">
        <v>13</v>
      </c>
      <c r="B554" s="5" t="s">
        <v>14</v>
      </c>
      <c r="C554" s="5" t="s">
        <v>16</v>
      </c>
      <c r="D554" s="5" t="s">
        <v>53</v>
      </c>
      <c r="E554" s="5" t="s">
        <v>56</v>
      </c>
      <c r="F554" s="5" t="s">
        <v>120</v>
      </c>
      <c r="G554" s="5" t="s">
        <v>99</v>
      </c>
      <c r="H554" s="5">
        <v>120</v>
      </c>
      <c r="I554" s="9"/>
      <c r="J554" s="9"/>
      <c r="K554" s="10"/>
      <c r="L554" s="5" t="s">
        <v>32</v>
      </c>
      <c r="M554" s="5">
        <v>17</v>
      </c>
      <c r="N554" s="15">
        <v>42482</v>
      </c>
      <c r="O554" s="5" t="s">
        <v>1</v>
      </c>
      <c r="P554" s="6">
        <v>2.6396768580000001</v>
      </c>
      <c r="Q554" s="5" t="s">
        <v>52</v>
      </c>
    </row>
    <row r="555" spans="1:17" x14ac:dyDescent="0.2">
      <c r="A555" s="5" t="s">
        <v>13</v>
      </c>
      <c r="B555" s="5" t="s">
        <v>14</v>
      </c>
      <c r="C555" s="5" t="s">
        <v>16</v>
      </c>
      <c r="D555" s="5" t="s">
        <v>53</v>
      </c>
      <c r="E555" s="5" t="s">
        <v>56</v>
      </c>
      <c r="F555" s="5" t="s">
        <v>68</v>
      </c>
      <c r="G555" s="5" t="s">
        <v>97</v>
      </c>
      <c r="H555" s="5">
        <v>120</v>
      </c>
      <c r="I555" s="9"/>
      <c r="J555" s="9"/>
      <c r="K555" s="10"/>
      <c r="L555" s="5" t="s">
        <v>32</v>
      </c>
      <c r="M555" s="5">
        <v>17</v>
      </c>
      <c r="N555" s="15">
        <v>42482</v>
      </c>
      <c r="O555" s="5" t="s">
        <v>1</v>
      </c>
      <c r="P555" s="6">
        <v>6.3550402188000001</v>
      </c>
      <c r="Q555" s="5" t="s">
        <v>52</v>
      </c>
    </row>
    <row r="556" spans="1:17" x14ac:dyDescent="0.2">
      <c r="A556" s="5" t="s">
        <v>13</v>
      </c>
      <c r="B556" s="5" t="s">
        <v>14</v>
      </c>
      <c r="C556" s="5" t="s">
        <v>16</v>
      </c>
      <c r="D556" s="5" t="s">
        <v>53</v>
      </c>
      <c r="E556" s="5" t="s">
        <v>56</v>
      </c>
      <c r="F556" s="5" t="s">
        <v>68</v>
      </c>
      <c r="G556" s="5" t="s">
        <v>97</v>
      </c>
      <c r="H556" s="5">
        <v>120</v>
      </c>
      <c r="I556" s="9"/>
      <c r="J556" s="9"/>
      <c r="K556" s="10"/>
      <c r="L556" s="5" t="s">
        <v>32</v>
      </c>
      <c r="M556" s="5">
        <v>17</v>
      </c>
      <c r="N556" s="15">
        <v>42482</v>
      </c>
      <c r="O556" s="5" t="s">
        <v>1</v>
      </c>
      <c r="P556" s="6">
        <v>10.5072268008</v>
      </c>
      <c r="Q556" s="5" t="s">
        <v>52</v>
      </c>
    </row>
    <row r="557" spans="1:17" x14ac:dyDescent="0.2">
      <c r="A557" s="5" t="s">
        <v>13</v>
      </c>
      <c r="B557" s="5" t="s">
        <v>14</v>
      </c>
      <c r="C557" s="5" t="s">
        <v>16</v>
      </c>
      <c r="D557" s="5" t="s">
        <v>53</v>
      </c>
      <c r="E557" s="5" t="s">
        <v>56</v>
      </c>
      <c r="F557" s="5" t="s">
        <v>68</v>
      </c>
      <c r="G557" s="5" t="s">
        <v>97</v>
      </c>
      <c r="H557" s="5">
        <v>120</v>
      </c>
      <c r="I557" s="9"/>
      <c r="J557" s="9"/>
      <c r="K557" s="10"/>
      <c r="L557" s="5" t="s">
        <v>32</v>
      </c>
      <c r="M557" s="5">
        <v>17</v>
      </c>
      <c r="N557" s="15">
        <v>42482</v>
      </c>
      <c r="O557" s="5" t="s">
        <v>1</v>
      </c>
      <c r="P557" s="6">
        <v>3.8278586507999997</v>
      </c>
      <c r="Q557" s="5" t="s">
        <v>52</v>
      </c>
    </row>
    <row r="558" spans="1:17" x14ac:dyDescent="0.2">
      <c r="A558" s="5" t="s">
        <v>13</v>
      </c>
      <c r="B558" s="5" t="s">
        <v>14</v>
      </c>
      <c r="C558" s="5" t="s">
        <v>16</v>
      </c>
      <c r="D558" s="5" t="s">
        <v>53</v>
      </c>
      <c r="E558" s="5" t="s">
        <v>56</v>
      </c>
      <c r="F558" s="5" t="s">
        <v>68</v>
      </c>
      <c r="G558" s="5" t="s">
        <v>97</v>
      </c>
      <c r="H558" s="5">
        <v>120</v>
      </c>
      <c r="I558" s="9"/>
      <c r="J558" s="9"/>
      <c r="K558" s="10"/>
      <c r="L558" s="5" t="s">
        <v>32</v>
      </c>
      <c r="M558" s="5">
        <v>17</v>
      </c>
      <c r="N558" s="15">
        <v>42482</v>
      </c>
      <c r="O558" s="5" t="s">
        <v>1</v>
      </c>
      <c r="P558" s="6">
        <v>15.808312051199998</v>
      </c>
      <c r="Q558" s="5" t="s">
        <v>52</v>
      </c>
    </row>
    <row r="559" spans="1:17" x14ac:dyDescent="0.2">
      <c r="A559" s="5" t="s">
        <v>13</v>
      </c>
      <c r="B559" s="5" t="s">
        <v>14</v>
      </c>
      <c r="C559" s="5" t="s">
        <v>16</v>
      </c>
      <c r="D559" s="5" t="s">
        <v>53</v>
      </c>
      <c r="E559" s="5" t="s">
        <v>56</v>
      </c>
      <c r="F559" s="5" t="s">
        <v>68</v>
      </c>
      <c r="G559" s="5" t="s">
        <v>97</v>
      </c>
      <c r="H559" s="5">
        <v>120</v>
      </c>
      <c r="I559" s="9"/>
      <c r="J559" s="9"/>
      <c r="K559" s="10"/>
      <c r="L559" s="5" t="s">
        <v>32</v>
      </c>
      <c r="M559" s="5">
        <v>17</v>
      </c>
      <c r="N559" s="15">
        <v>42482</v>
      </c>
      <c r="O559" s="5" t="s">
        <v>1</v>
      </c>
      <c r="P559" s="6">
        <v>17.056113878399998</v>
      </c>
      <c r="Q559" s="5" t="s">
        <v>52</v>
      </c>
    </row>
    <row r="560" spans="1:17" x14ac:dyDescent="0.2">
      <c r="A560" s="5" t="s">
        <v>13</v>
      </c>
      <c r="B560" s="5" t="s">
        <v>14</v>
      </c>
      <c r="C560" s="5" t="s">
        <v>16</v>
      </c>
      <c r="D560" s="5" t="s">
        <v>53</v>
      </c>
      <c r="E560" s="5" t="s">
        <v>56</v>
      </c>
      <c r="F560" s="5" t="s">
        <v>68</v>
      </c>
      <c r="G560" s="5" t="s">
        <v>97</v>
      </c>
      <c r="H560" s="5">
        <v>120</v>
      </c>
      <c r="I560" s="9"/>
      <c r="J560" s="9"/>
      <c r="K560" s="10"/>
      <c r="L560" s="5" t="s">
        <v>32</v>
      </c>
      <c r="M560" s="5">
        <v>17</v>
      </c>
      <c r="N560" s="15">
        <v>42482</v>
      </c>
      <c r="O560" s="5" t="s">
        <v>1</v>
      </c>
      <c r="P560" s="6">
        <v>11.1836444148</v>
      </c>
      <c r="Q560" s="5" t="s">
        <v>52</v>
      </c>
    </row>
    <row r="561" spans="1:17" x14ac:dyDescent="0.2">
      <c r="A561" s="5" t="s">
        <v>13</v>
      </c>
      <c r="B561" s="5" t="s">
        <v>14</v>
      </c>
      <c r="C561" s="5" t="s">
        <v>16</v>
      </c>
      <c r="D561" s="5" t="s">
        <v>53</v>
      </c>
      <c r="E561" s="5" t="s">
        <v>56</v>
      </c>
      <c r="F561" s="5" t="s">
        <v>68</v>
      </c>
      <c r="G561" s="5" t="s">
        <v>97</v>
      </c>
      <c r="H561" s="5">
        <v>120</v>
      </c>
      <c r="I561" s="9"/>
      <c r="J561" s="9"/>
      <c r="K561" s="10"/>
      <c r="L561" s="5" t="s">
        <v>32</v>
      </c>
      <c r="M561" s="5">
        <v>17</v>
      </c>
      <c r="N561" s="15">
        <v>42482</v>
      </c>
      <c r="O561" s="5" t="s">
        <v>1</v>
      </c>
      <c r="P561" s="6">
        <v>14.185800931200001</v>
      </c>
      <c r="Q561" s="5" t="s">
        <v>52</v>
      </c>
    </row>
    <row r="562" spans="1:17" x14ac:dyDescent="0.2">
      <c r="A562" s="5" t="s">
        <v>13</v>
      </c>
      <c r="B562" s="5" t="s">
        <v>14</v>
      </c>
      <c r="C562" s="5" t="s">
        <v>16</v>
      </c>
      <c r="D562" s="5" t="s">
        <v>53</v>
      </c>
      <c r="E562" s="5" t="s">
        <v>56</v>
      </c>
      <c r="F562" s="5" t="s">
        <v>68</v>
      </c>
      <c r="G562" s="5" t="s">
        <v>97</v>
      </c>
      <c r="H562" s="5">
        <v>120</v>
      </c>
      <c r="I562" s="9"/>
      <c r="J562" s="9"/>
      <c r="K562" s="10"/>
      <c r="L562" s="5" t="s">
        <v>32</v>
      </c>
      <c r="M562" s="5">
        <v>17</v>
      </c>
      <c r="N562" s="15">
        <v>42482</v>
      </c>
      <c r="O562" s="5" t="s">
        <v>1</v>
      </c>
      <c r="P562" s="6">
        <v>12.997378635600001</v>
      </c>
      <c r="Q562" s="5" t="s">
        <v>52</v>
      </c>
    </row>
    <row r="563" spans="1:17" x14ac:dyDescent="0.2">
      <c r="A563" s="5" t="s">
        <v>13</v>
      </c>
      <c r="B563" s="5" t="s">
        <v>14</v>
      </c>
      <c r="C563" s="5" t="s">
        <v>16</v>
      </c>
      <c r="D563" s="5" t="s">
        <v>53</v>
      </c>
      <c r="E563" s="5" t="s">
        <v>56</v>
      </c>
      <c r="F563" s="5" t="s">
        <v>68</v>
      </c>
      <c r="G563" s="5" t="s">
        <v>97</v>
      </c>
      <c r="H563" s="5">
        <v>120</v>
      </c>
      <c r="I563" s="9"/>
      <c r="J563" s="9"/>
      <c r="K563" s="10"/>
      <c r="L563" s="5" t="s">
        <v>32</v>
      </c>
      <c r="M563" s="5">
        <v>17</v>
      </c>
      <c r="N563" s="15">
        <v>42482</v>
      </c>
      <c r="O563" s="5" t="s">
        <v>1</v>
      </c>
      <c r="P563" s="6">
        <v>4.9623764003999993</v>
      </c>
      <c r="Q563" s="5" t="s">
        <v>52</v>
      </c>
    </row>
    <row r="564" spans="1:17" x14ac:dyDescent="0.2">
      <c r="A564" s="5" t="s">
        <v>13</v>
      </c>
      <c r="B564" s="5" t="s">
        <v>14</v>
      </c>
      <c r="C564" s="5" t="s">
        <v>16</v>
      </c>
      <c r="D564" s="5" t="s">
        <v>53</v>
      </c>
      <c r="E564" s="5" t="s">
        <v>56</v>
      </c>
      <c r="F564" s="5" t="s">
        <v>68</v>
      </c>
      <c r="G564" s="5" t="s">
        <v>97</v>
      </c>
      <c r="H564" s="5">
        <v>120</v>
      </c>
      <c r="I564" s="9"/>
      <c r="J564" s="9"/>
      <c r="K564" s="10"/>
      <c r="L564" s="5" t="s">
        <v>32</v>
      </c>
      <c r="M564" s="5">
        <v>17</v>
      </c>
      <c r="N564" s="15">
        <v>42482</v>
      </c>
      <c r="O564" s="5" t="s">
        <v>1</v>
      </c>
      <c r="P564" s="6">
        <v>6.4694193216000002</v>
      </c>
      <c r="Q564" s="5" t="s">
        <v>52</v>
      </c>
    </row>
    <row r="565" spans="1:17" x14ac:dyDescent="0.2">
      <c r="A565" s="5" t="s">
        <v>13</v>
      </c>
      <c r="B565" s="5" t="s">
        <v>14</v>
      </c>
      <c r="C565" s="5" t="s">
        <v>16</v>
      </c>
      <c r="D565" s="5" t="s">
        <v>53</v>
      </c>
      <c r="E565" s="5" t="s">
        <v>56</v>
      </c>
      <c r="F565" s="5" t="s">
        <v>68</v>
      </c>
      <c r="G565" s="5" t="s">
        <v>97</v>
      </c>
      <c r="H565" s="5">
        <v>120</v>
      </c>
      <c r="I565" s="9"/>
      <c r="J565" s="9"/>
      <c r="K565" s="10"/>
      <c r="L565" s="5" t="s">
        <v>32</v>
      </c>
      <c r="M565" s="5">
        <v>17</v>
      </c>
      <c r="N565" s="15">
        <v>42482</v>
      </c>
      <c r="O565" s="5" t="s">
        <v>1</v>
      </c>
      <c r="P565" s="6">
        <v>14.2486795884</v>
      </c>
      <c r="Q565" s="5" t="s">
        <v>52</v>
      </c>
    </row>
    <row r="566" spans="1:17" x14ac:dyDescent="0.2">
      <c r="A566" s="5" t="s">
        <v>13</v>
      </c>
      <c r="B566" s="5" t="s">
        <v>14</v>
      </c>
      <c r="C566" s="5" t="s">
        <v>16</v>
      </c>
      <c r="D566" s="5" t="s">
        <v>53</v>
      </c>
      <c r="E566" s="5" t="s">
        <v>56</v>
      </c>
      <c r="F566" s="5" t="s">
        <v>68</v>
      </c>
      <c r="G566" s="5" t="s">
        <v>97</v>
      </c>
      <c r="H566" s="5">
        <v>120</v>
      </c>
      <c r="I566" s="9"/>
      <c r="J566" s="9"/>
      <c r="K566" s="10"/>
      <c r="L566" s="5" t="s">
        <v>32</v>
      </c>
      <c r="M566" s="5">
        <v>17</v>
      </c>
      <c r="N566" s="15">
        <v>42482</v>
      </c>
      <c r="O566" s="5" t="s">
        <v>1</v>
      </c>
      <c r="P566" s="6">
        <v>11.2171556628</v>
      </c>
      <c r="Q566" s="5" t="s">
        <v>52</v>
      </c>
    </row>
    <row r="567" spans="1:17" x14ac:dyDescent="0.2">
      <c r="A567" s="5" t="s">
        <v>13</v>
      </c>
      <c r="B567" s="5" t="s">
        <v>14</v>
      </c>
      <c r="C567" s="5" t="s">
        <v>16</v>
      </c>
      <c r="D567" s="5" t="s">
        <v>53</v>
      </c>
      <c r="E567" s="5" t="s">
        <v>56</v>
      </c>
      <c r="F567" s="5" t="s">
        <v>68</v>
      </c>
      <c r="G567" s="5" t="s">
        <v>97</v>
      </c>
      <c r="H567" s="5">
        <v>120</v>
      </c>
      <c r="I567" s="9"/>
      <c r="J567" s="9"/>
      <c r="K567" s="10"/>
      <c r="L567" s="5" t="s">
        <v>32</v>
      </c>
      <c r="M567" s="5">
        <v>17</v>
      </c>
      <c r="N567" s="15">
        <v>42482</v>
      </c>
      <c r="O567" s="5" t="s">
        <v>1</v>
      </c>
      <c r="P567" s="6">
        <v>2.4057379608000002</v>
      </c>
      <c r="Q567" s="5" t="s">
        <v>52</v>
      </c>
    </row>
    <row r="568" spans="1:17" x14ac:dyDescent="0.2">
      <c r="A568" s="5" t="s">
        <v>13</v>
      </c>
      <c r="B568" s="5" t="s">
        <v>14</v>
      </c>
      <c r="C568" s="5" t="s">
        <v>16</v>
      </c>
      <c r="D568" s="5" t="s">
        <v>53</v>
      </c>
      <c r="E568" s="5" t="s">
        <v>56</v>
      </c>
      <c r="F568" s="5" t="s">
        <v>68</v>
      </c>
      <c r="G568" s="5" t="s">
        <v>97</v>
      </c>
      <c r="H568" s="5">
        <v>120</v>
      </c>
      <c r="I568" s="9"/>
      <c r="J568" s="9"/>
      <c r="K568" s="10"/>
      <c r="L568" s="5" t="s">
        <v>32</v>
      </c>
      <c r="M568" s="5">
        <v>17</v>
      </c>
      <c r="N568" s="15">
        <v>42482</v>
      </c>
      <c r="O568" s="5" t="s">
        <v>1</v>
      </c>
      <c r="P568" s="6">
        <v>32.906758024799991</v>
      </c>
      <c r="Q568" s="5" t="s">
        <v>52</v>
      </c>
    </row>
    <row r="569" spans="1:17" x14ac:dyDescent="0.2">
      <c r="A569" s="5" t="s">
        <v>13</v>
      </c>
      <c r="B569" s="5" t="s">
        <v>17</v>
      </c>
      <c r="C569" s="5" t="s">
        <v>24</v>
      </c>
      <c r="D569" s="5" t="s">
        <v>54</v>
      </c>
      <c r="E569" s="5" t="s">
        <v>57</v>
      </c>
      <c r="F569" s="5" t="s">
        <v>86</v>
      </c>
      <c r="G569" s="5" t="s">
        <v>28</v>
      </c>
      <c r="H569" s="5">
        <v>1.2</v>
      </c>
      <c r="I569" s="9"/>
      <c r="J569" s="9"/>
      <c r="K569" s="10"/>
      <c r="L569" s="5" t="s">
        <v>32</v>
      </c>
      <c r="M569" s="5">
        <v>17</v>
      </c>
      <c r="N569" s="15">
        <v>42482</v>
      </c>
      <c r="O569" s="5" t="s">
        <v>2</v>
      </c>
      <c r="P569" s="6">
        <v>109.534591296</v>
      </c>
      <c r="Q569" s="5" t="s">
        <v>132</v>
      </c>
    </row>
    <row r="570" spans="1:17" x14ac:dyDescent="0.2">
      <c r="A570" s="5" t="s">
        <v>13</v>
      </c>
      <c r="B570" s="5" t="s">
        <v>17</v>
      </c>
      <c r="C570" s="5" t="s">
        <v>24</v>
      </c>
      <c r="D570" s="5" t="s">
        <v>54</v>
      </c>
      <c r="E570" s="5" t="s">
        <v>57</v>
      </c>
      <c r="F570" s="5" t="s">
        <v>129</v>
      </c>
      <c r="G570" s="5" t="s">
        <v>28</v>
      </c>
      <c r="H570" s="5">
        <v>1.25</v>
      </c>
      <c r="I570" s="9"/>
      <c r="J570" s="9"/>
      <c r="K570" s="10"/>
      <c r="L570" s="5" t="s">
        <v>32</v>
      </c>
      <c r="M570" s="5">
        <v>17</v>
      </c>
      <c r="N570" s="15">
        <v>42482</v>
      </c>
      <c r="O570" s="5" t="s">
        <v>2</v>
      </c>
      <c r="P570" s="6">
        <v>102.6997052625</v>
      </c>
      <c r="Q570" s="5" t="s">
        <v>132</v>
      </c>
    </row>
    <row r="571" spans="1:17" x14ac:dyDescent="0.2">
      <c r="A571" s="5" t="s">
        <v>13</v>
      </c>
      <c r="B571" s="5" t="s">
        <v>14</v>
      </c>
      <c r="C571" s="5" t="s">
        <v>24</v>
      </c>
      <c r="D571" s="5" t="s">
        <v>54</v>
      </c>
      <c r="E571" s="5" t="s">
        <v>57</v>
      </c>
      <c r="F571" s="5" t="s">
        <v>129</v>
      </c>
      <c r="G571" s="5" t="s">
        <v>28</v>
      </c>
      <c r="H571" s="5">
        <v>1.25</v>
      </c>
      <c r="I571" s="9"/>
      <c r="J571" s="9"/>
      <c r="K571" s="10"/>
      <c r="L571" s="5" t="s">
        <v>32</v>
      </c>
      <c r="M571" s="5">
        <v>17</v>
      </c>
      <c r="N571" s="15">
        <v>42482</v>
      </c>
      <c r="O571" s="5" t="s">
        <v>2</v>
      </c>
      <c r="P571" s="6">
        <v>72.372511387499998</v>
      </c>
      <c r="Q571" s="5" t="s">
        <v>132</v>
      </c>
    </row>
    <row r="572" spans="1:17" x14ac:dyDescent="0.2">
      <c r="A572" s="5" t="s">
        <v>13</v>
      </c>
      <c r="B572" s="5" t="s">
        <v>14</v>
      </c>
      <c r="C572" s="5" t="s">
        <v>19</v>
      </c>
      <c r="D572" s="5" t="s">
        <v>53</v>
      </c>
      <c r="E572" s="5" t="s">
        <v>56</v>
      </c>
      <c r="F572" s="5" t="s">
        <v>113</v>
      </c>
      <c r="G572" s="5" t="s">
        <v>107</v>
      </c>
      <c r="H572" s="5">
        <v>320</v>
      </c>
      <c r="I572" s="9"/>
      <c r="J572" s="9"/>
      <c r="K572" s="10"/>
      <c r="L572" s="5" t="s">
        <v>32</v>
      </c>
      <c r="M572" s="5">
        <v>17</v>
      </c>
      <c r="N572" s="15">
        <v>42482</v>
      </c>
      <c r="O572" s="5" t="s">
        <v>2</v>
      </c>
      <c r="P572" s="6">
        <v>51.167343094399996</v>
      </c>
      <c r="Q572" s="5" t="s">
        <v>52</v>
      </c>
    </row>
    <row r="573" spans="1:17" x14ac:dyDescent="0.2">
      <c r="A573" s="5" t="s">
        <v>13</v>
      </c>
      <c r="B573" s="5" t="s">
        <v>14</v>
      </c>
      <c r="C573" s="5" t="s">
        <v>16</v>
      </c>
      <c r="D573" s="5" t="s">
        <v>53</v>
      </c>
      <c r="E573" s="5" t="s">
        <v>56</v>
      </c>
      <c r="F573" s="5" t="s">
        <v>75</v>
      </c>
      <c r="G573" s="5" t="s">
        <v>100</v>
      </c>
      <c r="H573" s="5">
        <v>100</v>
      </c>
      <c r="I573" s="9"/>
      <c r="J573" s="9"/>
      <c r="K573" s="10"/>
      <c r="L573" s="5" t="s">
        <v>32</v>
      </c>
      <c r="M573" s="5">
        <v>17</v>
      </c>
      <c r="N573" s="15">
        <v>42482</v>
      </c>
      <c r="O573" s="5" t="s">
        <v>2</v>
      </c>
      <c r="P573" s="6">
        <v>12.888540186</v>
      </c>
      <c r="Q573" s="5" t="s">
        <v>52</v>
      </c>
    </row>
    <row r="574" spans="1:17" x14ac:dyDescent="0.2">
      <c r="A574" s="5" t="s">
        <v>13</v>
      </c>
      <c r="B574" s="5" t="s">
        <v>17</v>
      </c>
      <c r="C574" s="5" t="s">
        <v>16</v>
      </c>
      <c r="D574" s="5" t="s">
        <v>53</v>
      </c>
      <c r="E574" s="5" t="s">
        <v>56</v>
      </c>
      <c r="F574" s="5" t="s">
        <v>75</v>
      </c>
      <c r="G574" s="5" t="s">
        <v>100</v>
      </c>
      <c r="H574" s="5">
        <v>100</v>
      </c>
      <c r="I574" s="9"/>
      <c r="J574" s="9"/>
      <c r="K574" s="10"/>
      <c r="L574" s="5" t="s">
        <v>32</v>
      </c>
      <c r="M574" s="5">
        <v>17</v>
      </c>
      <c r="N574" s="15">
        <v>42482</v>
      </c>
      <c r="O574" s="5" t="s">
        <v>2</v>
      </c>
      <c r="P574" s="6">
        <v>16.727461449000003</v>
      </c>
      <c r="Q574" s="5" t="s">
        <v>52</v>
      </c>
    </row>
    <row r="575" spans="1:17" x14ac:dyDescent="0.2">
      <c r="A575" s="5" t="s">
        <v>13</v>
      </c>
      <c r="B575" s="5" t="s">
        <v>14</v>
      </c>
      <c r="C575" s="5" t="s">
        <v>16</v>
      </c>
      <c r="D575" s="5" t="s">
        <v>53</v>
      </c>
      <c r="E575" s="5" t="s">
        <v>56</v>
      </c>
      <c r="F575" s="5" t="s">
        <v>75</v>
      </c>
      <c r="G575" s="5" t="s">
        <v>100</v>
      </c>
      <c r="H575" s="5">
        <v>100</v>
      </c>
      <c r="I575" s="9"/>
      <c r="J575" s="9"/>
      <c r="K575" s="10"/>
      <c r="L575" s="5" t="s">
        <v>32</v>
      </c>
      <c r="M575" s="5">
        <v>17</v>
      </c>
      <c r="N575" s="15">
        <v>42482</v>
      </c>
      <c r="O575" s="5" t="s">
        <v>2</v>
      </c>
      <c r="P575" s="6">
        <v>5.6051563719999997</v>
      </c>
      <c r="Q575" s="5" t="s">
        <v>52</v>
      </c>
    </row>
    <row r="576" spans="1:17" x14ac:dyDescent="0.2">
      <c r="A576" s="5" t="s">
        <v>13</v>
      </c>
      <c r="B576" s="5" t="s">
        <v>14</v>
      </c>
      <c r="C576" s="5" t="s">
        <v>16</v>
      </c>
      <c r="D576" s="5" t="s">
        <v>53</v>
      </c>
      <c r="E576" s="5" t="s">
        <v>56</v>
      </c>
      <c r="F576" s="5" t="s">
        <v>75</v>
      </c>
      <c r="G576" s="5" t="s">
        <v>100</v>
      </c>
      <c r="H576" s="5">
        <v>100</v>
      </c>
      <c r="I576" s="9"/>
      <c r="J576" s="9"/>
      <c r="K576" s="10"/>
      <c r="L576" s="5" t="s">
        <v>32</v>
      </c>
      <c r="M576" s="5">
        <v>17</v>
      </c>
      <c r="N576" s="15">
        <v>42482</v>
      </c>
      <c r="O576" s="5" t="s">
        <v>2</v>
      </c>
      <c r="P576" s="6">
        <v>8.3765158890000002</v>
      </c>
      <c r="Q576" s="5" t="s">
        <v>52</v>
      </c>
    </row>
    <row r="577" spans="1:17" x14ac:dyDescent="0.2">
      <c r="A577" s="5" t="s">
        <v>21</v>
      </c>
      <c r="B577" s="5" t="s">
        <v>17</v>
      </c>
      <c r="C577" s="5" t="s">
        <v>19</v>
      </c>
      <c r="D577" s="5" t="s">
        <v>53</v>
      </c>
      <c r="E577" s="5" t="s">
        <v>56</v>
      </c>
      <c r="F577" s="5" t="s">
        <v>113</v>
      </c>
      <c r="G577" s="5" t="s">
        <v>107</v>
      </c>
      <c r="H577" s="5">
        <v>320</v>
      </c>
      <c r="I577" s="9"/>
      <c r="J577" s="9"/>
      <c r="K577" s="10"/>
      <c r="L577" s="5" t="s">
        <v>32</v>
      </c>
      <c r="M577" s="5">
        <v>17</v>
      </c>
      <c r="N577" s="15">
        <v>42482</v>
      </c>
      <c r="O577" s="5" t="s">
        <v>2</v>
      </c>
      <c r="P577" s="6">
        <v>23.1036295456</v>
      </c>
      <c r="Q577" s="5" t="s">
        <v>52</v>
      </c>
    </row>
    <row r="578" spans="1:17" x14ac:dyDescent="0.2">
      <c r="A578" s="5" t="s">
        <v>13</v>
      </c>
      <c r="B578" s="5" t="s">
        <v>14</v>
      </c>
      <c r="C578" s="5" t="s">
        <v>19</v>
      </c>
      <c r="D578" s="5" t="s">
        <v>53</v>
      </c>
      <c r="E578" s="5" t="s">
        <v>56</v>
      </c>
      <c r="F578" s="5" t="s">
        <v>76</v>
      </c>
      <c r="G578" s="5" t="s">
        <v>98</v>
      </c>
      <c r="H578" s="5">
        <v>280</v>
      </c>
      <c r="I578" s="9"/>
      <c r="J578" s="9"/>
      <c r="K578" s="10"/>
      <c r="L578" s="5" t="s">
        <v>32</v>
      </c>
      <c r="M578" s="5">
        <v>17</v>
      </c>
      <c r="N578" s="15">
        <v>42482</v>
      </c>
      <c r="O578" s="5" t="s">
        <v>2</v>
      </c>
      <c r="P578" s="6">
        <v>8.7143092792000001</v>
      </c>
      <c r="Q578" s="5" t="s">
        <v>52</v>
      </c>
    </row>
    <row r="579" spans="1:17" x14ac:dyDescent="0.2">
      <c r="A579" s="5" t="s">
        <v>21</v>
      </c>
      <c r="B579" s="5" t="s">
        <v>17</v>
      </c>
      <c r="C579" s="5" t="s">
        <v>19</v>
      </c>
      <c r="D579" s="5" t="s">
        <v>53</v>
      </c>
      <c r="E579" s="5" t="s">
        <v>56</v>
      </c>
      <c r="F579" s="5" t="s">
        <v>113</v>
      </c>
      <c r="G579" s="5" t="s">
        <v>107</v>
      </c>
      <c r="H579" s="5">
        <v>320</v>
      </c>
      <c r="I579" s="9"/>
      <c r="J579" s="9"/>
      <c r="K579" s="10"/>
      <c r="L579" s="5" t="s">
        <v>32</v>
      </c>
      <c r="M579" s="5">
        <v>17</v>
      </c>
      <c r="N579" s="15">
        <v>42482</v>
      </c>
      <c r="O579" s="5" t="s">
        <v>2</v>
      </c>
      <c r="P579" s="6">
        <v>7.3037400063999991</v>
      </c>
      <c r="Q579" s="5" t="s">
        <v>52</v>
      </c>
    </row>
    <row r="580" spans="1:17" x14ac:dyDescent="0.2">
      <c r="A580" s="5" t="s">
        <v>13</v>
      </c>
      <c r="B580" s="5" t="s">
        <v>14</v>
      </c>
      <c r="C580" s="5" t="s">
        <v>19</v>
      </c>
      <c r="D580" s="5" t="s">
        <v>53</v>
      </c>
      <c r="E580" s="5" t="s">
        <v>56</v>
      </c>
      <c r="F580" s="5" t="s">
        <v>76</v>
      </c>
      <c r="G580" s="5" t="s">
        <v>98</v>
      </c>
      <c r="H580" s="5">
        <v>280</v>
      </c>
      <c r="I580" s="9"/>
      <c r="J580" s="9"/>
      <c r="K580" s="10"/>
      <c r="L580" s="5" t="s">
        <v>32</v>
      </c>
      <c r="M580" s="5">
        <v>17</v>
      </c>
      <c r="N580" s="15">
        <v>42482</v>
      </c>
      <c r="O580" s="5" t="s">
        <v>2</v>
      </c>
      <c r="P580" s="6">
        <v>6.4710820916000005</v>
      </c>
      <c r="Q580" s="5" t="s">
        <v>52</v>
      </c>
    </row>
    <row r="581" spans="1:17" x14ac:dyDescent="0.2">
      <c r="A581" s="5" t="s">
        <v>13</v>
      </c>
      <c r="B581" s="5" t="s">
        <v>14</v>
      </c>
      <c r="C581" s="5" t="s">
        <v>19</v>
      </c>
      <c r="D581" s="5" t="s">
        <v>53</v>
      </c>
      <c r="E581" s="5" t="s">
        <v>56</v>
      </c>
      <c r="F581" s="5" t="s">
        <v>113</v>
      </c>
      <c r="G581" s="5" t="s">
        <v>107</v>
      </c>
      <c r="H581" s="5">
        <v>320</v>
      </c>
      <c r="I581" s="9"/>
      <c r="J581" s="9"/>
      <c r="K581" s="10"/>
      <c r="L581" s="5" t="s">
        <v>32</v>
      </c>
      <c r="M581" s="5">
        <v>17</v>
      </c>
      <c r="N581" s="15">
        <v>42482</v>
      </c>
      <c r="O581" s="5" t="s">
        <v>2</v>
      </c>
      <c r="P581" s="6">
        <v>55.3850775744</v>
      </c>
      <c r="Q581" s="5" t="s">
        <v>52</v>
      </c>
    </row>
    <row r="582" spans="1:17" x14ac:dyDescent="0.2">
      <c r="A582" s="5" t="s">
        <v>13</v>
      </c>
      <c r="B582" s="5" t="s">
        <v>17</v>
      </c>
      <c r="C582" s="5" t="s">
        <v>24</v>
      </c>
      <c r="D582" s="5" t="s">
        <v>54</v>
      </c>
      <c r="E582" s="5" t="s">
        <v>57</v>
      </c>
      <c r="F582" s="5" t="s">
        <v>129</v>
      </c>
      <c r="G582" s="5" t="s">
        <v>28</v>
      </c>
      <c r="H582" s="5">
        <v>1.25</v>
      </c>
      <c r="I582" s="9"/>
      <c r="J582" s="9"/>
      <c r="K582" s="10"/>
      <c r="L582" s="5" t="s">
        <v>32</v>
      </c>
      <c r="M582" s="5">
        <v>17</v>
      </c>
      <c r="N582" s="15">
        <v>42482</v>
      </c>
      <c r="O582" s="5" t="s">
        <v>2</v>
      </c>
      <c r="P582" s="6">
        <v>146.192093575</v>
      </c>
      <c r="Q582" s="5" t="s">
        <v>132</v>
      </c>
    </row>
    <row r="583" spans="1:17" x14ac:dyDescent="0.2">
      <c r="A583" s="5" t="s">
        <v>13</v>
      </c>
      <c r="B583" s="5" t="s">
        <v>14</v>
      </c>
      <c r="C583" s="5" t="s">
        <v>19</v>
      </c>
      <c r="D583" s="5" t="s">
        <v>53</v>
      </c>
      <c r="E583" s="5" t="s">
        <v>56</v>
      </c>
      <c r="F583" s="5" t="s">
        <v>113</v>
      </c>
      <c r="G583" s="5" t="s">
        <v>107</v>
      </c>
      <c r="H583" s="5">
        <v>320</v>
      </c>
      <c r="I583" s="9"/>
      <c r="J583" s="9"/>
      <c r="K583" s="10"/>
      <c r="L583" s="5" t="s">
        <v>32</v>
      </c>
      <c r="M583" s="5">
        <v>17</v>
      </c>
      <c r="N583" s="15">
        <v>42482</v>
      </c>
      <c r="O583" s="5" t="s">
        <v>2</v>
      </c>
      <c r="P583" s="6">
        <v>17.611443398399999</v>
      </c>
      <c r="Q583" s="5" t="s">
        <v>52</v>
      </c>
    </row>
    <row r="584" spans="1:17" x14ac:dyDescent="0.2">
      <c r="A584" s="5" t="s">
        <v>21</v>
      </c>
      <c r="B584" s="5" t="s">
        <v>17</v>
      </c>
      <c r="C584" s="5" t="s">
        <v>19</v>
      </c>
      <c r="D584" s="5" t="s">
        <v>53</v>
      </c>
      <c r="E584" s="5" t="s">
        <v>56</v>
      </c>
      <c r="F584" s="5" t="s">
        <v>76</v>
      </c>
      <c r="G584" s="5" t="s">
        <v>98</v>
      </c>
      <c r="H584" s="5">
        <v>280</v>
      </c>
      <c r="I584" s="9"/>
      <c r="J584" s="9"/>
      <c r="K584" s="10"/>
      <c r="L584" s="5" t="s">
        <v>32</v>
      </c>
      <c r="M584" s="5">
        <v>17</v>
      </c>
      <c r="N584" s="15">
        <v>42482</v>
      </c>
      <c r="O584" s="5" t="s">
        <v>2</v>
      </c>
      <c r="P584" s="6">
        <v>48.051206372399996</v>
      </c>
      <c r="Q584" s="5" t="s">
        <v>52</v>
      </c>
    </row>
    <row r="585" spans="1:17" x14ac:dyDescent="0.2">
      <c r="A585" s="5" t="s">
        <v>13</v>
      </c>
      <c r="B585" s="5" t="s">
        <v>17</v>
      </c>
      <c r="C585" s="5" t="s">
        <v>24</v>
      </c>
      <c r="D585" s="5" t="s">
        <v>54</v>
      </c>
      <c r="E585" s="5" t="s">
        <v>57</v>
      </c>
      <c r="F585" s="5" t="s">
        <v>119</v>
      </c>
      <c r="G585" s="5" t="s">
        <v>28</v>
      </c>
      <c r="H585" s="5">
        <v>1.2</v>
      </c>
      <c r="I585" s="9"/>
      <c r="J585" s="9"/>
      <c r="K585" s="10"/>
      <c r="L585" s="5" t="s">
        <v>32</v>
      </c>
      <c r="M585" s="5">
        <v>17</v>
      </c>
      <c r="N585" s="15">
        <v>42482</v>
      </c>
      <c r="O585" s="5" t="s">
        <v>2</v>
      </c>
      <c r="P585" s="6">
        <v>199.78637223599998</v>
      </c>
      <c r="Q585" s="5" t="s">
        <v>132</v>
      </c>
    </row>
    <row r="586" spans="1:17" x14ac:dyDescent="0.2">
      <c r="A586" s="5" t="s">
        <v>13</v>
      </c>
      <c r="B586" s="5" t="s">
        <v>14</v>
      </c>
      <c r="C586" s="5" t="s">
        <v>16</v>
      </c>
      <c r="D586" s="5" t="s">
        <v>53</v>
      </c>
      <c r="E586" s="5" t="s">
        <v>56</v>
      </c>
      <c r="F586" s="5" t="s">
        <v>75</v>
      </c>
      <c r="G586" s="5" t="s">
        <v>100</v>
      </c>
      <c r="H586" s="5">
        <v>100</v>
      </c>
      <c r="I586" s="9"/>
      <c r="J586" s="9"/>
      <c r="K586" s="10"/>
      <c r="L586" s="5" t="s">
        <v>32</v>
      </c>
      <c r="M586" s="5">
        <v>17</v>
      </c>
      <c r="N586" s="15">
        <v>42482</v>
      </c>
      <c r="O586" s="5" t="s">
        <v>2</v>
      </c>
      <c r="P586" s="6">
        <v>3.2341741550000003</v>
      </c>
      <c r="Q586" s="5" t="s">
        <v>52</v>
      </c>
    </row>
    <row r="587" spans="1:17" x14ac:dyDescent="0.2">
      <c r="A587" s="5" t="s">
        <v>13</v>
      </c>
      <c r="B587" s="5" t="s">
        <v>18</v>
      </c>
      <c r="C587" s="5" t="s">
        <v>16</v>
      </c>
      <c r="D587" s="5" t="s">
        <v>53</v>
      </c>
      <c r="E587" s="5" t="s">
        <v>56</v>
      </c>
      <c r="F587" s="5" t="s">
        <v>75</v>
      </c>
      <c r="G587" s="5" t="s">
        <v>100</v>
      </c>
      <c r="H587" s="5">
        <v>100</v>
      </c>
      <c r="I587" s="9"/>
      <c r="J587" s="9"/>
      <c r="K587" s="10"/>
      <c r="L587" s="5" t="s">
        <v>32</v>
      </c>
      <c r="M587" s="5">
        <v>17</v>
      </c>
      <c r="N587" s="15">
        <v>42482</v>
      </c>
      <c r="O587" s="5" t="s">
        <v>2</v>
      </c>
      <c r="P587" s="6">
        <v>12.581405370999999</v>
      </c>
      <c r="Q587" s="5" t="s">
        <v>52</v>
      </c>
    </row>
    <row r="588" spans="1:17" x14ac:dyDescent="0.2">
      <c r="A588" s="5" t="s">
        <v>13</v>
      </c>
      <c r="B588" s="5" t="s">
        <v>18</v>
      </c>
      <c r="C588" s="5" t="s">
        <v>16</v>
      </c>
      <c r="D588" s="5" t="s">
        <v>53</v>
      </c>
      <c r="E588" s="5" t="s">
        <v>56</v>
      </c>
      <c r="F588" s="5" t="s">
        <v>75</v>
      </c>
      <c r="G588" s="5" t="s">
        <v>100</v>
      </c>
      <c r="H588" s="5">
        <v>100</v>
      </c>
      <c r="I588" s="9"/>
      <c r="J588" s="9"/>
      <c r="K588" s="10"/>
      <c r="L588" s="5" t="s">
        <v>32</v>
      </c>
      <c r="M588" s="5">
        <v>17</v>
      </c>
      <c r="N588" s="15">
        <v>42482</v>
      </c>
      <c r="O588" s="5" t="s">
        <v>2</v>
      </c>
      <c r="P588" s="6">
        <v>7.9360002159999992</v>
      </c>
      <c r="Q588" s="5" t="s">
        <v>52</v>
      </c>
    </row>
    <row r="589" spans="1:17" x14ac:dyDescent="0.2">
      <c r="A589" s="5" t="s">
        <v>13</v>
      </c>
      <c r="B589" s="5" t="s">
        <v>14</v>
      </c>
      <c r="C589" s="5" t="s">
        <v>19</v>
      </c>
      <c r="D589" s="5" t="s">
        <v>53</v>
      </c>
      <c r="E589" s="5" t="s">
        <v>56</v>
      </c>
      <c r="F589" s="5" t="s">
        <v>113</v>
      </c>
      <c r="G589" s="5" t="s">
        <v>107</v>
      </c>
      <c r="H589" s="5">
        <v>320</v>
      </c>
      <c r="I589" s="9"/>
      <c r="J589" s="9"/>
      <c r="K589" s="10"/>
      <c r="L589" s="5" t="s">
        <v>32</v>
      </c>
      <c r="M589" s="5">
        <v>17</v>
      </c>
      <c r="N589" s="15">
        <v>42482</v>
      </c>
      <c r="O589" s="5" t="s">
        <v>2</v>
      </c>
      <c r="P589" s="6">
        <v>100.38742181120001</v>
      </c>
      <c r="Q589" s="5" t="s">
        <v>52</v>
      </c>
    </row>
    <row r="590" spans="1:17" x14ac:dyDescent="0.2">
      <c r="A590" s="5" t="s">
        <v>13</v>
      </c>
      <c r="B590" s="5" t="s">
        <v>17</v>
      </c>
      <c r="C590" s="5" t="s">
        <v>24</v>
      </c>
      <c r="D590" s="5" t="s">
        <v>54</v>
      </c>
      <c r="E590" s="5" t="s">
        <v>57</v>
      </c>
      <c r="F590" s="5" t="s">
        <v>119</v>
      </c>
      <c r="G590" s="5" t="s">
        <v>28</v>
      </c>
      <c r="H590" s="5">
        <v>1.2</v>
      </c>
      <c r="I590" s="9"/>
      <c r="J590" s="9"/>
      <c r="K590" s="10"/>
      <c r="L590" s="5" t="s">
        <v>32</v>
      </c>
      <c r="M590" s="5">
        <v>17</v>
      </c>
      <c r="N590" s="15">
        <v>42482</v>
      </c>
      <c r="O590" s="5" t="s">
        <v>2</v>
      </c>
      <c r="P590" s="6">
        <v>147.40869224400001</v>
      </c>
      <c r="Q590" s="5" t="s">
        <v>132</v>
      </c>
    </row>
    <row r="591" spans="1:17" x14ac:dyDescent="0.2">
      <c r="A591" s="5" t="s">
        <v>13</v>
      </c>
      <c r="B591" s="5" t="s">
        <v>14</v>
      </c>
      <c r="C591" s="5" t="s">
        <v>16</v>
      </c>
      <c r="D591" s="5" t="s">
        <v>53</v>
      </c>
      <c r="E591" s="5" t="s">
        <v>56</v>
      </c>
      <c r="F591" s="5" t="s">
        <v>75</v>
      </c>
      <c r="G591" s="5" t="s">
        <v>100</v>
      </c>
      <c r="H591" s="5">
        <v>100</v>
      </c>
      <c r="I591" s="9"/>
      <c r="J591" s="9"/>
      <c r="K591" s="10"/>
      <c r="L591" s="5" t="s">
        <v>32</v>
      </c>
      <c r="M591" s="5">
        <v>17</v>
      </c>
      <c r="N591" s="15">
        <v>42482</v>
      </c>
      <c r="O591" s="5" t="s">
        <v>2</v>
      </c>
      <c r="P591" s="6">
        <v>6.1464727210000003</v>
      </c>
      <c r="Q591" s="5" t="s">
        <v>52</v>
      </c>
    </row>
    <row r="592" spans="1:17" x14ac:dyDescent="0.2">
      <c r="A592" s="5" t="s">
        <v>13</v>
      </c>
      <c r="B592" s="5" t="s">
        <v>14</v>
      </c>
      <c r="C592" s="5" t="s">
        <v>19</v>
      </c>
      <c r="D592" s="5" t="s">
        <v>53</v>
      </c>
      <c r="E592" s="5" t="s">
        <v>56</v>
      </c>
      <c r="F592" s="5" t="s">
        <v>113</v>
      </c>
      <c r="G592" s="5" t="s">
        <v>107</v>
      </c>
      <c r="H592" s="5">
        <v>320</v>
      </c>
      <c r="I592" s="9"/>
      <c r="J592" s="9"/>
      <c r="K592" s="10"/>
      <c r="L592" s="5" t="s">
        <v>32</v>
      </c>
      <c r="M592" s="5">
        <v>17</v>
      </c>
      <c r="N592" s="15">
        <v>42482</v>
      </c>
      <c r="O592" s="5" t="s">
        <v>2</v>
      </c>
      <c r="P592" s="6">
        <v>21.565259923199999</v>
      </c>
      <c r="Q592" s="5" t="s">
        <v>52</v>
      </c>
    </row>
    <row r="593" spans="1:17" x14ac:dyDescent="0.2">
      <c r="A593" s="5" t="s">
        <v>13</v>
      </c>
      <c r="B593" s="5" t="s">
        <v>14</v>
      </c>
      <c r="C593" s="5" t="s">
        <v>19</v>
      </c>
      <c r="D593" s="5" t="s">
        <v>53</v>
      </c>
      <c r="E593" s="5" t="s">
        <v>56</v>
      </c>
      <c r="F593" s="5" t="s">
        <v>60</v>
      </c>
      <c r="G593" s="5" t="s">
        <v>93</v>
      </c>
      <c r="H593" s="5">
        <v>280</v>
      </c>
      <c r="I593" s="9"/>
      <c r="J593" s="9"/>
      <c r="K593" s="10"/>
      <c r="L593" s="5" t="s">
        <v>32</v>
      </c>
      <c r="M593" s="5">
        <v>17</v>
      </c>
      <c r="N593" s="15">
        <v>42482</v>
      </c>
      <c r="O593" s="5" t="s">
        <v>2</v>
      </c>
      <c r="P593" s="6">
        <v>5.3179067563999993</v>
      </c>
      <c r="Q593" s="5" t="s">
        <v>52</v>
      </c>
    </row>
    <row r="594" spans="1:17" x14ac:dyDescent="0.2">
      <c r="A594" s="5" t="s">
        <v>13</v>
      </c>
      <c r="B594" s="5" t="s">
        <v>14</v>
      </c>
      <c r="C594" s="5" t="s">
        <v>16</v>
      </c>
      <c r="D594" s="5" t="s">
        <v>53</v>
      </c>
      <c r="E594" s="5" t="s">
        <v>56</v>
      </c>
      <c r="F594" s="5" t="s">
        <v>75</v>
      </c>
      <c r="G594" s="5" t="s">
        <v>100</v>
      </c>
      <c r="H594" s="5">
        <v>100</v>
      </c>
      <c r="I594" s="9"/>
      <c r="J594" s="9"/>
      <c r="K594" s="10"/>
      <c r="L594" s="5" t="s">
        <v>32</v>
      </c>
      <c r="M594" s="5">
        <v>17</v>
      </c>
      <c r="N594" s="15">
        <v>42482</v>
      </c>
      <c r="O594" s="5" t="s">
        <v>2</v>
      </c>
      <c r="P594" s="6">
        <v>26.407805008000004</v>
      </c>
      <c r="Q594" s="5" t="s">
        <v>52</v>
      </c>
    </row>
    <row r="595" spans="1:17" x14ac:dyDescent="0.2">
      <c r="A595" s="5" t="s">
        <v>13</v>
      </c>
      <c r="B595" s="5" t="s">
        <v>14</v>
      </c>
      <c r="C595" s="5" t="s">
        <v>16</v>
      </c>
      <c r="D595" s="5" t="s">
        <v>53</v>
      </c>
      <c r="E595" s="5" t="s">
        <v>56</v>
      </c>
      <c r="F595" s="5" t="s">
        <v>75</v>
      </c>
      <c r="G595" s="5" t="s">
        <v>100</v>
      </c>
      <c r="H595" s="5">
        <v>100</v>
      </c>
      <c r="I595" s="9"/>
      <c r="J595" s="9"/>
      <c r="K595" s="10"/>
      <c r="L595" s="5" t="s">
        <v>32</v>
      </c>
      <c r="M595" s="5">
        <v>17</v>
      </c>
      <c r="N595" s="15">
        <v>42482</v>
      </c>
      <c r="O595" s="5" t="s">
        <v>2</v>
      </c>
      <c r="P595" s="6">
        <v>5.5066174989999999</v>
      </c>
      <c r="Q595" s="5" t="s">
        <v>52</v>
      </c>
    </row>
    <row r="596" spans="1:17" x14ac:dyDescent="0.2">
      <c r="A596" s="5" t="s">
        <v>13</v>
      </c>
      <c r="B596" s="5" t="s">
        <v>14</v>
      </c>
      <c r="C596" s="5" t="s">
        <v>16</v>
      </c>
      <c r="D596" s="5" t="s">
        <v>53</v>
      </c>
      <c r="E596" s="5" t="s">
        <v>56</v>
      </c>
      <c r="F596" s="5" t="s">
        <v>75</v>
      </c>
      <c r="G596" s="5" t="s">
        <v>100</v>
      </c>
      <c r="H596" s="5">
        <v>100</v>
      </c>
      <c r="I596" s="9"/>
      <c r="J596" s="9"/>
      <c r="K596" s="10"/>
      <c r="L596" s="5" t="s">
        <v>32</v>
      </c>
      <c r="M596" s="5">
        <v>17</v>
      </c>
      <c r="N596" s="15">
        <v>42482</v>
      </c>
      <c r="O596" s="5" t="s">
        <v>2</v>
      </c>
      <c r="P596" s="6">
        <v>8.549208032000001</v>
      </c>
      <c r="Q596" s="5" t="s">
        <v>52</v>
      </c>
    </row>
    <row r="597" spans="1:17" x14ac:dyDescent="0.2">
      <c r="A597" s="5" t="s">
        <v>21</v>
      </c>
      <c r="B597" s="5" t="s">
        <v>18</v>
      </c>
      <c r="C597" s="5" t="s">
        <v>19</v>
      </c>
      <c r="D597" s="5" t="s">
        <v>53</v>
      </c>
      <c r="E597" s="5" t="s">
        <v>56</v>
      </c>
      <c r="F597" s="5" t="s">
        <v>113</v>
      </c>
      <c r="G597" s="5" t="s">
        <v>107</v>
      </c>
      <c r="H597" s="5">
        <v>320</v>
      </c>
      <c r="I597" s="9"/>
      <c r="J597" s="9"/>
      <c r="K597" s="10"/>
      <c r="L597" s="5" t="s">
        <v>32</v>
      </c>
      <c r="M597" s="5">
        <v>17</v>
      </c>
      <c r="N597" s="15">
        <v>42482</v>
      </c>
      <c r="O597" s="5" t="s">
        <v>2</v>
      </c>
      <c r="P597" s="6">
        <v>109.5900066432</v>
      </c>
      <c r="Q597" s="5" t="s">
        <v>52</v>
      </c>
    </row>
    <row r="598" spans="1:17" x14ac:dyDescent="0.2">
      <c r="A598" s="5" t="s">
        <v>13</v>
      </c>
      <c r="B598" s="5" t="s">
        <v>30</v>
      </c>
      <c r="C598" s="5" t="s">
        <v>16</v>
      </c>
      <c r="D598" s="5" t="s">
        <v>53</v>
      </c>
      <c r="E598" s="5" t="s">
        <v>57</v>
      </c>
      <c r="F598" s="5" t="s">
        <v>64</v>
      </c>
      <c r="G598" s="5" t="s">
        <v>96</v>
      </c>
      <c r="H598" s="5">
        <v>125</v>
      </c>
      <c r="I598" s="9"/>
      <c r="J598" s="9"/>
      <c r="K598" s="10"/>
      <c r="L598" s="5" t="s">
        <v>32</v>
      </c>
      <c r="M598" s="5">
        <v>17</v>
      </c>
      <c r="N598" s="15">
        <v>42482</v>
      </c>
      <c r="O598" s="5" t="s">
        <v>2</v>
      </c>
      <c r="P598" s="6">
        <v>1.6467506300000001</v>
      </c>
      <c r="Q598" s="5" t="s">
        <v>52</v>
      </c>
    </row>
    <row r="599" spans="1:17" x14ac:dyDescent="0.2">
      <c r="A599" s="5" t="s">
        <v>13</v>
      </c>
      <c r="B599" s="5" t="s">
        <v>14</v>
      </c>
      <c r="C599" s="5" t="s">
        <v>16</v>
      </c>
      <c r="D599" s="5" t="s">
        <v>53</v>
      </c>
      <c r="E599" s="5" t="s">
        <v>56</v>
      </c>
      <c r="F599" s="5" t="s">
        <v>68</v>
      </c>
      <c r="G599" s="5" t="s">
        <v>97</v>
      </c>
      <c r="H599" s="5">
        <v>120</v>
      </c>
      <c r="I599" s="9"/>
      <c r="J599" s="9"/>
      <c r="K599" s="10"/>
      <c r="L599" s="5" t="s">
        <v>32</v>
      </c>
      <c r="M599" s="5">
        <v>17</v>
      </c>
      <c r="N599" s="15">
        <v>42482</v>
      </c>
      <c r="O599" s="5" t="s">
        <v>2</v>
      </c>
      <c r="P599" s="6">
        <v>10.655207925599999</v>
      </c>
      <c r="Q599" s="5" t="s">
        <v>52</v>
      </c>
    </row>
    <row r="600" spans="1:17" x14ac:dyDescent="0.2">
      <c r="A600" s="5" t="s">
        <v>13</v>
      </c>
      <c r="B600" s="5" t="s">
        <v>25</v>
      </c>
      <c r="C600" s="5" t="s">
        <v>24</v>
      </c>
      <c r="D600" s="5" t="s">
        <v>54</v>
      </c>
      <c r="E600" s="5" t="s">
        <v>57</v>
      </c>
      <c r="F600" s="5" t="s">
        <v>90</v>
      </c>
      <c r="G600" s="5" t="s">
        <v>105</v>
      </c>
      <c r="H600" s="5">
        <v>1.25</v>
      </c>
      <c r="I600" s="9"/>
      <c r="J600" s="9"/>
      <c r="K600" s="10"/>
      <c r="L600" s="5" t="s">
        <v>32</v>
      </c>
      <c r="M600" s="5">
        <v>17</v>
      </c>
      <c r="N600" s="15">
        <v>42482</v>
      </c>
      <c r="O600" s="5" t="s">
        <v>2</v>
      </c>
      <c r="P600" s="6">
        <v>140.0140671625</v>
      </c>
      <c r="Q600" s="5" t="s">
        <v>132</v>
      </c>
    </row>
    <row r="601" spans="1:17" x14ac:dyDescent="0.2">
      <c r="K601" s="10"/>
      <c r="P601" s="6"/>
    </row>
    <row r="602" spans="1:17" x14ac:dyDescent="0.2">
      <c r="K602" s="10"/>
      <c r="P602" s="6"/>
    </row>
    <row r="603" spans="1:17" x14ac:dyDescent="0.2">
      <c r="K603" s="10"/>
      <c r="P603" s="6"/>
    </row>
    <row r="604" spans="1:17" x14ac:dyDescent="0.2">
      <c r="K604" s="10"/>
      <c r="P604" s="6"/>
    </row>
    <row r="605" spans="1:17" x14ac:dyDescent="0.2">
      <c r="K605" s="10"/>
      <c r="P605" s="6"/>
    </row>
  </sheetData>
  <autoFilter ref="A1:Q60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статус поставки СМ</vt:lpstr>
      <vt:lpstr>Семена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Piskureva</dc:creator>
  <cp:lastModifiedBy>Alexey Minashkin</cp:lastModifiedBy>
  <cp:lastPrinted>2016-04-25T11:52:25Z</cp:lastPrinted>
  <dcterms:created xsi:type="dcterms:W3CDTF">2015-12-25T08:45:26Z</dcterms:created>
  <dcterms:modified xsi:type="dcterms:W3CDTF">2016-04-26T07:55:51Z</dcterms:modified>
</cp:coreProperties>
</file>