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150" windowWidth="20415" windowHeight="7440"/>
  </bookViews>
  <sheets>
    <sheet name="по разделам" sheetId="1" r:id="rId1"/>
    <sheet name="по этапам" sheetId="2" r:id="rId2"/>
  </sheets>
  <definedNames>
    <definedName name="_xlnm._FilterDatabase" localSheetId="0" hidden="1">'по разделам'!$A$6:$K$51</definedName>
    <definedName name="заголовок_сметы_1">'по разделам'!$A$1</definedName>
    <definedName name="заголовок_сметы_2">'по разделам'!$A$2</definedName>
    <definedName name="итого_работа">'по разделам'!$A$40</definedName>
    <definedName name="подписи">'по разделам'!$A$49</definedName>
    <definedName name="подпись_заказчика">'по разделам'!$A$50</definedName>
    <definedName name="подпись_подрядчика">'по разделам'!$A$51</definedName>
    <definedName name="финиш">'по разделам'!$J$43</definedName>
  </definedNames>
  <calcPr calcId="125725"/>
</workbook>
</file>

<file path=xl/calcChain.xml><?xml version="1.0" encoding="utf-8"?>
<calcChain xmlns="http://schemas.openxmlformats.org/spreadsheetml/2006/main">
  <c r="G6" i="2"/>
  <c r="H6"/>
  <c r="G9"/>
  <c r="H9"/>
  <c r="G12"/>
  <c r="H12"/>
  <c r="G15"/>
  <c r="H15"/>
  <c r="G18"/>
  <c r="H18"/>
  <c r="G21"/>
  <c r="H21"/>
  <c r="E24"/>
  <c r="H24" s="1"/>
  <c r="I24" s="1"/>
  <c r="G25"/>
  <c r="H25"/>
  <c r="I25" l="1"/>
  <c r="H28"/>
  <c r="G27"/>
  <c r="H38" i="1" l="1"/>
  <c r="G38"/>
  <c r="E37"/>
  <c r="G40" s="1"/>
  <c r="H34"/>
  <c r="G34"/>
  <c r="H33"/>
  <c r="G33"/>
  <c r="H32"/>
  <c r="G32"/>
  <c r="H29"/>
  <c r="G29"/>
  <c r="H28"/>
  <c r="G28"/>
  <c r="H27"/>
  <c r="G27"/>
  <c r="H26"/>
  <c r="G26"/>
  <c r="H23"/>
  <c r="G23"/>
  <c r="H22"/>
  <c r="G22"/>
  <c r="H19"/>
  <c r="G19"/>
  <c r="H18"/>
  <c r="G18"/>
  <c r="H15"/>
  <c r="G15"/>
  <c r="H14"/>
  <c r="G14"/>
  <c r="H13"/>
  <c r="G13"/>
  <c r="H12"/>
  <c r="G12"/>
  <c r="H9"/>
  <c r="G9"/>
  <c r="H8"/>
  <c r="G8"/>
  <c r="H7"/>
  <c r="G7"/>
  <c r="H6"/>
  <c r="G6"/>
  <c r="I6" l="1"/>
  <c r="I12"/>
  <c r="I13"/>
  <c r="I14"/>
  <c r="I15"/>
  <c r="I18"/>
  <c r="I19"/>
  <c r="I22"/>
  <c r="I23"/>
  <c r="I26"/>
  <c r="I27"/>
  <c r="I28"/>
  <c r="I29"/>
  <c r="I32"/>
  <c r="I33"/>
  <c r="I34"/>
  <c r="I7"/>
  <c r="I8"/>
  <c r="I9"/>
  <c r="I38"/>
  <c r="H37"/>
  <c r="I37" s="1"/>
  <c r="H41" l="1"/>
</calcChain>
</file>

<file path=xl/sharedStrings.xml><?xml version="1.0" encoding="utf-8"?>
<sst xmlns="http://schemas.openxmlformats.org/spreadsheetml/2006/main" count="116" uniqueCount="67">
  <si>
    <t>Наименование работ</t>
  </si>
  <si>
    <t>Помещения</t>
  </si>
  <si>
    <t>Кол-во</t>
  </si>
  <si>
    <t>Ед.изм.</t>
  </si>
  <si>
    <t>Цена за ед работы</t>
  </si>
  <si>
    <t>Цена за ед мат-ла</t>
  </si>
  <si>
    <t>Работа</t>
  </si>
  <si>
    <t>Материал</t>
  </si>
  <si>
    <t>Всего, руб.</t>
  </si>
  <si>
    <t>Пол</t>
  </si>
  <si>
    <t>кв.м.</t>
  </si>
  <si>
    <t>везде</t>
  </si>
  <si>
    <t>компл.</t>
  </si>
  <si>
    <t>-</t>
  </si>
  <si>
    <t>шт.</t>
  </si>
  <si>
    <t>Стены</t>
  </si>
  <si>
    <t>Демонтаж межкомнатных перегородок</t>
  </si>
  <si>
    <t>Расшивка швов + пропенивание + заделка штукатуркой</t>
  </si>
  <si>
    <t>компл</t>
  </si>
  <si>
    <t>Потолок</t>
  </si>
  <si>
    <t>Паро-гидро-утепление потолка</t>
  </si>
  <si>
    <t>Покраска потолка в 2-3 слоя</t>
  </si>
  <si>
    <t>Подготовка проемов под установку межкомнатных дверей</t>
  </si>
  <si>
    <t>Коммуникации</t>
  </si>
  <si>
    <t>кухня + с/у</t>
  </si>
  <si>
    <t>Установка раковины (с подключением)</t>
  </si>
  <si>
    <t>Установка инсталляции унитаза</t>
  </si>
  <si>
    <t>Установка унитаза (с подключением)</t>
  </si>
  <si>
    <t>Общий раздел</t>
  </si>
  <si>
    <t>руб</t>
  </si>
  <si>
    <t>Итого на работу:</t>
  </si>
  <si>
    <t>Итого на материал:</t>
  </si>
  <si>
    <t>Дополнение:</t>
  </si>
  <si>
    <t>Примечание:</t>
  </si>
  <si>
    <t>Разгрузка и подъем материала</t>
  </si>
  <si>
    <t>тонна</t>
  </si>
  <si>
    <t>Вынос мусора</t>
  </si>
  <si>
    <r>
      <t xml:space="preserve">Гидроизоляция пола в 2 слоя
</t>
    </r>
    <r>
      <rPr>
        <b/>
        <i/>
        <sz val="10.5"/>
        <color rgb="FF0070C0"/>
        <rFont val="Cambria"/>
        <family val="1"/>
        <charset val="204"/>
      </rPr>
      <t>(Гидpoизoляциoнная смесь "Глимс Водостоп")</t>
    </r>
  </si>
  <si>
    <r>
      <t xml:space="preserve">Гидроизоляция пола в 1 слой
</t>
    </r>
    <r>
      <rPr>
        <b/>
        <i/>
        <sz val="10.5"/>
        <color rgb="FF0070C0"/>
        <rFont val="Cambria"/>
        <family val="1"/>
        <charset val="204"/>
      </rPr>
      <t>(Гидpoизoляциoнная смесь "Глимс Водостоп")</t>
    </r>
  </si>
  <si>
    <r>
      <t xml:space="preserve">Армирование стяжки
</t>
    </r>
    <r>
      <rPr>
        <b/>
        <i/>
        <sz val="10.5"/>
        <color rgb="FF0070C0"/>
        <rFont val="Cambria"/>
        <family val="1"/>
        <charset val="204"/>
      </rPr>
      <t>(метал.сетка 100х100мм, вязальная проволока)</t>
    </r>
  </si>
  <si>
    <r>
      <t xml:space="preserve">Укладка плитки на пол по прямой (с затиркой швов) 
</t>
    </r>
    <r>
      <rPr>
        <b/>
        <i/>
        <sz val="10.5"/>
        <color rgb="FF0070C0"/>
        <rFont val="Cambria"/>
        <family val="1"/>
        <charset val="204"/>
      </rPr>
      <t>(Плиточный клей "Knauf Fliesen")</t>
    </r>
  </si>
  <si>
    <r>
      <t xml:space="preserve">Возведение перегородок из газоблока толщ.100 мм с армированием кладки и монтажом перемычек
</t>
    </r>
    <r>
      <rPr>
        <b/>
        <i/>
        <sz val="10.5"/>
        <color rgb="FF0070C0"/>
        <rFont val="Cambria"/>
        <family val="1"/>
        <charset val="204"/>
      </rPr>
      <t>(Газобетон 600х250х100 мм, монтажный клей, металл.сетка, арматура, дихтунгсбанд лента)</t>
    </r>
  </si>
  <si>
    <r>
      <t xml:space="preserve">Установка подоконника из ПВХ </t>
    </r>
    <r>
      <rPr>
        <b/>
        <sz val="11"/>
        <color rgb="FF000000"/>
        <rFont val="Cambria"/>
        <family val="1"/>
        <charset val="204"/>
      </rPr>
      <t>(длин.)</t>
    </r>
  </si>
  <si>
    <r>
      <t xml:space="preserve">Замена системы отопления:
</t>
    </r>
    <r>
      <rPr>
        <sz val="11"/>
        <color rgb="FF000000"/>
        <rFont val="Cambria"/>
        <family val="1"/>
        <charset val="204"/>
      </rPr>
      <t>- установка коллекторов в квартиру;
- замена труб отопления (</t>
    </r>
    <r>
      <rPr>
        <b/>
        <i/>
        <sz val="11"/>
        <color rgb="FF0070C0"/>
        <rFont val="Cambria"/>
        <family val="1"/>
        <charset val="204"/>
      </rPr>
      <t>коллекторная система</t>
    </r>
    <r>
      <rPr>
        <sz val="11"/>
        <color rgb="FF000000"/>
        <rFont val="Cambria"/>
        <family val="1"/>
        <charset val="204"/>
      </rPr>
      <t>);
- демонтаж и монтаж радиаторов отопления.</t>
    </r>
  </si>
  <si>
    <r>
      <t xml:space="preserve">Сантехнические работы по всей квартире </t>
    </r>
    <r>
      <rPr>
        <b/>
        <i/>
        <sz val="11"/>
        <color rgb="FF0070C0"/>
        <rFont val="Cambria"/>
        <family val="1"/>
        <charset val="204"/>
      </rPr>
      <t>("REHAU")</t>
    </r>
    <r>
      <rPr>
        <b/>
        <sz val="11"/>
        <rFont val="Cambria"/>
        <family val="1"/>
        <charset val="204"/>
      </rPr>
      <t>:</t>
    </r>
  </si>
  <si>
    <r>
      <t xml:space="preserve">Установка системы протечки 
</t>
    </r>
    <r>
      <rPr>
        <b/>
        <i/>
        <sz val="10.5"/>
        <color rgb="FF0070C0"/>
        <rFont val="Cambria"/>
        <family val="1"/>
        <charset val="204"/>
      </rPr>
      <t>(Система протечки "Нептун")</t>
    </r>
  </si>
  <si>
    <t>Итого (этап №6):</t>
  </si>
  <si>
    <t>Этап №6</t>
  </si>
  <si>
    <t>Итого (этап №5):</t>
  </si>
  <si>
    <t>Этап №5</t>
  </si>
  <si>
    <t>Итого (этап №4):</t>
  </si>
  <si>
    <t>Этап №4</t>
  </si>
  <si>
    <t>Итого (этап №3):</t>
  </si>
  <si>
    <t>Этап №3</t>
  </si>
  <si>
    <t>Итого (этап №2):</t>
  </si>
  <si>
    <t>Этап №2</t>
  </si>
  <si>
    <t>Итого (этап №1):</t>
  </si>
  <si>
    <t>Этап №1</t>
  </si>
  <si>
    <r>
      <t xml:space="preserve">Выравнивание стен штукатуркой под маяк
</t>
    </r>
    <r>
      <rPr>
        <b/>
        <i/>
        <sz val="10.5"/>
        <color rgb="FF0070C0"/>
        <rFont val="Cambria"/>
        <family val="1"/>
        <charset val="204"/>
      </rPr>
      <t>(Гипсовая смесь "Волма" + оцинкованный маяк 6мм)</t>
    </r>
  </si>
  <si>
    <t>Прочее</t>
  </si>
  <si>
    <t>Электромонтажные работы</t>
  </si>
  <si>
    <t>Санфаянсы</t>
  </si>
  <si>
    <t>Расход</t>
  </si>
  <si>
    <t>Доп.расход</t>
  </si>
  <si>
    <t>кол-во уточняется</t>
  </si>
  <si>
    <t>РАСЧЕТ по этапам</t>
  </si>
  <si>
    <t>РАСЧЕТ по разделам</t>
  </si>
</sst>
</file>

<file path=xl/styles.xml><?xml version="1.0" encoding="utf-8"?>
<styleSheet xmlns="http://schemas.openxmlformats.org/spreadsheetml/2006/main">
  <fonts count="25">
    <font>
      <sz val="11"/>
      <color theme="1"/>
      <name val="Cambria"/>
      <family val="2"/>
      <charset val="204"/>
    </font>
    <font>
      <sz val="11"/>
      <color theme="1"/>
      <name val="Cambria"/>
      <family val="2"/>
      <charset val="204"/>
    </font>
    <font>
      <b/>
      <sz val="11"/>
      <color rgb="FF808080"/>
      <name val="Cambria"/>
      <family val="1"/>
      <charset val="204"/>
    </font>
    <font>
      <b/>
      <sz val="10"/>
      <name val="Cambria"/>
      <family val="1"/>
      <charset val="204"/>
    </font>
    <font>
      <b/>
      <sz val="11"/>
      <name val="Cambria"/>
      <family val="1"/>
      <charset val="204"/>
    </font>
    <font>
      <b/>
      <sz val="10.5"/>
      <color rgb="FF000000"/>
      <name val="Cambria"/>
      <family val="1"/>
      <charset val="204"/>
    </font>
    <font>
      <b/>
      <sz val="10.5"/>
      <name val="Cambria"/>
      <family val="1"/>
      <charset val="204"/>
    </font>
    <font>
      <b/>
      <i/>
      <sz val="11"/>
      <color rgb="FF000000"/>
      <name val="Cambria"/>
      <family val="1"/>
      <charset val="204"/>
    </font>
    <font>
      <sz val="10"/>
      <name val="Cambria"/>
      <family val="1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/>
      <i/>
      <sz val="10.5"/>
      <color rgb="FF0070C0"/>
      <name val="Cambria"/>
      <family val="1"/>
      <charset val="204"/>
    </font>
    <font>
      <b/>
      <i/>
      <sz val="11"/>
      <color rgb="FF0070C0"/>
      <name val="Cambria"/>
      <family val="1"/>
      <charset val="204"/>
    </font>
    <font>
      <b/>
      <sz val="11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1"/>
      <color rgb="FFFFFFFF"/>
      <name val="Cambria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i/>
      <sz val="11"/>
      <color rgb="FF000000"/>
      <name val="Cambria"/>
      <family val="1"/>
      <charset val="204"/>
      <scheme val="maj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70C0"/>
      <name val="Cambri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0070C0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2" fillId="0" borderId="0"/>
    <xf numFmtId="0" fontId="23" fillId="0" borderId="0"/>
  </cellStyleXfs>
  <cellXfs count="119">
    <xf numFmtId="0" fontId="0" fillId="0" borderId="0" xfId="0"/>
    <xf numFmtId="0" fontId="2" fillId="2" borderId="0" xfId="0" applyFont="1" applyFill="1" applyBorder="1" applyAlignment="1" applyProtection="1">
      <alignment horizontal="centerContinuous" vertical="center" wrapText="1"/>
      <protection hidden="1"/>
    </xf>
    <xf numFmtId="0" fontId="3" fillId="2" borderId="0" xfId="0" applyFont="1" applyFill="1" applyBorder="1" applyAlignment="1" applyProtection="1">
      <alignment horizontal="centerContinuous" vertical="center" wrapText="1"/>
      <protection locked="0"/>
    </xf>
    <xf numFmtId="0" fontId="4" fillId="2" borderId="0" xfId="0" applyFont="1" applyFill="1" applyBorder="1" applyAlignment="1" applyProtection="1">
      <alignment horizontal="centerContinuous" vertical="center" wrapText="1"/>
      <protection locked="0"/>
    </xf>
    <xf numFmtId="0" fontId="2" fillId="2" borderId="1" xfId="0" applyFont="1" applyFill="1" applyBorder="1" applyAlignment="1" applyProtection="1">
      <alignment horizontal="centerContinuous" vertical="center" wrapText="1"/>
      <protection locked="0"/>
    </xf>
    <xf numFmtId="0" fontId="3" fillId="2" borderId="1" xfId="0" applyFont="1" applyFill="1" applyBorder="1" applyAlignment="1" applyProtection="1">
      <alignment horizontal="centerContinuous" vertical="center" wrapText="1"/>
      <protection locked="0"/>
    </xf>
    <xf numFmtId="0" fontId="4" fillId="2" borderId="1" xfId="0" applyFont="1" applyFill="1" applyBorder="1" applyAlignment="1" applyProtection="1">
      <alignment horizontal="centerContinuous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Continuous" vertical="center" wrapText="1"/>
      <protection locked="0"/>
    </xf>
    <xf numFmtId="0" fontId="8" fillId="0" borderId="4" xfId="0" applyFont="1" applyBorder="1" applyAlignment="1" applyProtection="1">
      <alignment horizontal="centerContinuous" vertical="center" wrapText="1"/>
      <protection locked="0"/>
    </xf>
    <xf numFmtId="0" fontId="9" fillId="0" borderId="4" xfId="0" applyFont="1" applyBorder="1" applyAlignment="1" applyProtection="1">
      <alignment horizontal="centerContinuous" vertical="center" wrapText="1"/>
      <protection locked="0"/>
    </xf>
    <xf numFmtId="0" fontId="9" fillId="0" borderId="4" xfId="0" applyFont="1" applyFill="1" applyBorder="1" applyAlignment="1" applyProtection="1">
      <alignment horizontal="centerContinuous" vertical="center" wrapText="1"/>
      <protection locked="0"/>
    </xf>
    <xf numFmtId="0" fontId="9" fillId="0" borderId="4" xfId="0" applyNumberFormat="1" applyFont="1" applyBorder="1" applyAlignment="1" applyProtection="1">
      <alignment horizontal="centerContinuous" vertical="center" wrapText="1"/>
      <protection locked="0"/>
    </xf>
    <xf numFmtId="0" fontId="9" fillId="0" borderId="4" xfId="0" applyNumberFormat="1" applyFont="1" applyFill="1" applyBorder="1" applyAlignment="1" applyProtection="1">
      <alignment horizontal="centerContinuous" vertical="center" wrapText="1"/>
      <protection locked="0"/>
    </xf>
    <xf numFmtId="0" fontId="9" fillId="0" borderId="5" xfId="0" applyNumberFormat="1" applyFont="1" applyFill="1" applyBorder="1" applyAlignment="1" applyProtection="1">
      <alignment horizontal="centerContinuous" vertical="center" wrapText="1"/>
      <protection locked="0"/>
    </xf>
    <xf numFmtId="0" fontId="10" fillId="0" borderId="6" xfId="0" applyFont="1" applyFill="1" applyBorder="1" applyAlignment="1" applyProtection="1">
      <alignment horizontal="left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NumberFormat="1" applyFont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7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7" xfId="0" applyNumberFormat="1" applyFont="1" applyBorder="1" applyAlignment="1" applyProtection="1">
      <alignment horizontal="center" vertical="center" wrapText="1"/>
      <protection locked="0"/>
    </xf>
    <xf numFmtId="0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left" vertical="center"/>
      <protection locked="0"/>
    </xf>
    <xf numFmtId="0" fontId="13" fillId="0" borderId="9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3" fontId="9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NumberFormat="1" applyFont="1" applyBorder="1" applyAlignment="1" applyProtection="1">
      <alignment horizontal="center" vertical="center"/>
      <protection locked="0"/>
    </xf>
    <xf numFmtId="0" fontId="9" fillId="0" borderId="6" xfId="0" applyNumberFormat="1" applyFont="1" applyBorder="1" applyAlignment="1" applyProtection="1">
      <alignment horizontal="centerContinuous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9" xfId="0" applyFont="1" applyFill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9" fontId="9" fillId="0" borderId="9" xfId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9" xfId="0" applyNumberFormat="1" applyFont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11" xfId="0" applyNumberFormat="1" applyFont="1" applyBorder="1" applyAlignment="1" applyProtection="1">
      <alignment horizontal="center" vertical="center"/>
      <protection locked="0"/>
    </xf>
    <xf numFmtId="0" fontId="9" fillId="0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right" vertical="center" wrapText="1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Border="1" applyAlignment="1" applyProtection="1">
      <alignment horizontal="center" vertical="center"/>
      <protection locked="0"/>
    </xf>
    <xf numFmtId="0" fontId="9" fillId="0" borderId="14" xfId="0" applyNumberFormat="1" applyFont="1" applyFill="1" applyBorder="1" applyAlignment="1" applyProtection="1">
      <alignment horizontal="center" vertical="center"/>
      <protection locked="0"/>
    </xf>
    <xf numFmtId="0" fontId="9" fillId="0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16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Continuous" vertical="center"/>
    </xf>
    <xf numFmtId="0" fontId="15" fillId="0" borderId="14" xfId="0" applyFont="1" applyBorder="1" applyAlignment="1" applyProtection="1">
      <alignment horizontal="centerContinuous" vertical="center"/>
    </xf>
    <xf numFmtId="0" fontId="13" fillId="0" borderId="3" xfId="0" applyFont="1" applyBorder="1" applyAlignment="1" applyProtection="1">
      <alignment horizontal="centerContinuous" vertical="center"/>
      <protection locked="0"/>
    </xf>
    <xf numFmtId="0" fontId="4" fillId="0" borderId="4" xfId="0" applyFont="1" applyBorder="1" applyAlignment="1" applyProtection="1">
      <alignment horizontal="centerContinuous" vertical="center"/>
      <protection locked="0"/>
    </xf>
    <xf numFmtId="0" fontId="4" fillId="0" borderId="5" xfId="0" applyFont="1" applyBorder="1" applyAlignment="1" applyProtection="1">
      <alignment horizontal="centerContinuous" vertical="center"/>
      <protection locked="0"/>
    </xf>
    <xf numFmtId="0" fontId="4" fillId="0" borderId="3" xfId="0" applyFont="1" applyBorder="1" applyAlignment="1" applyProtection="1">
      <alignment horizontal="centerContinuous" vertical="center"/>
      <protection locked="0"/>
    </xf>
    <xf numFmtId="0" fontId="9" fillId="0" borderId="6" xfId="0" applyFont="1" applyBorder="1" applyAlignment="1" applyProtection="1">
      <alignment horizontal="centerContinuous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9" fillId="0" borderId="6" xfId="0" applyNumberFormat="1" applyFont="1" applyFill="1" applyBorder="1" applyAlignment="1" applyProtection="1">
      <alignment horizontal="centerContinuous" vertical="center" wrapText="1"/>
      <protection locked="0"/>
    </xf>
    <xf numFmtId="0" fontId="8" fillId="2" borderId="17" xfId="0" applyNumberFormat="1" applyFont="1" applyFill="1" applyBorder="1" applyAlignment="1" applyProtection="1">
      <alignment vertical="center"/>
      <protection locked="0"/>
    </xf>
    <xf numFmtId="0" fontId="8" fillId="2" borderId="18" xfId="0" applyNumberFormat="1" applyFont="1" applyFill="1" applyBorder="1" applyAlignment="1" applyProtection="1">
      <alignment vertical="center"/>
      <protection locked="0"/>
    </xf>
    <xf numFmtId="0" fontId="8" fillId="2" borderId="19" xfId="0" applyNumberFormat="1" applyFont="1" applyFill="1" applyBorder="1" applyAlignment="1" applyProtection="1">
      <alignment vertical="center"/>
      <protection locked="0"/>
    </xf>
    <xf numFmtId="0" fontId="8" fillId="2" borderId="20" xfId="0" applyNumberFormat="1" applyFont="1" applyFill="1" applyBorder="1" applyAlignment="1" applyProtection="1">
      <alignment horizontal="centerContinuous" vertical="center"/>
      <protection locked="0"/>
    </xf>
    <xf numFmtId="0" fontId="8" fillId="2" borderId="0" xfId="0" applyNumberFormat="1" applyFont="1" applyFill="1" applyBorder="1" applyAlignment="1" applyProtection="1">
      <alignment horizontal="centerContinuous" vertical="center"/>
      <protection locked="0"/>
    </xf>
    <xf numFmtId="0" fontId="8" fillId="2" borderId="21" xfId="0" applyNumberFormat="1" applyFont="1" applyFill="1" applyBorder="1" applyAlignment="1" applyProtection="1">
      <alignment horizontal="centerContinuous" vertical="center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Continuous" vertical="center"/>
      <protection locked="0"/>
    </xf>
    <xf numFmtId="0" fontId="9" fillId="0" borderId="8" xfId="0" applyNumberFormat="1" applyFont="1" applyBorder="1" applyAlignment="1" applyProtection="1">
      <alignment horizontal="centerContinuous" vertical="center" wrapText="1"/>
      <protection locked="0"/>
    </xf>
    <xf numFmtId="0" fontId="9" fillId="0" borderId="8" xfId="0" applyNumberFormat="1" applyFont="1" applyFill="1" applyBorder="1" applyAlignment="1" applyProtection="1">
      <alignment horizontal="centerContinuous" vertical="center" wrapText="1"/>
      <protection locked="0"/>
    </xf>
    <xf numFmtId="0" fontId="8" fillId="2" borderId="22" xfId="0" applyNumberFormat="1" applyFont="1" applyFill="1" applyBorder="1" applyAlignment="1" applyProtection="1">
      <alignment vertical="center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23" xfId="0" applyNumberFormat="1" applyFont="1" applyFill="1" applyBorder="1" applyAlignment="1" applyProtection="1">
      <alignment vertical="center"/>
      <protection locked="0"/>
    </xf>
    <xf numFmtId="0" fontId="9" fillId="0" borderId="14" xfId="0" applyFont="1" applyBorder="1" applyAlignment="1" applyProtection="1">
      <alignment horizontal="centerContinuous" vertical="center"/>
      <protection locked="0"/>
    </xf>
    <xf numFmtId="0" fontId="15" fillId="0" borderId="14" xfId="0" applyFont="1" applyBorder="1" applyAlignment="1" applyProtection="1">
      <alignment horizontal="centerContinuous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8" fillId="0" borderId="5" xfId="0" applyNumberFormat="1" applyFont="1" applyFill="1" applyBorder="1" applyAlignment="1" applyProtection="1">
      <alignment horizontal="center" vertical="center"/>
      <protection locked="0"/>
    </xf>
    <xf numFmtId="0" fontId="19" fillId="0" borderId="2" xfId="0" applyNumberFormat="1" applyFont="1" applyBorder="1" applyAlignment="1" applyProtection="1">
      <alignment horizontal="center" vertical="center"/>
      <protection locked="0"/>
    </xf>
    <xf numFmtId="0" fontId="18" fillId="0" borderId="4" xfId="0" applyFont="1" applyFill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/>
    </xf>
  </cellXfs>
  <cellStyles count="4">
    <cellStyle name="Обычный" xfId="0" builtinId="0"/>
    <cellStyle name="Обычный 2" xfId="2"/>
    <cellStyle name="Обычный 3" xfId="3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J65"/>
  <sheetViews>
    <sheetView tabSelected="1" view="pageLayout" zoomScaleNormal="100" workbookViewId="0">
      <selection activeCell="A7" sqref="A7"/>
    </sheetView>
  </sheetViews>
  <sheetFormatPr defaultColWidth="8.75" defaultRowHeight="14.25" outlineLevelCol="1"/>
  <cols>
    <col min="1" max="1" width="54.125" customWidth="1"/>
    <col min="2" max="2" width="15" customWidth="1"/>
    <col min="3" max="4" width="7" customWidth="1"/>
    <col min="5" max="6" width="9.5" customWidth="1"/>
    <col min="8" max="8" width="9.875" customWidth="1"/>
    <col min="9" max="9" width="11" customWidth="1"/>
    <col min="10" max="10" width="8.75" style="118" customWidth="1" outlineLevel="1"/>
  </cols>
  <sheetData>
    <row r="1" spans="1:10" ht="19.5" customHeight="1">
      <c r="A1" s="1" t="s">
        <v>66</v>
      </c>
      <c r="B1" s="2"/>
      <c r="C1" s="3"/>
      <c r="D1" s="3"/>
      <c r="E1" s="3"/>
      <c r="F1" s="3"/>
      <c r="G1" s="3"/>
      <c r="H1" s="3"/>
      <c r="I1" s="3"/>
    </row>
    <row r="2" spans="1:10" ht="19.5" customHeight="1">
      <c r="A2" s="4"/>
      <c r="B2" s="5"/>
      <c r="C2" s="6"/>
      <c r="D2" s="6"/>
      <c r="E2" s="6"/>
      <c r="F2" s="6"/>
      <c r="G2" s="6"/>
      <c r="H2" s="6"/>
      <c r="I2" s="6"/>
    </row>
    <row r="3" spans="1:10" ht="30" customHeight="1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10" t="s">
        <v>6</v>
      </c>
      <c r="H3" s="11" t="s">
        <v>7</v>
      </c>
      <c r="I3" s="11" t="s">
        <v>8</v>
      </c>
    </row>
    <row r="4" spans="1:10">
      <c r="A4" s="12"/>
      <c r="B4" s="13"/>
      <c r="C4" s="13"/>
      <c r="D4" s="13"/>
      <c r="E4" s="13"/>
      <c r="F4" s="13"/>
      <c r="G4" s="14"/>
      <c r="H4" s="14"/>
      <c r="I4" s="15"/>
    </row>
    <row r="5" spans="1:10" ht="19.5" customHeight="1">
      <c r="A5" s="16" t="s">
        <v>9</v>
      </c>
      <c r="B5" s="17"/>
      <c r="C5" s="18"/>
      <c r="D5" s="18"/>
      <c r="E5" s="18"/>
      <c r="F5" s="19"/>
      <c r="G5" s="20"/>
      <c r="H5" s="21"/>
      <c r="I5" s="22"/>
    </row>
    <row r="6" spans="1:10" ht="27.75">
      <c r="A6" s="23" t="s">
        <v>37</v>
      </c>
      <c r="B6" s="24"/>
      <c r="C6" s="25">
        <v>0</v>
      </c>
      <c r="D6" s="26" t="s">
        <v>10</v>
      </c>
      <c r="E6" s="27">
        <v>1</v>
      </c>
      <c r="F6" s="28">
        <v>2</v>
      </c>
      <c r="G6" s="29">
        <f t="shared" ref="G6:G9" si="0">ROUND(PRODUCT(C6:E6),0)</f>
        <v>0</v>
      </c>
      <c r="H6" s="29">
        <f t="shared" ref="H6:H9" si="1">ROUND(PRODUCT(C6,F6),0)</f>
        <v>0</v>
      </c>
      <c r="I6" s="29">
        <f t="shared" ref="I6:I9" si="2">SUM(G6:H6)</f>
        <v>0</v>
      </c>
      <c r="J6" s="118">
        <v>2.06</v>
      </c>
    </row>
    <row r="7" spans="1:10" ht="27.75">
      <c r="A7" s="23" t="s">
        <v>38</v>
      </c>
      <c r="B7" s="24"/>
      <c r="C7" s="25">
        <v>0</v>
      </c>
      <c r="D7" s="26" t="s">
        <v>10</v>
      </c>
      <c r="E7" s="27">
        <v>3</v>
      </c>
      <c r="F7" s="28">
        <v>75</v>
      </c>
      <c r="G7" s="29">
        <f t="shared" si="0"/>
        <v>0</v>
      </c>
      <c r="H7" s="29">
        <f t="shared" si="1"/>
        <v>0</v>
      </c>
      <c r="I7" s="29">
        <f t="shared" si="2"/>
        <v>0</v>
      </c>
      <c r="J7" s="118">
        <v>2.0699999999999998</v>
      </c>
    </row>
    <row r="8" spans="1:10" ht="27.75">
      <c r="A8" s="23" t="s">
        <v>39</v>
      </c>
      <c r="B8" s="24"/>
      <c r="C8" s="25">
        <v>0</v>
      </c>
      <c r="D8" s="26" t="s">
        <v>10</v>
      </c>
      <c r="E8" s="27">
        <v>3</v>
      </c>
      <c r="F8" s="28">
        <v>75</v>
      </c>
      <c r="G8" s="29">
        <f t="shared" si="0"/>
        <v>0</v>
      </c>
      <c r="H8" s="29">
        <f t="shared" si="1"/>
        <v>0</v>
      </c>
      <c r="I8" s="29">
        <f t="shared" si="2"/>
        <v>0</v>
      </c>
      <c r="J8" s="118">
        <v>2.11</v>
      </c>
    </row>
    <row r="9" spans="1:10" ht="27.75">
      <c r="A9" s="23" t="s">
        <v>40</v>
      </c>
      <c r="B9" s="34"/>
      <c r="C9" s="25">
        <v>0</v>
      </c>
      <c r="D9" s="26" t="s">
        <v>10</v>
      </c>
      <c r="E9" s="27">
        <v>3</v>
      </c>
      <c r="F9" s="28">
        <v>75</v>
      </c>
      <c r="G9" s="29">
        <f t="shared" si="0"/>
        <v>0</v>
      </c>
      <c r="H9" s="29">
        <f t="shared" si="1"/>
        <v>0</v>
      </c>
      <c r="I9" s="29">
        <f t="shared" si="2"/>
        <v>0</v>
      </c>
      <c r="J9" s="118">
        <v>4.04</v>
      </c>
    </row>
    <row r="10" spans="1:10">
      <c r="A10" s="12"/>
      <c r="B10" s="13"/>
      <c r="C10" s="13"/>
      <c r="D10" s="13"/>
      <c r="E10" s="13"/>
      <c r="F10" s="13"/>
      <c r="G10" s="14"/>
      <c r="H10" s="14"/>
      <c r="I10" s="15"/>
    </row>
    <row r="11" spans="1:10" ht="19.5" customHeight="1">
      <c r="A11" s="16" t="s">
        <v>15</v>
      </c>
      <c r="B11" s="17"/>
      <c r="C11" s="18"/>
      <c r="D11" s="18"/>
      <c r="E11" s="18"/>
      <c r="F11" s="19"/>
      <c r="G11" s="20"/>
      <c r="H11" s="21"/>
      <c r="I11" s="22"/>
    </row>
    <row r="12" spans="1:10" ht="19.5" customHeight="1">
      <c r="A12" s="30" t="s">
        <v>16</v>
      </c>
      <c r="B12" s="37"/>
      <c r="C12" s="31">
        <v>0</v>
      </c>
      <c r="D12" s="32" t="s">
        <v>10</v>
      </c>
      <c r="E12" s="38">
        <v>2</v>
      </c>
      <c r="F12" s="39">
        <v>0</v>
      </c>
      <c r="G12" s="33">
        <f t="shared" ref="G12:G15" si="3">ROUND(PRODUCT(C12:E12),0)</f>
        <v>0</v>
      </c>
      <c r="H12" s="33">
        <f t="shared" ref="H12:H15" si="4">ROUND(PRODUCT(C12,F12),0)</f>
        <v>0</v>
      </c>
      <c r="I12" s="33">
        <f t="shared" ref="I12:I15" si="5">SUM(G12:H12)</f>
        <v>0</v>
      </c>
      <c r="J12" s="118">
        <v>1.3</v>
      </c>
    </row>
    <row r="13" spans="1:10" ht="19.5" customHeight="1">
      <c r="A13" s="30" t="s">
        <v>17</v>
      </c>
      <c r="B13" s="37"/>
      <c r="C13" s="31">
        <v>1</v>
      </c>
      <c r="D13" s="32" t="s">
        <v>12</v>
      </c>
      <c r="E13" s="38">
        <v>0</v>
      </c>
      <c r="F13" s="39">
        <v>0</v>
      </c>
      <c r="G13" s="33">
        <f t="shared" si="3"/>
        <v>0</v>
      </c>
      <c r="H13" s="33">
        <f t="shared" si="4"/>
        <v>0</v>
      </c>
      <c r="I13" s="33">
        <f t="shared" si="5"/>
        <v>0</v>
      </c>
      <c r="J13" s="118">
        <v>1.31</v>
      </c>
    </row>
    <row r="14" spans="1:10" ht="55.5">
      <c r="A14" s="23" t="s">
        <v>41</v>
      </c>
      <c r="B14" s="37"/>
      <c r="C14" s="25">
        <v>0</v>
      </c>
      <c r="D14" s="26" t="s">
        <v>10</v>
      </c>
      <c r="E14" s="27">
        <v>6</v>
      </c>
      <c r="F14" s="28">
        <v>7</v>
      </c>
      <c r="G14" s="29">
        <f t="shared" si="3"/>
        <v>0</v>
      </c>
      <c r="H14" s="29">
        <f t="shared" si="4"/>
        <v>0</v>
      </c>
      <c r="I14" s="29">
        <f t="shared" si="5"/>
        <v>0</v>
      </c>
      <c r="J14" s="118">
        <v>1.32</v>
      </c>
    </row>
    <row r="15" spans="1:10" ht="27.75">
      <c r="A15" s="23" t="s">
        <v>58</v>
      </c>
      <c r="B15" s="37"/>
      <c r="C15" s="25">
        <v>0</v>
      </c>
      <c r="D15" s="25" t="s">
        <v>10</v>
      </c>
      <c r="E15" s="25">
        <v>4</v>
      </c>
      <c r="F15" s="25">
        <v>2</v>
      </c>
      <c r="G15" s="29">
        <f t="shared" si="3"/>
        <v>0</v>
      </c>
      <c r="H15" s="29">
        <f t="shared" si="4"/>
        <v>0</v>
      </c>
      <c r="I15" s="29">
        <f t="shared" si="5"/>
        <v>0</v>
      </c>
      <c r="J15" s="118">
        <v>1.37</v>
      </c>
    </row>
    <row r="16" spans="1:10">
      <c r="A16" s="12"/>
      <c r="B16" s="13"/>
      <c r="C16" s="13"/>
      <c r="D16" s="13"/>
      <c r="E16" s="13"/>
      <c r="F16" s="13"/>
      <c r="G16" s="14"/>
      <c r="H16" s="14"/>
      <c r="I16" s="15"/>
    </row>
    <row r="17" spans="1:10" ht="19.5" customHeight="1">
      <c r="A17" s="16" t="s">
        <v>19</v>
      </c>
      <c r="B17" s="17"/>
      <c r="C17" s="18"/>
      <c r="D17" s="18"/>
      <c r="E17" s="18"/>
      <c r="F17" s="19"/>
      <c r="G17" s="20"/>
      <c r="H17" s="21"/>
      <c r="I17" s="22"/>
    </row>
    <row r="18" spans="1:10" ht="19.5" customHeight="1">
      <c r="A18" s="23" t="s">
        <v>20</v>
      </c>
      <c r="B18" s="40"/>
      <c r="C18" s="25">
        <v>0</v>
      </c>
      <c r="D18" s="25" t="s">
        <v>10</v>
      </c>
      <c r="E18" s="25">
        <v>3</v>
      </c>
      <c r="F18" s="25">
        <v>5</v>
      </c>
      <c r="G18" s="29">
        <f t="shared" ref="G18:G19" si="6">ROUND(PRODUCT(C18:E18),0)</f>
        <v>0</v>
      </c>
      <c r="H18" s="29">
        <f t="shared" ref="H18:H19" si="7">ROUND(PRODUCT(C18,F18),0)</f>
        <v>0</v>
      </c>
      <c r="I18" s="29">
        <f t="shared" ref="I18:I19" si="8">SUM(G18:H18)</f>
        <v>0</v>
      </c>
      <c r="J18" s="118">
        <v>3.18</v>
      </c>
    </row>
    <row r="19" spans="1:10" ht="19.5" customHeight="1">
      <c r="A19" s="41" t="s">
        <v>21</v>
      </c>
      <c r="B19" s="40"/>
      <c r="C19" s="25">
        <v>0</v>
      </c>
      <c r="D19" s="26" t="s">
        <v>10</v>
      </c>
      <c r="E19" s="25">
        <v>3</v>
      </c>
      <c r="F19" s="25">
        <v>0</v>
      </c>
      <c r="G19" s="29">
        <f t="shared" si="6"/>
        <v>0</v>
      </c>
      <c r="H19" s="29">
        <f t="shared" si="7"/>
        <v>0</v>
      </c>
      <c r="I19" s="29">
        <f t="shared" si="8"/>
        <v>0</v>
      </c>
      <c r="J19" s="118">
        <v>5.13</v>
      </c>
    </row>
    <row r="20" spans="1:10">
      <c r="A20" s="12"/>
      <c r="B20" s="13"/>
      <c r="C20" s="13"/>
      <c r="D20" s="13"/>
      <c r="E20" s="13"/>
      <c r="F20" s="13"/>
      <c r="G20" s="14"/>
      <c r="H20" s="14"/>
      <c r="I20" s="15"/>
    </row>
    <row r="21" spans="1:10" ht="19.5" customHeight="1">
      <c r="A21" s="16" t="s">
        <v>59</v>
      </c>
      <c r="B21" s="17"/>
      <c r="C21" s="18"/>
      <c r="D21" s="18"/>
      <c r="E21" s="18"/>
      <c r="F21" s="19"/>
      <c r="G21" s="20"/>
      <c r="H21" s="21"/>
      <c r="I21" s="22"/>
    </row>
    <row r="22" spans="1:10" ht="19.5" customHeight="1">
      <c r="A22" s="23" t="s">
        <v>22</v>
      </c>
      <c r="B22" s="24"/>
      <c r="C22" s="25">
        <v>0</v>
      </c>
      <c r="D22" s="25" t="s">
        <v>12</v>
      </c>
      <c r="E22" s="25">
        <v>3</v>
      </c>
      <c r="F22" s="25">
        <v>1</v>
      </c>
      <c r="G22" s="29">
        <f t="shared" ref="G22:G23" si="9">ROUND(PRODUCT(C22:E22),0)</f>
        <v>0</v>
      </c>
      <c r="H22" s="29">
        <f t="shared" ref="H22:H23" si="10">ROUND(PRODUCT(C22,F22),0)</f>
        <v>0</v>
      </c>
      <c r="I22" s="29">
        <f t="shared" ref="I22:I23" si="11">SUM(G22:H22)</f>
        <v>0</v>
      </c>
      <c r="J22" s="118">
        <v>2.13</v>
      </c>
    </row>
    <row r="23" spans="1:10" ht="19.5" customHeight="1">
      <c r="A23" s="23" t="s">
        <v>42</v>
      </c>
      <c r="B23" s="24"/>
      <c r="C23" s="25">
        <v>0</v>
      </c>
      <c r="D23" s="26" t="s">
        <v>14</v>
      </c>
      <c r="E23" s="25">
        <v>233</v>
      </c>
      <c r="F23" s="25">
        <v>0</v>
      </c>
      <c r="G23" s="29">
        <f t="shared" si="9"/>
        <v>0</v>
      </c>
      <c r="H23" s="29">
        <f t="shared" si="10"/>
        <v>0</v>
      </c>
      <c r="I23" s="29">
        <f t="shared" si="11"/>
        <v>0</v>
      </c>
      <c r="J23" s="118">
        <v>5.07</v>
      </c>
    </row>
    <row r="24" spans="1:10">
      <c r="A24" s="12"/>
      <c r="B24" s="13"/>
      <c r="C24" s="13"/>
      <c r="D24" s="13"/>
      <c r="E24" s="13"/>
      <c r="F24" s="13"/>
      <c r="G24" s="14"/>
      <c r="H24" s="14"/>
      <c r="I24" s="15"/>
    </row>
    <row r="25" spans="1:10" ht="19.5" customHeight="1">
      <c r="A25" s="16" t="s">
        <v>23</v>
      </c>
      <c r="B25" s="17"/>
      <c r="C25" s="18"/>
      <c r="D25" s="18"/>
      <c r="E25" s="18"/>
      <c r="F25" s="19"/>
      <c r="G25" s="20"/>
      <c r="H25" s="21"/>
      <c r="I25" s="22"/>
    </row>
    <row r="26" spans="1:10" ht="57">
      <c r="A26" s="42" t="s">
        <v>43</v>
      </c>
      <c r="B26" s="43" t="s">
        <v>13</v>
      </c>
      <c r="C26" s="31">
        <v>1</v>
      </c>
      <c r="D26" s="31" t="s">
        <v>18</v>
      </c>
      <c r="E26" s="31">
        <v>0</v>
      </c>
      <c r="F26" s="31">
        <v>0</v>
      </c>
      <c r="G26" s="33">
        <f>ROUND(PRODUCT(C26:E26),0)</f>
        <v>0</v>
      </c>
      <c r="H26" s="33">
        <f>ROUND(PRODUCT(C26,F26),0)</f>
        <v>0</v>
      </c>
      <c r="I26" s="33">
        <f>SUM(G26:H26)</f>
        <v>0</v>
      </c>
      <c r="J26" s="118">
        <v>2.0299999999999998</v>
      </c>
    </row>
    <row r="27" spans="1:10">
      <c r="A27" s="44" t="s">
        <v>60</v>
      </c>
      <c r="B27" s="40" t="s">
        <v>11</v>
      </c>
      <c r="C27" s="25">
        <v>1</v>
      </c>
      <c r="D27" s="25" t="s">
        <v>18</v>
      </c>
      <c r="E27" s="45">
        <v>0</v>
      </c>
      <c r="F27" s="45">
        <v>0</v>
      </c>
      <c r="G27" s="29">
        <f>ROUND(PRODUCT(C27:E27),0)</f>
        <v>0</v>
      </c>
      <c r="H27" s="29">
        <f>ROUND(PRODUCT(C27,F27),0)</f>
        <v>0</v>
      </c>
      <c r="I27" s="29">
        <f>SUM(G27:H27)</f>
        <v>0</v>
      </c>
      <c r="J27" s="118">
        <v>2.04</v>
      </c>
    </row>
    <row r="28" spans="1:10">
      <c r="A28" s="49" t="s">
        <v>44</v>
      </c>
      <c r="B28" s="46" t="s">
        <v>24</v>
      </c>
      <c r="C28" s="25">
        <v>1</v>
      </c>
      <c r="D28" s="25" t="s">
        <v>18</v>
      </c>
      <c r="E28" s="45">
        <v>0</v>
      </c>
      <c r="F28" s="45">
        <v>0</v>
      </c>
      <c r="G28" s="47">
        <f>ROUND(PRODUCT(C28:E28),0)</f>
        <v>0</v>
      </c>
      <c r="H28" s="29">
        <f>ROUND(PRODUCT(C28,F28),0)</f>
        <v>0</v>
      </c>
      <c r="I28" s="47">
        <f>SUM(G28:H28)</f>
        <v>0</v>
      </c>
      <c r="J28" s="118">
        <v>3.05</v>
      </c>
    </row>
    <row r="29" spans="1:10" ht="27.75">
      <c r="A29" s="35" t="s">
        <v>45</v>
      </c>
      <c r="B29" s="46" t="s">
        <v>13</v>
      </c>
      <c r="C29" s="50">
        <v>0</v>
      </c>
      <c r="D29" s="50" t="s">
        <v>12</v>
      </c>
      <c r="E29" s="50">
        <v>3</v>
      </c>
      <c r="F29" s="50">
        <v>0</v>
      </c>
      <c r="G29" s="29">
        <f>ROUND(PRODUCT(C29:E29),0)</f>
        <v>0</v>
      </c>
      <c r="H29" s="29">
        <f>ROUND(PRODUCT(C29,F29),0)</f>
        <v>0</v>
      </c>
      <c r="I29" s="29">
        <f>SUM(G29:H29)</f>
        <v>0</v>
      </c>
      <c r="J29" s="118">
        <v>3.07</v>
      </c>
    </row>
    <row r="30" spans="1:10">
      <c r="A30" s="12"/>
      <c r="B30" s="13"/>
      <c r="C30" s="13"/>
      <c r="D30" s="13"/>
      <c r="E30" s="13"/>
      <c r="F30" s="13"/>
      <c r="G30" s="14"/>
      <c r="H30" s="14"/>
      <c r="I30" s="15"/>
      <c r="J30" s="118">
        <v>6</v>
      </c>
    </row>
    <row r="31" spans="1:10" ht="19.5" customHeight="1">
      <c r="A31" s="16" t="s">
        <v>61</v>
      </c>
      <c r="B31" s="17"/>
      <c r="C31" s="18"/>
      <c r="D31" s="18"/>
      <c r="E31" s="18"/>
      <c r="F31" s="19"/>
      <c r="G31" s="20"/>
      <c r="H31" s="21"/>
      <c r="I31" s="22"/>
      <c r="J31" s="118">
        <v>6.0010000000000003</v>
      </c>
    </row>
    <row r="32" spans="1:10" ht="19.5" customHeight="1">
      <c r="A32" s="51" t="s">
        <v>25</v>
      </c>
      <c r="B32" s="40"/>
      <c r="C32" s="25">
        <v>0</v>
      </c>
      <c r="D32" s="36" t="s">
        <v>14</v>
      </c>
      <c r="E32" s="26">
        <v>1</v>
      </c>
      <c r="F32" s="25">
        <v>0</v>
      </c>
      <c r="G32" s="29">
        <f t="shared" ref="G32:G34" si="12">ROUND(PRODUCT(C32:E32),0)</f>
        <v>0</v>
      </c>
      <c r="H32" s="29">
        <f t="shared" ref="H32:H34" si="13">ROUND(PRODUCT(C32,F32),0)</f>
        <v>0</v>
      </c>
      <c r="I32" s="29">
        <f t="shared" ref="I32:I34" si="14">SUM(G32:H32)</f>
        <v>0</v>
      </c>
      <c r="J32" s="118">
        <v>6.21</v>
      </c>
    </row>
    <row r="33" spans="1:10" ht="19.5" customHeight="1">
      <c r="A33" s="41" t="s">
        <v>26</v>
      </c>
      <c r="B33" s="40"/>
      <c r="C33" s="25">
        <v>0</v>
      </c>
      <c r="D33" s="25" t="s">
        <v>18</v>
      </c>
      <c r="E33" s="26">
        <v>1</v>
      </c>
      <c r="F33" s="25">
        <v>0</v>
      </c>
      <c r="G33" s="29">
        <f t="shared" si="12"/>
        <v>0</v>
      </c>
      <c r="H33" s="29">
        <f t="shared" si="13"/>
        <v>0</v>
      </c>
      <c r="I33" s="29">
        <f t="shared" si="14"/>
        <v>0</v>
      </c>
      <c r="J33" s="118">
        <v>3.08</v>
      </c>
    </row>
    <row r="34" spans="1:10" ht="19.5" customHeight="1">
      <c r="A34" s="51" t="s">
        <v>27</v>
      </c>
      <c r="B34" s="40"/>
      <c r="C34" s="25">
        <v>0</v>
      </c>
      <c r="D34" s="26" t="s">
        <v>14</v>
      </c>
      <c r="E34" s="26">
        <v>1</v>
      </c>
      <c r="F34" s="25">
        <v>0</v>
      </c>
      <c r="G34" s="29">
        <f t="shared" si="12"/>
        <v>0</v>
      </c>
      <c r="H34" s="29">
        <f t="shared" si="13"/>
        <v>0</v>
      </c>
      <c r="I34" s="29">
        <f t="shared" si="14"/>
        <v>0</v>
      </c>
      <c r="J34" s="118">
        <v>6.25</v>
      </c>
    </row>
    <row r="35" spans="1:10">
      <c r="A35" s="12"/>
      <c r="B35" s="13"/>
      <c r="C35" s="13"/>
      <c r="D35" s="13"/>
      <c r="E35" s="13"/>
      <c r="F35" s="13"/>
      <c r="G35" s="14"/>
      <c r="H35" s="14"/>
      <c r="I35" s="15"/>
    </row>
    <row r="36" spans="1:10" ht="19.5" customHeight="1">
      <c r="A36" s="16" t="s">
        <v>28</v>
      </c>
      <c r="B36" s="17"/>
      <c r="C36" s="18"/>
      <c r="D36" s="18"/>
      <c r="E36" s="18"/>
      <c r="F36" s="19"/>
      <c r="G36" s="20"/>
      <c r="H36" s="21"/>
      <c r="I36" s="22"/>
    </row>
    <row r="37" spans="1:10" ht="19.5" customHeight="1">
      <c r="A37" s="52" t="s">
        <v>62</v>
      </c>
      <c r="B37" s="53"/>
      <c r="C37" s="54">
        <v>0.05</v>
      </c>
      <c r="D37" s="55" t="s">
        <v>29</v>
      </c>
      <c r="E37" s="55">
        <f>ROUND(SUMPRODUCT(C3:C36,E3:E36),0)</f>
        <v>0</v>
      </c>
      <c r="F37" s="56">
        <v>0</v>
      </c>
      <c r="G37" s="57">
        <v>0</v>
      </c>
      <c r="H37" s="58">
        <f>ROUNDDOWN(C37*E37,0)</f>
        <v>0</v>
      </c>
      <c r="I37" s="58">
        <f>SUM(G37:H37)</f>
        <v>0</v>
      </c>
    </row>
    <row r="38" spans="1:10" ht="19.5" customHeight="1">
      <c r="A38" s="59" t="s">
        <v>63</v>
      </c>
      <c r="B38" s="60" t="s">
        <v>13</v>
      </c>
      <c r="C38" s="61">
        <v>1</v>
      </c>
      <c r="D38" s="61" t="s">
        <v>18</v>
      </c>
      <c r="E38" s="62">
        <v>0</v>
      </c>
      <c r="F38" s="63">
        <v>0</v>
      </c>
      <c r="G38" s="64">
        <f>ROUND(PRODUCT(C38:E38),1)</f>
        <v>0</v>
      </c>
      <c r="H38" s="65">
        <f>PRODUCT(C38,F38)</f>
        <v>0</v>
      </c>
      <c r="I38" s="65">
        <f>SUM(G38:H38)</f>
        <v>0</v>
      </c>
    </row>
    <row r="39" spans="1:10" ht="14.1" customHeight="1">
      <c r="A39" s="12"/>
      <c r="B39" s="13"/>
      <c r="C39" s="13"/>
      <c r="D39" s="13"/>
      <c r="E39" s="13"/>
      <c r="F39" s="13"/>
      <c r="G39" s="14"/>
      <c r="H39" s="14"/>
      <c r="I39" s="15"/>
    </row>
    <row r="40" spans="1:10" ht="19.5" customHeight="1">
      <c r="A40" s="66" t="s">
        <v>30</v>
      </c>
      <c r="B40" s="67"/>
      <c r="C40" s="68"/>
      <c r="D40" s="68"/>
      <c r="E40" s="68"/>
      <c r="F40" s="69"/>
      <c r="G40" s="70">
        <f>E37</f>
        <v>0</v>
      </c>
      <c r="H40" s="71"/>
      <c r="I40" s="72"/>
    </row>
    <row r="41" spans="1:10" ht="19.5" customHeight="1">
      <c r="A41" s="73" t="s">
        <v>31</v>
      </c>
      <c r="B41" s="74"/>
      <c r="C41" s="75"/>
      <c r="D41" s="75"/>
      <c r="E41" s="75"/>
      <c r="F41" s="76"/>
      <c r="G41" s="77"/>
      <c r="H41" s="78">
        <f>ROUNDDOWN(SUMPRODUCT(C3:C36,F3:F36),0)+I37+I38</f>
        <v>0</v>
      </c>
      <c r="I41" s="65"/>
    </row>
    <row r="42" spans="1:10">
      <c r="A42" s="79"/>
      <c r="B42" s="80"/>
      <c r="C42" s="80"/>
      <c r="D42" s="80"/>
      <c r="E42" s="80"/>
      <c r="F42" s="80"/>
      <c r="G42" s="81"/>
      <c r="H42" s="81"/>
      <c r="I42" s="82"/>
    </row>
    <row r="43" spans="1:10">
      <c r="A43" s="83" t="s">
        <v>13</v>
      </c>
      <c r="B43" s="84"/>
      <c r="C43" s="84"/>
      <c r="D43" s="84"/>
      <c r="E43" s="84"/>
      <c r="F43" s="84"/>
      <c r="G43" s="84"/>
      <c r="H43" s="84"/>
      <c r="I43" s="84"/>
    </row>
    <row r="44" spans="1:10">
      <c r="A44" s="85" t="s">
        <v>32</v>
      </c>
      <c r="B44" s="86"/>
      <c r="C44" s="86"/>
      <c r="D44" s="86"/>
      <c r="E44" s="86"/>
      <c r="F44" s="87"/>
      <c r="G44" s="88" t="s">
        <v>33</v>
      </c>
      <c r="H44" s="86"/>
      <c r="I44" s="87"/>
    </row>
    <row r="45" spans="1:10">
      <c r="A45" s="23"/>
      <c r="B45" s="90"/>
      <c r="C45" s="89" t="s">
        <v>14</v>
      </c>
      <c r="D45" s="89"/>
      <c r="E45" s="48">
        <v>13</v>
      </c>
      <c r="F45" s="91"/>
      <c r="G45" s="92"/>
      <c r="H45" s="93"/>
      <c r="I45" s="94"/>
    </row>
    <row r="46" spans="1:10">
      <c r="A46" s="23" t="s">
        <v>34</v>
      </c>
      <c r="B46" s="90"/>
      <c r="C46" s="89" t="s">
        <v>35</v>
      </c>
      <c r="D46" s="89"/>
      <c r="E46" s="48">
        <v>1</v>
      </c>
      <c r="F46" s="91"/>
      <c r="G46" s="95" t="s">
        <v>64</v>
      </c>
      <c r="H46" s="96"/>
      <c r="I46" s="97"/>
    </row>
    <row r="47" spans="1:10">
      <c r="A47" s="98" t="s">
        <v>36</v>
      </c>
      <c r="B47" s="99"/>
      <c r="C47" s="100" t="s">
        <v>35</v>
      </c>
      <c r="D47" s="100"/>
      <c r="E47" s="101">
        <v>2</v>
      </c>
      <c r="F47" s="102"/>
      <c r="G47" s="103"/>
      <c r="H47" s="104"/>
      <c r="I47" s="105"/>
    </row>
    <row r="48" spans="1:10">
      <c r="A48" s="106" t="s">
        <v>13</v>
      </c>
      <c r="B48" s="107"/>
      <c r="C48" s="107"/>
      <c r="D48" s="107"/>
      <c r="E48" s="107"/>
      <c r="F48" s="107"/>
      <c r="G48" s="107"/>
      <c r="H48" s="107"/>
      <c r="I48" s="107"/>
    </row>
    <row r="49" spans="1:9" ht="15">
      <c r="A49" s="108"/>
      <c r="B49" s="109"/>
      <c r="C49" s="110"/>
      <c r="D49" s="110"/>
      <c r="E49" s="110"/>
      <c r="F49" s="110"/>
      <c r="G49" s="110"/>
      <c r="H49" s="110"/>
      <c r="I49" s="110"/>
    </row>
    <row r="50" spans="1:9" ht="20.85" customHeight="1">
      <c r="A50" s="108"/>
      <c r="B50" s="109"/>
      <c r="C50" s="110"/>
      <c r="D50" s="110"/>
      <c r="E50" s="110"/>
      <c r="F50" s="110"/>
      <c r="G50" s="110"/>
      <c r="H50" s="110"/>
      <c r="I50" s="110"/>
    </row>
    <row r="51" spans="1:9" ht="20.85" customHeight="1">
      <c r="A51" s="108"/>
      <c r="B51" s="109"/>
      <c r="C51" s="110"/>
      <c r="D51" s="110"/>
      <c r="E51" s="110"/>
      <c r="F51" s="110"/>
      <c r="G51" s="110"/>
      <c r="H51" s="110"/>
      <c r="I51" s="110"/>
    </row>
    <row r="52" spans="1:9" ht="15">
      <c r="A52" s="108"/>
      <c r="B52" s="109"/>
      <c r="C52" s="110"/>
      <c r="D52" s="110"/>
      <c r="E52" s="110"/>
      <c r="F52" s="110"/>
      <c r="G52" s="110"/>
      <c r="H52" s="110"/>
      <c r="I52" s="110"/>
    </row>
    <row r="53" spans="1:9" ht="15">
      <c r="A53" s="108"/>
      <c r="B53" s="109"/>
      <c r="C53" s="110"/>
      <c r="D53" s="110"/>
      <c r="E53" s="110"/>
      <c r="F53" s="110"/>
      <c r="G53" s="110"/>
      <c r="H53" s="110"/>
      <c r="I53" s="110"/>
    </row>
    <row r="54" spans="1:9" ht="15">
      <c r="A54" s="108"/>
      <c r="B54" s="109"/>
      <c r="C54" s="110"/>
      <c r="D54" s="110"/>
      <c r="E54" s="110"/>
      <c r="F54" s="110"/>
      <c r="G54" s="110"/>
      <c r="H54" s="110"/>
      <c r="I54" s="110"/>
    </row>
    <row r="55" spans="1:9" ht="15">
      <c r="A55" s="108"/>
      <c r="B55" s="109"/>
      <c r="C55" s="110"/>
      <c r="D55" s="110"/>
      <c r="E55" s="110"/>
      <c r="F55" s="110"/>
      <c r="G55" s="110"/>
      <c r="H55" s="110"/>
      <c r="I55" s="110"/>
    </row>
    <row r="56" spans="1:9" ht="15">
      <c r="A56" s="108"/>
      <c r="B56" s="109"/>
      <c r="C56" s="110"/>
      <c r="D56" s="110"/>
      <c r="E56" s="110"/>
      <c r="F56" s="110"/>
      <c r="G56" s="110"/>
      <c r="H56" s="110"/>
      <c r="I56" s="110"/>
    </row>
    <row r="57" spans="1:9" ht="15">
      <c r="A57" s="108"/>
      <c r="B57" s="109"/>
      <c r="C57" s="110"/>
      <c r="D57" s="110"/>
      <c r="E57" s="110"/>
      <c r="F57" s="110"/>
      <c r="G57" s="110"/>
      <c r="H57" s="110"/>
      <c r="I57" s="110"/>
    </row>
    <row r="58" spans="1:9" ht="15">
      <c r="A58" s="108"/>
      <c r="B58" s="109"/>
      <c r="C58" s="110"/>
      <c r="D58" s="110"/>
      <c r="E58" s="110"/>
      <c r="F58" s="110"/>
      <c r="G58" s="110"/>
      <c r="H58" s="110"/>
      <c r="I58" s="110"/>
    </row>
    <row r="59" spans="1:9" ht="15">
      <c r="A59" s="108"/>
      <c r="B59" s="109"/>
      <c r="C59" s="110"/>
      <c r="D59" s="110"/>
      <c r="E59" s="110"/>
      <c r="F59" s="110"/>
      <c r="G59" s="110"/>
      <c r="H59" s="110"/>
      <c r="I59" s="110"/>
    </row>
    <row r="60" spans="1:9" ht="15">
      <c r="A60" s="108"/>
      <c r="B60" s="109"/>
      <c r="C60" s="110"/>
      <c r="D60" s="110"/>
      <c r="E60" s="110"/>
      <c r="F60" s="110"/>
      <c r="G60" s="110"/>
      <c r="H60" s="110"/>
      <c r="I60" s="110"/>
    </row>
    <row r="61" spans="1:9" ht="15">
      <c r="A61" s="108"/>
      <c r="B61" s="109"/>
      <c r="C61" s="110"/>
      <c r="D61" s="110"/>
      <c r="E61" s="110"/>
      <c r="F61" s="110"/>
      <c r="G61" s="110"/>
      <c r="H61" s="110"/>
      <c r="I61" s="110"/>
    </row>
    <row r="62" spans="1:9" ht="15">
      <c r="A62" s="108"/>
      <c r="B62" s="109"/>
      <c r="C62" s="110"/>
      <c r="D62" s="110"/>
      <c r="E62" s="110"/>
      <c r="F62" s="110"/>
      <c r="G62" s="110"/>
      <c r="H62" s="110"/>
      <c r="I62" s="110"/>
    </row>
    <row r="63" spans="1:9" ht="15">
      <c r="A63" s="108"/>
      <c r="B63" s="109"/>
      <c r="C63" s="110"/>
      <c r="D63" s="110"/>
      <c r="E63" s="110"/>
      <c r="F63" s="110"/>
      <c r="G63" s="110"/>
      <c r="H63" s="110"/>
      <c r="I63" s="110"/>
    </row>
    <row r="64" spans="1:9" ht="15">
      <c r="A64" s="108"/>
      <c r="B64" s="109"/>
      <c r="C64" s="110"/>
      <c r="D64" s="110"/>
      <c r="E64" s="110"/>
      <c r="F64" s="110"/>
      <c r="G64" s="110"/>
      <c r="H64" s="110"/>
      <c r="I64" s="110"/>
    </row>
    <row r="65" spans="1:9" ht="15">
      <c r="A65" s="108"/>
      <c r="B65" s="109"/>
      <c r="C65" s="110"/>
      <c r="D65" s="110"/>
      <c r="E65" s="110"/>
      <c r="F65" s="110"/>
      <c r="G65" s="110"/>
      <c r="H65" s="110"/>
      <c r="I65" s="110"/>
    </row>
  </sheetData>
  <sortState ref="A5:J140">
    <sortCondition ref="J6"/>
  </sortState>
  <dataValidations disablePrompts="1" count="1">
    <dataValidation type="list" allowBlank="1" showInputMessage="1" showErrorMessage="1" sqref="A40">
      <formula1>"Итого на работу:,Итого на работу (с учетом скидки):"</formula1>
    </dataValidation>
  </dataValidations>
  <pageMargins left="0.23622047244094491" right="0.23622047244094491" top="0.51181102362204722" bottom="0.74803149606299213" header="0.31496062992125984" footer="0.31496062992125984"/>
  <pageSetup paperSize="9" orientation="landscape" horizontalDpi="0" verticalDpi="0" r:id="rId1"/>
  <headerFooter>
    <oddHeader>&amp;RСтраница 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J52"/>
  <sheetViews>
    <sheetView view="pageLayout" zoomScaleNormal="100" workbookViewId="0">
      <selection activeCell="A26" sqref="A26"/>
    </sheetView>
  </sheetViews>
  <sheetFormatPr defaultColWidth="8.75" defaultRowHeight="14.25"/>
  <cols>
    <col min="1" max="1" width="54.125" customWidth="1"/>
    <col min="2" max="2" width="15" customWidth="1"/>
    <col min="3" max="4" width="7" customWidth="1"/>
    <col min="5" max="6" width="9.5" customWidth="1"/>
    <col min="8" max="8" width="9.875" customWidth="1"/>
    <col min="9" max="9" width="11" customWidth="1"/>
  </cols>
  <sheetData>
    <row r="1" spans="1:9" ht="19.5" customHeight="1">
      <c r="A1" s="1" t="s">
        <v>65</v>
      </c>
      <c r="B1" s="2"/>
      <c r="C1" s="3"/>
      <c r="D1" s="3"/>
      <c r="E1" s="3"/>
      <c r="F1" s="3"/>
      <c r="G1" s="3"/>
      <c r="H1" s="3"/>
      <c r="I1" s="3"/>
    </row>
    <row r="2" spans="1:9" ht="19.5" customHeight="1">
      <c r="A2" s="4"/>
      <c r="B2" s="5"/>
      <c r="C2" s="6"/>
      <c r="D2" s="6"/>
      <c r="E2" s="6"/>
      <c r="F2" s="6"/>
      <c r="G2" s="6"/>
      <c r="H2" s="6"/>
      <c r="I2" s="6"/>
    </row>
    <row r="3" spans="1:9" ht="30" customHeight="1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10" t="s">
        <v>6</v>
      </c>
      <c r="H3" s="11" t="s">
        <v>7</v>
      </c>
      <c r="I3" s="11" t="s">
        <v>8</v>
      </c>
    </row>
    <row r="4" spans="1:9">
      <c r="A4" s="12"/>
      <c r="B4" s="13"/>
      <c r="C4" s="13"/>
      <c r="D4" s="13"/>
      <c r="E4" s="13"/>
      <c r="F4" s="13"/>
      <c r="G4" s="14"/>
      <c r="H4" s="14"/>
      <c r="I4" s="15"/>
    </row>
    <row r="5" spans="1:9" ht="19.5" customHeight="1">
      <c r="A5" s="16" t="s">
        <v>57</v>
      </c>
      <c r="B5" s="17"/>
      <c r="C5" s="18"/>
      <c r="D5" s="18"/>
      <c r="E5" s="18"/>
      <c r="F5" s="19"/>
      <c r="G5" s="20"/>
      <c r="H5" s="21"/>
      <c r="I5" s="22"/>
    </row>
    <row r="6" spans="1:9" s="111" customFormat="1" ht="20.100000000000001" customHeight="1">
      <c r="A6" s="117" t="s">
        <v>56</v>
      </c>
      <c r="B6" s="116"/>
      <c r="C6" s="115"/>
      <c r="D6" s="115"/>
      <c r="E6" s="115"/>
      <c r="F6" s="114"/>
      <c r="G6" s="113">
        <f>ROUND(SUMPRODUCT(C5:C6,E5:E6),0)</f>
        <v>0</v>
      </c>
      <c r="H6" s="113">
        <f>ROUND(SUMPRODUCT(C5:C6,F5:F6),0)</f>
        <v>0</v>
      </c>
      <c r="I6" s="112"/>
    </row>
    <row r="7" spans="1:9">
      <c r="A7" s="12"/>
      <c r="B7" s="13"/>
      <c r="C7" s="13"/>
      <c r="D7" s="13"/>
      <c r="E7" s="13"/>
      <c r="F7" s="13"/>
      <c r="G7" s="14"/>
      <c r="H7" s="14"/>
      <c r="I7" s="15"/>
    </row>
    <row r="8" spans="1:9" ht="19.5" customHeight="1">
      <c r="A8" s="16" t="s">
        <v>55</v>
      </c>
      <c r="B8" s="17"/>
      <c r="C8" s="18"/>
      <c r="D8" s="18"/>
      <c r="E8" s="18"/>
      <c r="F8" s="19"/>
      <c r="G8" s="20"/>
      <c r="H8" s="21"/>
      <c r="I8" s="22"/>
    </row>
    <row r="9" spans="1:9" s="111" customFormat="1" ht="20.100000000000001" customHeight="1">
      <c r="A9" s="117" t="s">
        <v>54</v>
      </c>
      <c r="B9" s="116"/>
      <c r="C9" s="115"/>
      <c r="D9" s="115"/>
      <c r="E9" s="115"/>
      <c r="F9" s="114"/>
      <c r="G9" s="113">
        <f>ROUND(SUMPRODUCT(C8:C9,E8:E9),0)</f>
        <v>0</v>
      </c>
      <c r="H9" s="113">
        <f>ROUND(SUMPRODUCT(C8:C9,F8:F9),0)</f>
        <v>0</v>
      </c>
      <c r="I9" s="112"/>
    </row>
    <row r="10" spans="1:9">
      <c r="A10" s="12"/>
      <c r="B10" s="13"/>
      <c r="C10" s="13"/>
      <c r="D10" s="13"/>
      <c r="E10" s="13"/>
      <c r="F10" s="13"/>
      <c r="G10" s="14"/>
      <c r="H10" s="14"/>
      <c r="I10" s="15"/>
    </row>
    <row r="11" spans="1:9" ht="19.5" customHeight="1">
      <c r="A11" s="16" t="s">
        <v>53</v>
      </c>
      <c r="B11" s="17"/>
      <c r="C11" s="18"/>
      <c r="D11" s="18"/>
      <c r="E11" s="18"/>
      <c r="F11" s="19"/>
      <c r="G11" s="20"/>
      <c r="H11" s="21"/>
      <c r="I11" s="22"/>
    </row>
    <row r="12" spans="1:9" s="111" customFormat="1" ht="20.100000000000001" customHeight="1">
      <c r="A12" s="117" t="s">
        <v>52</v>
      </c>
      <c r="B12" s="116"/>
      <c r="C12" s="115"/>
      <c r="D12" s="115"/>
      <c r="E12" s="115"/>
      <c r="F12" s="114"/>
      <c r="G12" s="113">
        <f>ROUND(SUMPRODUCT(C11:C12,E11:E12),0)</f>
        <v>0</v>
      </c>
      <c r="H12" s="113">
        <f>ROUND(SUMPRODUCT(C11:C12,F11:F12),0)</f>
        <v>0</v>
      </c>
      <c r="I12" s="112"/>
    </row>
    <row r="13" spans="1:9">
      <c r="A13" s="12"/>
      <c r="B13" s="13"/>
      <c r="C13" s="13"/>
      <c r="D13" s="13"/>
      <c r="E13" s="13"/>
      <c r="F13" s="13"/>
      <c r="G13" s="14"/>
      <c r="H13" s="14"/>
      <c r="I13" s="15"/>
    </row>
    <row r="14" spans="1:9" ht="19.5" customHeight="1">
      <c r="A14" s="16" t="s">
        <v>51</v>
      </c>
      <c r="B14" s="17"/>
      <c r="C14" s="18"/>
      <c r="D14" s="18"/>
      <c r="E14" s="18"/>
      <c r="F14" s="19"/>
      <c r="G14" s="20"/>
      <c r="H14" s="21"/>
      <c r="I14" s="22"/>
    </row>
    <row r="15" spans="1:9" s="111" customFormat="1" ht="20.100000000000001" customHeight="1">
      <c r="A15" s="117" t="s">
        <v>50</v>
      </c>
      <c r="B15" s="116"/>
      <c r="C15" s="115"/>
      <c r="D15" s="115"/>
      <c r="E15" s="115"/>
      <c r="F15" s="114"/>
      <c r="G15" s="113">
        <f>ROUND(SUMPRODUCT(C14:C15,E14:E15),0)</f>
        <v>0</v>
      </c>
      <c r="H15" s="113">
        <f>ROUND(SUMPRODUCT(C14:C15,F14:F15),0)</f>
        <v>0</v>
      </c>
      <c r="I15" s="112"/>
    </row>
    <row r="16" spans="1:9">
      <c r="A16" s="12"/>
      <c r="B16" s="13"/>
      <c r="C16" s="13"/>
      <c r="D16" s="13"/>
      <c r="E16" s="13"/>
      <c r="F16" s="13"/>
      <c r="G16" s="14"/>
      <c r="H16" s="14"/>
      <c r="I16" s="15"/>
    </row>
    <row r="17" spans="1:10" ht="19.5" customHeight="1">
      <c r="A17" s="16" t="s">
        <v>49</v>
      </c>
      <c r="B17" s="17"/>
      <c r="C17" s="18"/>
      <c r="D17" s="18"/>
      <c r="E17" s="18"/>
      <c r="F17" s="19"/>
      <c r="G17" s="20"/>
      <c r="H17" s="21"/>
      <c r="I17" s="22"/>
    </row>
    <row r="18" spans="1:10" s="111" customFormat="1" ht="20.100000000000001" customHeight="1">
      <c r="A18" s="117" t="s">
        <v>48</v>
      </c>
      <c r="B18" s="116"/>
      <c r="C18" s="115"/>
      <c r="D18" s="115"/>
      <c r="E18" s="115"/>
      <c r="F18" s="114"/>
      <c r="G18" s="113">
        <f>ROUND(SUMPRODUCT(C17:C18,E17:E18),0)</f>
        <v>0</v>
      </c>
      <c r="H18" s="113">
        <f>ROUND(SUMPRODUCT(C17:C18,F17:F18),0)</f>
        <v>0</v>
      </c>
      <c r="I18" s="112"/>
    </row>
    <row r="19" spans="1:10">
      <c r="A19" s="12"/>
      <c r="B19" s="13"/>
      <c r="C19" s="13"/>
      <c r="D19" s="13"/>
      <c r="E19" s="13"/>
      <c r="F19" s="13"/>
      <c r="G19" s="14"/>
      <c r="H19" s="14"/>
      <c r="I19" s="15"/>
    </row>
    <row r="20" spans="1:10" ht="19.5" customHeight="1">
      <c r="A20" s="16" t="s">
        <v>47</v>
      </c>
      <c r="B20" s="17"/>
      <c r="C20" s="18"/>
      <c r="D20" s="18"/>
      <c r="E20" s="18"/>
      <c r="F20" s="19"/>
      <c r="G20" s="20"/>
      <c r="H20" s="21"/>
      <c r="I20" s="22"/>
    </row>
    <row r="21" spans="1:10" s="111" customFormat="1" ht="20.100000000000001" customHeight="1">
      <c r="A21" s="117" t="s">
        <v>46</v>
      </c>
      <c r="B21" s="116"/>
      <c r="C21" s="115"/>
      <c r="D21" s="115"/>
      <c r="E21" s="115"/>
      <c r="F21" s="114"/>
      <c r="G21" s="113">
        <f>ROUND(SUMPRODUCT(C20:C21,E20:E21),0)</f>
        <v>0</v>
      </c>
      <c r="H21" s="113">
        <f>ROUND(SUMPRODUCT(C20:C21,F20:F21),0)</f>
        <v>0</v>
      </c>
      <c r="I21" s="112"/>
    </row>
    <row r="22" spans="1:10">
      <c r="A22" s="12"/>
      <c r="B22" s="13"/>
      <c r="C22" s="13"/>
      <c r="D22" s="13"/>
      <c r="E22" s="13"/>
      <c r="F22" s="13"/>
      <c r="G22" s="14"/>
      <c r="H22" s="14"/>
      <c r="I22" s="15"/>
    </row>
    <row r="23" spans="1:10" ht="19.5" customHeight="1">
      <c r="A23" s="16" t="s">
        <v>28</v>
      </c>
      <c r="B23" s="17"/>
      <c r="C23" s="18"/>
      <c r="D23" s="18"/>
      <c r="E23" s="18"/>
      <c r="F23" s="19"/>
      <c r="G23" s="20"/>
      <c r="H23" s="21"/>
      <c r="I23" s="22"/>
    </row>
    <row r="24" spans="1:10" ht="19.5" customHeight="1">
      <c r="A24" s="52" t="s">
        <v>62</v>
      </c>
      <c r="B24" s="53"/>
      <c r="C24" s="54">
        <v>0.05</v>
      </c>
      <c r="D24" s="55" t="s">
        <v>29</v>
      </c>
      <c r="E24" s="55">
        <f>ROUND(SUMPRODUCT(C3:C23,E3:E23),0)</f>
        <v>0</v>
      </c>
      <c r="F24" s="56">
        <v>0</v>
      </c>
      <c r="G24" s="57">
        <v>0</v>
      </c>
      <c r="H24" s="58">
        <f>ROUNDDOWN(C24*E24,0)</f>
        <v>0</v>
      </c>
      <c r="I24" s="58">
        <f>SUM(G24:H24)</f>
        <v>0</v>
      </c>
    </row>
    <row r="25" spans="1:10" ht="19.5" customHeight="1">
      <c r="A25" s="59" t="s">
        <v>63</v>
      </c>
      <c r="B25" s="60" t="s">
        <v>13</v>
      </c>
      <c r="C25" s="61">
        <v>1</v>
      </c>
      <c r="D25" s="61" t="s">
        <v>18</v>
      </c>
      <c r="E25" s="62">
        <v>0</v>
      </c>
      <c r="F25" s="63">
        <v>0</v>
      </c>
      <c r="G25" s="64">
        <f>ROUND(PRODUCT(C25:E25),1)</f>
        <v>0</v>
      </c>
      <c r="H25" s="65">
        <f>PRODUCT(C25,F25)</f>
        <v>0</v>
      </c>
      <c r="I25" s="65">
        <f>SUM(G25:H25)</f>
        <v>0</v>
      </c>
    </row>
    <row r="26" spans="1:10" ht="14.1" customHeight="1">
      <c r="A26" s="12"/>
      <c r="B26" s="13"/>
      <c r="C26" s="13"/>
      <c r="D26" s="13"/>
      <c r="E26" s="13"/>
      <c r="F26" s="13"/>
      <c r="G26" s="14"/>
      <c r="H26" s="14"/>
      <c r="I26" s="15"/>
    </row>
    <row r="27" spans="1:10" ht="19.5" customHeight="1">
      <c r="A27" s="66" t="s">
        <v>30</v>
      </c>
      <c r="B27" s="67"/>
      <c r="C27" s="68"/>
      <c r="D27" s="68"/>
      <c r="E27" s="68"/>
      <c r="F27" s="69"/>
      <c r="G27" s="70">
        <f>E24</f>
        <v>0</v>
      </c>
      <c r="H27" s="71"/>
      <c r="I27" s="72"/>
    </row>
    <row r="28" spans="1:10" ht="19.5" customHeight="1">
      <c r="A28" s="73" t="s">
        <v>31</v>
      </c>
      <c r="B28" s="74"/>
      <c r="C28" s="75"/>
      <c r="D28" s="75"/>
      <c r="E28" s="75"/>
      <c r="F28" s="76"/>
      <c r="G28" s="77"/>
      <c r="H28" s="78">
        <f>ROUNDDOWN(SUMPRODUCT(C3:C23,F3:F23),0)+I24+I25</f>
        <v>0</v>
      </c>
      <c r="I28" s="65"/>
    </row>
    <row r="29" spans="1:10">
      <c r="A29" s="79"/>
      <c r="B29" s="80"/>
      <c r="C29" s="80"/>
      <c r="D29" s="80"/>
      <c r="E29" s="80"/>
      <c r="F29" s="80"/>
      <c r="G29" s="81"/>
      <c r="H29" s="81"/>
      <c r="I29" s="82"/>
    </row>
    <row r="30" spans="1:10">
      <c r="A30" s="83" t="s">
        <v>13</v>
      </c>
      <c r="B30" s="84"/>
      <c r="C30" s="84"/>
      <c r="D30" s="84"/>
      <c r="E30" s="84"/>
      <c r="F30" s="84"/>
      <c r="G30" s="84"/>
      <c r="H30" s="84"/>
      <c r="I30" s="84"/>
    </row>
    <row r="31" spans="1:10">
      <c r="A31" s="85" t="s">
        <v>32</v>
      </c>
      <c r="B31" s="86"/>
      <c r="C31" s="86"/>
      <c r="D31" s="86"/>
      <c r="E31" s="86"/>
      <c r="F31" s="87"/>
      <c r="G31" s="88" t="s">
        <v>33</v>
      </c>
      <c r="H31" s="86"/>
      <c r="I31" s="87"/>
      <c r="J31" s="118"/>
    </row>
    <row r="32" spans="1:10">
      <c r="A32" s="23"/>
      <c r="B32" s="90"/>
      <c r="C32" s="89" t="s">
        <v>14</v>
      </c>
      <c r="D32" s="89"/>
      <c r="E32" s="48">
        <v>13</v>
      </c>
      <c r="F32" s="91"/>
      <c r="G32" s="92"/>
      <c r="H32" s="93"/>
      <c r="I32" s="94"/>
      <c r="J32" s="118"/>
    </row>
    <row r="33" spans="1:10">
      <c r="A33" s="23" t="s">
        <v>34</v>
      </c>
      <c r="B33" s="90"/>
      <c r="C33" s="89" t="s">
        <v>35</v>
      </c>
      <c r="D33" s="89"/>
      <c r="E33" s="48">
        <v>1</v>
      </c>
      <c r="F33" s="91"/>
      <c r="G33" s="95" t="s">
        <v>64</v>
      </c>
      <c r="H33" s="96"/>
      <c r="I33" s="97"/>
      <c r="J33" s="118"/>
    </row>
    <row r="34" spans="1:10">
      <c r="A34" s="98" t="s">
        <v>36</v>
      </c>
      <c r="B34" s="99"/>
      <c r="C34" s="100" t="s">
        <v>35</v>
      </c>
      <c r="D34" s="100"/>
      <c r="E34" s="101">
        <v>2</v>
      </c>
      <c r="F34" s="102"/>
      <c r="G34" s="103"/>
      <c r="H34" s="104"/>
      <c r="I34" s="105"/>
      <c r="J34" s="118"/>
    </row>
    <row r="35" spans="1:10">
      <c r="A35" s="106" t="s">
        <v>13</v>
      </c>
      <c r="B35" s="107"/>
      <c r="C35" s="107"/>
      <c r="D35" s="107"/>
      <c r="E35" s="107"/>
      <c r="F35" s="107"/>
      <c r="G35" s="107"/>
      <c r="H35" s="107"/>
      <c r="I35" s="107"/>
    </row>
    <row r="36" spans="1:10" ht="15">
      <c r="A36" s="108"/>
      <c r="B36" s="109"/>
      <c r="C36" s="110"/>
      <c r="D36" s="110"/>
      <c r="E36" s="110"/>
      <c r="F36" s="110"/>
      <c r="G36" s="110"/>
      <c r="H36" s="110"/>
      <c r="I36" s="110"/>
    </row>
    <row r="37" spans="1:10" ht="20.85" customHeight="1">
      <c r="A37" s="108"/>
      <c r="B37" s="109"/>
      <c r="C37" s="110"/>
      <c r="D37" s="110"/>
      <c r="E37" s="110"/>
      <c r="F37" s="110"/>
      <c r="G37" s="110"/>
      <c r="H37" s="110"/>
      <c r="I37" s="110"/>
    </row>
    <row r="38" spans="1:10" ht="20.85" customHeight="1">
      <c r="A38" s="108"/>
      <c r="B38" s="109"/>
      <c r="C38" s="110"/>
      <c r="D38" s="110"/>
      <c r="E38" s="110"/>
      <c r="F38" s="110"/>
      <c r="G38" s="110"/>
      <c r="H38" s="110"/>
      <c r="I38" s="110"/>
    </row>
    <row r="39" spans="1:10" ht="15">
      <c r="A39" s="108"/>
      <c r="B39" s="109"/>
      <c r="C39" s="110"/>
      <c r="D39" s="110"/>
      <c r="E39" s="110"/>
      <c r="F39" s="110"/>
      <c r="G39" s="110"/>
      <c r="H39" s="110"/>
      <c r="I39" s="110"/>
    </row>
    <row r="40" spans="1:10" ht="15">
      <c r="A40" s="108"/>
      <c r="B40" s="109"/>
      <c r="C40" s="110"/>
      <c r="D40" s="110"/>
      <c r="E40" s="110"/>
      <c r="F40" s="110"/>
      <c r="G40" s="110"/>
      <c r="H40" s="110"/>
      <c r="I40" s="110"/>
    </row>
    <row r="41" spans="1:10" ht="15">
      <c r="A41" s="108"/>
      <c r="B41" s="109"/>
      <c r="C41" s="110"/>
      <c r="D41" s="110"/>
      <c r="E41" s="110"/>
      <c r="F41" s="110"/>
      <c r="G41" s="110"/>
      <c r="H41" s="110"/>
      <c r="I41" s="110"/>
    </row>
    <row r="42" spans="1:10" ht="15">
      <c r="A42" s="108"/>
      <c r="B42" s="109"/>
      <c r="C42" s="110"/>
      <c r="D42" s="110"/>
      <c r="E42" s="110"/>
      <c r="F42" s="110"/>
      <c r="G42" s="110"/>
      <c r="H42" s="110"/>
      <c r="I42" s="110"/>
    </row>
    <row r="43" spans="1:10" ht="15">
      <c r="A43" s="108"/>
      <c r="B43" s="109"/>
      <c r="C43" s="110"/>
      <c r="D43" s="110"/>
      <c r="E43" s="110"/>
      <c r="F43" s="110"/>
      <c r="G43" s="110"/>
      <c r="H43" s="110"/>
      <c r="I43" s="110"/>
    </row>
    <row r="44" spans="1:10" ht="15">
      <c r="A44" s="108"/>
      <c r="B44" s="109"/>
      <c r="C44" s="110"/>
      <c r="D44" s="110"/>
      <c r="E44" s="110"/>
      <c r="F44" s="110"/>
      <c r="G44" s="110"/>
      <c r="H44" s="110"/>
      <c r="I44" s="110"/>
    </row>
    <row r="45" spans="1:10" ht="15">
      <c r="A45" s="108"/>
      <c r="B45" s="109"/>
      <c r="C45" s="110"/>
      <c r="D45" s="110"/>
      <c r="E45" s="110"/>
      <c r="F45" s="110"/>
      <c r="G45" s="110"/>
      <c r="H45" s="110"/>
      <c r="I45" s="110"/>
    </row>
    <row r="46" spans="1:10" ht="15">
      <c r="A46" s="108"/>
      <c r="B46" s="109"/>
      <c r="C46" s="110"/>
      <c r="D46" s="110"/>
      <c r="E46" s="110"/>
      <c r="F46" s="110"/>
      <c r="G46" s="110"/>
      <c r="H46" s="110"/>
      <c r="I46" s="110"/>
    </row>
    <row r="47" spans="1:10" ht="15">
      <c r="A47" s="108"/>
      <c r="B47" s="109"/>
      <c r="C47" s="110"/>
      <c r="D47" s="110"/>
      <c r="E47" s="110"/>
      <c r="F47" s="110"/>
      <c r="G47" s="110"/>
      <c r="H47" s="110"/>
      <c r="I47" s="110"/>
    </row>
    <row r="48" spans="1:10" ht="15">
      <c r="A48" s="108"/>
      <c r="B48" s="109"/>
      <c r="C48" s="110"/>
      <c r="D48" s="110"/>
      <c r="E48" s="110"/>
      <c r="F48" s="110"/>
      <c r="G48" s="110"/>
      <c r="H48" s="110"/>
      <c r="I48" s="110"/>
    </row>
    <row r="49" spans="1:9" ht="15">
      <c r="A49" s="108"/>
      <c r="B49" s="109"/>
      <c r="C49" s="110"/>
      <c r="D49" s="110"/>
      <c r="E49" s="110"/>
      <c r="F49" s="110"/>
      <c r="G49" s="110"/>
      <c r="H49" s="110"/>
      <c r="I49" s="110"/>
    </row>
    <row r="50" spans="1:9" ht="15">
      <c r="A50" s="108"/>
      <c r="B50" s="109"/>
      <c r="C50" s="110"/>
      <c r="D50" s="110"/>
      <c r="E50" s="110"/>
      <c r="F50" s="110"/>
      <c r="G50" s="110"/>
      <c r="H50" s="110"/>
      <c r="I50" s="110"/>
    </row>
    <row r="51" spans="1:9" ht="15">
      <c r="A51" s="108"/>
      <c r="B51" s="109"/>
      <c r="C51" s="110"/>
      <c r="D51" s="110"/>
      <c r="E51" s="110"/>
      <c r="F51" s="110"/>
      <c r="G51" s="110"/>
      <c r="H51" s="110"/>
      <c r="I51" s="110"/>
    </row>
    <row r="52" spans="1:9" ht="15">
      <c r="A52" s="108"/>
      <c r="B52" s="109"/>
      <c r="C52" s="110"/>
      <c r="D52" s="110"/>
      <c r="E52" s="110"/>
      <c r="F52" s="110"/>
      <c r="G52" s="110"/>
      <c r="H52" s="110"/>
      <c r="I52" s="110"/>
    </row>
  </sheetData>
  <dataValidations disablePrompts="1" count="1">
    <dataValidation type="list" allowBlank="1" showInputMessage="1" showErrorMessage="1" sqref="A27">
      <formula1>"Итого на работу:,Итого на работу (с учетом скидки):"</formula1>
    </dataValidation>
  </dataValidations>
  <pageMargins left="0.23622047244094491" right="0.23622047244094491" top="0.51181102362204722" bottom="0.74803149606299213" header="0.31496062992125984" footer="0.31496062992125984"/>
  <pageSetup paperSize="9" orientation="landscape" horizontalDpi="0" verticalDpi="0" r:id="rId1"/>
  <headerFooter>
    <oddHeader>&amp;RСтраница 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по разделам</vt:lpstr>
      <vt:lpstr>по этапам</vt:lpstr>
      <vt:lpstr>заголовок_сметы_1</vt:lpstr>
      <vt:lpstr>заголовок_сметы_2</vt:lpstr>
      <vt:lpstr>итого_работа</vt:lpstr>
      <vt:lpstr>подписи</vt:lpstr>
      <vt:lpstr>подпись_заказчика</vt:lpstr>
      <vt:lpstr>подпись_подрядчика</vt:lpstr>
      <vt:lpstr>финиш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2016-05-02T12:41:07Z</dcterms:created>
  <dcterms:modified xsi:type="dcterms:W3CDTF">2016-05-02T18:40:18Z</dcterms:modified>
</cp:coreProperties>
</file>