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minas\Desktop\"/>
    </mc:Choice>
  </mc:AlternateContent>
  <bookViews>
    <workbookView xWindow="0" yWindow="0" windowWidth="15345" windowHeight="4605" tabRatio="843"/>
  </bookViews>
  <sheets>
    <sheet name="Статус поставки вар2" sheetId="62" r:id="rId1"/>
    <sheet name="ХСЗР" sheetId="42" r:id="rId2"/>
  </sheets>
  <externalReferences>
    <externalReference r:id="rId3"/>
  </externalReferences>
  <definedNames>
    <definedName name="_xlnm._FilterDatabase" localSheetId="1" hidden="1">ХСЗР!$D$1:$P$19</definedName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/>
</workbook>
</file>

<file path=xl/calcChain.xml><?xml version="1.0" encoding="utf-8"?>
<calcChain xmlns="http://schemas.openxmlformats.org/spreadsheetml/2006/main">
  <c r="A8" i="62" l="1" a="1"/>
  <c r="A8" i="62" s="1"/>
  <c r="A9" i="62" a="1"/>
  <c r="A9" i="62" s="1"/>
  <c r="A4" i="62"/>
  <c r="A10" i="62" l="1" a="1"/>
  <c r="A10" i="62" s="1"/>
  <c r="A11" i="62" s="1" a="1"/>
  <c r="A11" i="62" s="1"/>
  <c r="A14" i="62" a="1"/>
  <c r="A14" i="62" s="1"/>
  <c r="A12" i="62" l="1" a="1"/>
  <c r="A12" i="62" s="1"/>
  <c r="A13" i="62" s="1" a="1"/>
  <c r="A13" i="62" s="1"/>
</calcChain>
</file>

<file path=xl/sharedStrings.xml><?xml version="1.0" encoding="utf-8"?>
<sst xmlns="http://schemas.openxmlformats.org/spreadsheetml/2006/main" count="186" uniqueCount="51">
  <si>
    <t>Курск</t>
  </si>
  <si>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</si>
  <si>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</si>
  <si>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</si>
  <si>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</si>
  <si>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</si>
  <si>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</si>
  <si>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</si>
  <si>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</si>
  <si>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</si>
  <si>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</si>
  <si>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MED</t>
  </si>
  <si>
    <t>Соя</t>
  </si>
  <si>
    <t>Сингента</t>
  </si>
  <si>
    <t>Басф</t>
  </si>
  <si>
    <t>Тренд-90</t>
  </si>
  <si>
    <t>Дюпон</t>
  </si>
  <si>
    <t>Агритекно Фертилизантес</t>
  </si>
  <si>
    <t>Максим КС</t>
  </si>
  <si>
    <t>Ноктин А</t>
  </si>
  <si>
    <t>Синтесис Кимика</t>
  </si>
  <si>
    <t>Фюзилад Форте</t>
  </si>
  <si>
    <t>Реглон Супер</t>
  </si>
  <si>
    <t>Дуал Голд</t>
  </si>
  <si>
    <t>Байер</t>
  </si>
  <si>
    <t>АгроМастер</t>
  </si>
  <si>
    <t>Бороплюс</t>
  </si>
  <si>
    <t>Ризобактер Аргентина</t>
  </si>
  <si>
    <t>Аминофол Молибден</t>
  </si>
  <si>
    <t>Номер недели</t>
  </si>
  <si>
    <t>Адъюгрейн</t>
  </si>
  <si>
    <t>Биона</t>
  </si>
  <si>
    <t>Аминофол Плюс</t>
  </si>
  <si>
    <t>Технология АТ семена</t>
  </si>
  <si>
    <t>Фертигрейн Старт CoMo</t>
  </si>
  <si>
    <t>Зенкор Ультра</t>
  </si>
  <si>
    <t>план</t>
  </si>
  <si>
    <t>Кластер (РХ)</t>
  </si>
  <si>
    <t>Количество, кг/л</t>
  </si>
  <si>
    <t>П/Ф</t>
  </si>
  <si>
    <t>Дата поставки (по графику)</t>
  </si>
  <si>
    <t>ХСЗР</t>
  </si>
  <si>
    <t>Обработка семян</t>
  </si>
  <si>
    <t>Сезонные обработки</t>
  </si>
  <si>
    <t>Микроэлементы</t>
  </si>
  <si>
    <t>Десикация</t>
  </si>
  <si>
    <t>Подгруппа</t>
  </si>
  <si>
    <t>Статус поставки ресурсов</t>
  </si>
  <si>
    <t>столбец E</t>
  </si>
  <si>
    <t>лист ХСЗР</t>
  </si>
  <si>
    <t>столбец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</si>
</sst>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mmmm;@"/>
    <numFmt numFmtId="168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rgb="FFFFFF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23AA95"/>
        <bgColor indexed="64"/>
      </patternFill>
    </fill>
    <fill>
      <patternFill patternType="solid">
        <fgColor rgb="FF5E462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/>
    <xf numFmtId="1" fontId="2" fillId="0" borderId="0" xfId="0" applyNumberFormat="1" applyFont="1"/>
    <xf numFmtId="0" fontId="3" fillId="2" borderId="0" xfId="0" applyFont="1" applyFill="1"/>
    <xf numFmtId="14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 applyFill="1"/>
    <xf numFmtId="165" fontId="2" fillId="0" borderId="0" xfId="0" applyNumberFormat="1" applyFont="1" applyFill="1"/>
    <xf numFmtId="1" fontId="2" fillId="0" borderId="0" xfId="0" applyNumberFormat="1" applyFont="1" applyFill="1"/>
    <xf numFmtId="0" fontId="3" fillId="2" borderId="0" xfId="0" applyFont="1" applyFill="1" applyAlignment="1">
      <alignment wrapText="1"/>
    </xf>
    <xf numFmtId="168" fontId="2" fillId="0" borderId="0" xfId="0" applyNumberFormat="1" applyFont="1"/>
    <xf numFmtId="168" fontId="3" fillId="2" borderId="0" xfId="0" applyNumberFormat="1" applyFont="1" applyFill="1"/>
    <xf numFmtId="0" fontId="2" fillId="0" borderId="0" xfId="0" applyFont="1" applyAlignment="1">
      <alignment horizontal="center"/>
    </xf>
    <xf numFmtId="14" fontId="5" fillId="5" borderId="0" xfId="0" applyNumberFormat="1" applyFont="1" applyFill="1"/>
    <xf numFmtId="0" fontId="7" fillId="0" borderId="0" xfId="0" applyFont="1"/>
    <xf numFmtId="0" fontId="6" fillId="0" borderId="0" xfId="0" applyFont="1"/>
    <xf numFmtId="0" fontId="11" fillId="0" borderId="0" xfId="0" applyFont="1" applyAlignment="1">
      <alignment horizontal="right"/>
    </xf>
    <xf numFmtId="0" fontId="8" fillId="3" borderId="1" xfId="0" applyFont="1" applyFill="1" applyBorder="1"/>
    <xf numFmtId="0" fontId="9" fillId="0" borderId="2" xfId="0" applyFont="1" applyBorder="1"/>
    <xf numFmtId="0" fontId="9" fillId="0" borderId="3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0" fillId="6" borderId="2" xfId="0" applyFont="1" applyFill="1" applyBorder="1" applyAlignment="1">
      <alignment horizontal="right"/>
    </xf>
  </cellXfs>
  <cellStyles count="3">
    <cellStyle name="Обычный" xfId="0" builtinId="0"/>
    <cellStyle name="Обычный 10 2" xfId="2"/>
    <cellStyle name="Обычный 4" xfId="1"/>
  </cellStyles>
  <dxfs count="0"/>
  <tableStyles count="0" defaultTableStyle="TableStyleMedium2" defaultPivotStyle="PivotStyleLight16"/>
  <colors>
    <mruColors>
      <color rgb="FFFF33CC"/>
      <color rgb="FFFF00FF"/>
      <color rgb="FF5E462A"/>
      <color rgb="FFD7E4BD"/>
      <color rgb="FFE68E4C"/>
      <color rgb="FFE9B521"/>
      <color rgb="FF23AA95"/>
      <color rgb="FFBF873C"/>
      <color rgb="FF93CDDD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30"/>
  <sheetViews>
    <sheetView tabSelected="1" workbookViewId="0">
      <selection activeCell="F16" sqref="F16"/>
    </sheetView>
  </sheetViews>
  <sheetFormatPr defaultRowHeight="11.25" outlineLevelRow="1" x14ac:dyDescent="0.2"/>
  <cols>
    <col min="1" max="1" width="30.85546875" style="2" customWidth="1"/>
    <col min="2" max="16384" width="9.140625" style="2"/>
  </cols>
  <sheetData>
    <row r="2" spans="1:3" ht="15.75" x14ac:dyDescent="0.25">
      <c r="A2" s="15" t="s">
        <v>47</v>
      </c>
    </row>
    <row r="4" spans="1:3" hidden="1" x14ac:dyDescent="0.2">
      <c r="A4" s="5">
        <f ca="1">TODAY()</f>
        <v>42509</v>
      </c>
    </row>
    <row r="5" spans="1:3" ht="13.5" thickBot="1" x14ac:dyDescent="0.25">
      <c r="A5" s="14">
        <v>42507</v>
      </c>
    </row>
    <row r="6" spans="1:3" ht="26.25" customHeight="1" x14ac:dyDescent="0.2">
      <c r="A6" s="21" t="s">
        <v>5</v>
      </c>
    </row>
    <row r="7" spans="1:3" s="13" customFormat="1" ht="35.25" customHeight="1" thickBot="1" x14ac:dyDescent="0.25">
      <c r="A7" s="22"/>
    </row>
    <row r="8" spans="1:3" s="16" customFormat="1" ht="12.75" thickBot="1" x14ac:dyDescent="0.25">
      <c r="A8" s="18" t="str">
        <f t="array" ref="A8">IF(IFERROR(INDEX(ХСЗР!$F$2:$F$967,MATCH(,COUNTIF(A5:A$6,IF(ХСЗР!$F$2:$F$967,A$6)),)),"")=0,"",IFERROR(INDEX(ХСЗР!$D$2:$D$967,MATCH(,COUNTIF(A5:A$6,IF(ХСЗР!$D$2:$D$967,A$6)),)),""))</f>
        <v>ХСЗР</v>
      </c>
    </row>
    <row r="9" spans="1:3" s="16" customFormat="1" ht="17.25" customHeight="1" outlineLevel="1" x14ac:dyDescent="0.2">
      <c r="A9" s="19" t="str">
        <f t="array" ref="A9">IF(IFERROR(INDEX(ХСЗР!$F$2:$F$967,MATCH(,COUNTIF(A$6:A6,IF(ХСЗР!$N$2:$N$967&lt;=A$5,ХСЗР!$F$2:$F$967,A$6)),)),"")=0,"",IFERROR(INDEX(ХСЗР!$E$2:$E$967,MATCH(,COUNTIF(A$6:A6,IF(ХСЗР!$N$2:$N$967&lt;=A$5,ХСЗР!$E$2:$E$967,A$6)),)),""))</f>
        <v>Обработка семян</v>
      </c>
      <c r="B9" s="16" t="s">
        <v>48</v>
      </c>
      <c r="C9" s="16" t="s">
        <v>49</v>
      </c>
    </row>
    <row r="10" spans="1:3" s="17" customFormat="1" ht="13.5" customHeight="1" outlineLevel="1" x14ac:dyDescent="0.2">
      <c r="A10" s="24" t="str">
        <f t="array" ref="A10">IFERROR(INDEX(ХСЗР!$F$2:$F$967,MATCH(,COUNTIF(A$6:A9,IF(ХСЗР!$F$2:$F$967,A$9)),)),"")</f>
        <v>Максим КС</v>
      </c>
      <c r="B10" s="23" t="s">
        <v>50</v>
      </c>
      <c r="C10" s="16" t="s">
        <v>49</v>
      </c>
    </row>
    <row r="11" spans="1:3" s="17" customFormat="1" ht="13.5" customHeight="1" outlineLevel="1" x14ac:dyDescent="0.2">
      <c r="A11" s="24" t="str">
        <f t="array" ref="A11">IFERROR(INDEX(ХСЗР!$F$2:$F$967,MATCH(,COUNTIF(A$6:A10,IF(ХСЗР!$F$2:$F$967,A$9)),)),"")</f>
        <v>Максим КС</v>
      </c>
    </row>
    <row r="12" spans="1:3" s="17" customFormat="1" ht="13.5" customHeight="1" outlineLevel="1" x14ac:dyDescent="0.2">
      <c r="A12" s="24" t="str">
        <f t="array" ref="A12">IFERROR(INDEX(ХСЗР!$F$2:$F$967,MATCH(,COUNTIF(A$6:A11,IF(ХСЗР!$F$2:$F$967,A$9)),)),"")</f>
        <v>Максим КС</v>
      </c>
    </row>
    <row r="13" spans="1:3" s="17" customFormat="1" ht="13.5" customHeight="1" outlineLevel="1" x14ac:dyDescent="0.2">
      <c r="A13" s="24" t="str">
        <f t="array" ref="A13">IF(IFERROR(INDEX(ХСЗР!$F$2:$F$967,MATCH(,COUNTIF(A$6:A12,IF(ХСЗР!$F$2:$F$967,A$8)),)),"")=0,"",IFERROR(INDEX(ХСЗР!$F$2:$F$967,MATCH(,COUNTIF(A$6:A12,IF(ХСЗР!$F$2:$F$967,A$8)),)),""))</f>
        <v>Максим КС</v>
      </c>
    </row>
    <row r="14" spans="1:3" s="16" customFormat="1" ht="18" customHeight="1" outlineLevel="1" x14ac:dyDescent="0.2">
      <c r="A14" s="20" t="str">
        <f t="array" ref="A14">IF(IFERROR(INDEX(ХСЗР!$F$2:$F$967,MATCH(,COUNTIF(A$6:A9,IF(ХСЗР!$N$2:$N$967&lt;=A$5,ХСЗР!$F$2:$F$967,A$6)),)),"")=0,"",IFERROR(INDEX(ХСЗР!$E$2:$E$967,MATCH(,COUNTIF(A$6:A9,IF(ХСЗР!$N$2:$N$967&lt;=A$5,ХСЗР!$E$2:$E$967,A$6)),)),""))</f>
        <v>Сезонные обработки</v>
      </c>
    </row>
    <row r="15" spans="1:3" s="16" customFormat="1" ht="14.25" customHeight="1" outlineLevel="1" x14ac:dyDescent="0.2">
      <c r="A15" s="20"/>
    </row>
    <row r="16" spans="1:3" s="16" customFormat="1" ht="14.25" customHeight="1" outlineLevel="1" x14ac:dyDescent="0.2">
      <c r="A16" s="20"/>
    </row>
    <row r="17" spans="1:1" s="16" customFormat="1" ht="14.25" customHeight="1" outlineLevel="1" x14ac:dyDescent="0.2">
      <c r="A17" s="20"/>
    </row>
    <row r="18" spans="1:1" s="16" customFormat="1" ht="14.25" customHeight="1" outlineLevel="1" x14ac:dyDescent="0.2">
      <c r="A18" s="20"/>
    </row>
    <row r="19" spans="1:1" s="16" customFormat="1" ht="14.25" customHeight="1" outlineLevel="1" x14ac:dyDescent="0.2">
      <c r="A19" s="20"/>
    </row>
    <row r="20" spans="1:1" s="16" customFormat="1" ht="12" outlineLevel="1" x14ac:dyDescent="0.2">
      <c r="A20" s="20" t="s">
        <v>44</v>
      </c>
    </row>
    <row r="21" spans="1:1" s="16" customFormat="1" ht="14.25" customHeight="1" outlineLevel="1" x14ac:dyDescent="0.2">
      <c r="A21" s="20"/>
    </row>
    <row r="22" spans="1:1" s="16" customFormat="1" ht="14.25" customHeight="1" outlineLevel="1" x14ac:dyDescent="0.2">
      <c r="A22" s="20"/>
    </row>
    <row r="23" spans="1:1" s="16" customFormat="1" ht="14.25" customHeight="1" outlineLevel="1" x14ac:dyDescent="0.2">
      <c r="A23" s="20"/>
    </row>
    <row r="24" spans="1:1" s="16" customFormat="1" ht="14.25" customHeight="1" outlineLevel="1" x14ac:dyDescent="0.2">
      <c r="A24" s="20"/>
    </row>
    <row r="25" spans="1:1" s="16" customFormat="1" ht="14.25" customHeight="1" outlineLevel="1" x14ac:dyDescent="0.2">
      <c r="A25" s="20"/>
    </row>
    <row r="26" spans="1:1" s="16" customFormat="1" ht="12" outlineLevel="1" x14ac:dyDescent="0.2">
      <c r="A26" s="20" t="s">
        <v>45</v>
      </c>
    </row>
    <row r="27" spans="1:1" s="16" customFormat="1" ht="14.25" customHeight="1" outlineLevel="1" x14ac:dyDescent="0.2">
      <c r="A27" s="20"/>
    </row>
    <row r="28" spans="1:1" s="16" customFormat="1" ht="14.25" customHeight="1" outlineLevel="1" x14ac:dyDescent="0.2">
      <c r="A28" s="20"/>
    </row>
    <row r="29" spans="1:1" s="16" customFormat="1" ht="14.25" customHeight="1" outlineLevel="1" x14ac:dyDescent="0.2">
      <c r="A29" s="20"/>
    </row>
    <row r="30" spans="1:1" s="16" customFormat="1" ht="14.25" customHeight="1" outlineLevel="1" x14ac:dyDescent="0.2">
      <c r="A30" s="20"/>
    </row>
  </sheetData>
  <mergeCells count="1"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D1" workbookViewId="0">
      <pane ySplit="1" topLeftCell="A2" activePane="bottomLeft" state="frozen"/>
      <selection activeCell="D1" sqref="D1"/>
      <selection pane="bottomLeft" activeCell="O20" sqref="O20"/>
    </sheetView>
  </sheetViews>
  <sheetFormatPr defaultRowHeight="11.25" outlineLevelCol="1" x14ac:dyDescent="0.2"/>
  <cols>
    <col min="1" max="3" width="9.140625" style="2" hidden="1" customWidth="1" outlineLevel="1"/>
    <col min="4" max="4" width="15.85546875" style="2" customWidth="1" collapsed="1"/>
    <col min="5" max="5" width="15.85546875" style="2" customWidth="1"/>
    <col min="6" max="6" width="19.28515625" style="2" customWidth="1"/>
    <col min="7" max="10" width="9.140625" style="2" hidden="1" customWidth="1" outlineLevel="1"/>
    <col min="11" max="11" width="9.140625" style="2" collapsed="1"/>
    <col min="12" max="13" width="9.140625" style="2"/>
    <col min="14" max="14" width="9.140625" style="11"/>
    <col min="15" max="15" width="11" style="2" customWidth="1"/>
    <col min="16" max="16" width="13.28515625" style="2" customWidth="1"/>
    <col min="17" max="16384" width="9.140625" style="2"/>
  </cols>
  <sheetData>
    <row r="1" spans="1:16" ht="22.5" x14ac:dyDescent="0.2">
      <c r="A1" s="4" t="s">
        <v>1</v>
      </c>
      <c r="B1" s="4" t="s">
        <v>2</v>
      </c>
      <c r="C1" s="4" t="s">
        <v>3</v>
      </c>
      <c r="D1" s="4" t="s">
        <v>4</v>
      </c>
      <c r="E1" s="4" t="s">
        <v>46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39</v>
      </c>
      <c r="M1" s="10" t="s">
        <v>29</v>
      </c>
      <c r="N1" s="12" t="s">
        <v>40</v>
      </c>
      <c r="O1" s="4" t="s">
        <v>37</v>
      </c>
      <c r="P1" s="4" t="s">
        <v>38</v>
      </c>
    </row>
    <row r="2" spans="1:16" x14ac:dyDescent="0.2">
      <c r="A2" s="2" t="s">
        <v>11</v>
      </c>
      <c r="B2" s="2" t="s">
        <v>33</v>
      </c>
      <c r="C2" s="2" t="s">
        <v>12</v>
      </c>
      <c r="D2" s="2" t="s">
        <v>41</v>
      </c>
      <c r="E2" s="2" t="s">
        <v>42</v>
      </c>
      <c r="F2" s="2" t="s">
        <v>18</v>
      </c>
      <c r="G2" s="2" t="s">
        <v>13</v>
      </c>
      <c r="H2" s="2">
        <v>0.25</v>
      </c>
      <c r="I2" s="5">
        <v>42500</v>
      </c>
      <c r="J2" s="5">
        <v>42505</v>
      </c>
      <c r="K2" s="6">
        <v>42500</v>
      </c>
      <c r="L2" s="2" t="s">
        <v>36</v>
      </c>
      <c r="M2" s="2">
        <v>19</v>
      </c>
      <c r="N2" s="11">
        <v>42493</v>
      </c>
      <c r="O2" s="2" t="s">
        <v>0</v>
      </c>
      <c r="P2" s="3">
        <v>1152.8692699149999</v>
      </c>
    </row>
    <row r="3" spans="1:16" x14ac:dyDescent="0.2">
      <c r="A3" s="2" t="s">
        <v>11</v>
      </c>
      <c r="B3" s="2" t="s">
        <v>33</v>
      </c>
      <c r="C3" s="2" t="s">
        <v>12</v>
      </c>
      <c r="D3" s="2" t="s">
        <v>41</v>
      </c>
      <c r="E3" s="2" t="s">
        <v>42</v>
      </c>
      <c r="F3" s="2" t="s">
        <v>34</v>
      </c>
      <c r="G3" s="2" t="s">
        <v>17</v>
      </c>
      <c r="H3" s="2">
        <v>0.12</v>
      </c>
      <c r="I3" s="5">
        <v>42500</v>
      </c>
      <c r="J3" s="5">
        <v>42505</v>
      </c>
      <c r="K3" s="6">
        <v>42500</v>
      </c>
      <c r="L3" s="2" t="s">
        <v>36</v>
      </c>
      <c r="M3" s="2">
        <v>19</v>
      </c>
      <c r="N3" s="11">
        <v>42493</v>
      </c>
      <c r="O3" s="2" t="s">
        <v>0</v>
      </c>
      <c r="P3" s="3">
        <v>553.37724955919998</v>
      </c>
    </row>
    <row r="4" spans="1:16" x14ac:dyDescent="0.2">
      <c r="A4" s="2" t="s">
        <v>11</v>
      </c>
      <c r="B4" s="2" t="s">
        <v>33</v>
      </c>
      <c r="C4" s="2" t="s">
        <v>12</v>
      </c>
      <c r="D4" s="2" t="s">
        <v>41</v>
      </c>
      <c r="E4" s="2" t="s">
        <v>42</v>
      </c>
      <c r="F4" s="2" t="s">
        <v>19</v>
      </c>
      <c r="G4" s="2" t="s">
        <v>20</v>
      </c>
      <c r="H4" s="2">
        <v>0.17499999999999999</v>
      </c>
      <c r="I4" s="5">
        <v>42500</v>
      </c>
      <c r="J4" s="5">
        <v>42505</v>
      </c>
      <c r="K4" s="6">
        <v>42500</v>
      </c>
      <c r="L4" s="2" t="s">
        <v>36</v>
      </c>
      <c r="M4" s="2">
        <v>19</v>
      </c>
      <c r="N4" s="11">
        <v>42493</v>
      </c>
      <c r="O4" s="2" t="s">
        <v>0</v>
      </c>
      <c r="P4" s="3">
        <v>807.00848894049989</v>
      </c>
    </row>
    <row r="5" spans="1:16" x14ac:dyDescent="0.2">
      <c r="A5" s="2" t="s">
        <v>11</v>
      </c>
      <c r="B5" s="2" t="s">
        <v>33</v>
      </c>
      <c r="C5" s="2" t="s">
        <v>12</v>
      </c>
      <c r="D5" s="2" t="s">
        <v>41</v>
      </c>
      <c r="E5" s="2" t="s">
        <v>42</v>
      </c>
      <c r="F5" s="2" t="s">
        <v>18</v>
      </c>
      <c r="G5" s="2" t="s">
        <v>20</v>
      </c>
      <c r="H5" s="2">
        <v>9.7750000000000004E-2</v>
      </c>
      <c r="I5" s="5">
        <v>42500</v>
      </c>
      <c r="J5" s="5">
        <v>42505</v>
      </c>
      <c r="K5" s="6">
        <v>42500</v>
      </c>
      <c r="L5" s="2" t="s">
        <v>36</v>
      </c>
      <c r="M5" s="2">
        <v>19</v>
      </c>
      <c r="N5" s="11">
        <v>42493</v>
      </c>
      <c r="O5" s="2" t="s">
        <v>0</v>
      </c>
      <c r="P5" s="3">
        <v>450.77188453676496</v>
      </c>
    </row>
    <row r="6" spans="1:16" s="1" customFormat="1" x14ac:dyDescent="0.2">
      <c r="A6" s="1" t="s">
        <v>11</v>
      </c>
      <c r="B6" s="1" t="s">
        <v>33</v>
      </c>
      <c r="C6" s="1" t="s">
        <v>12</v>
      </c>
      <c r="D6" s="2" t="s">
        <v>41</v>
      </c>
      <c r="E6" s="2" t="s">
        <v>42</v>
      </c>
      <c r="F6" s="2" t="s">
        <v>18</v>
      </c>
      <c r="G6" s="1" t="s">
        <v>27</v>
      </c>
      <c r="H6" s="1">
        <v>0.17499999999999999</v>
      </c>
      <c r="I6" s="7">
        <v>42500</v>
      </c>
      <c r="J6" s="7">
        <v>42505</v>
      </c>
      <c r="K6" s="8">
        <v>42500</v>
      </c>
      <c r="L6" s="2" t="s">
        <v>36</v>
      </c>
      <c r="M6" s="2">
        <v>19</v>
      </c>
      <c r="N6" s="11">
        <v>42493</v>
      </c>
      <c r="O6" s="2" t="s">
        <v>0</v>
      </c>
      <c r="P6" s="9">
        <v>807.00848894049989</v>
      </c>
    </row>
    <row r="7" spans="1:16" s="1" customFormat="1" x14ac:dyDescent="0.2">
      <c r="A7" s="1" t="s">
        <v>11</v>
      </c>
      <c r="B7" s="1" t="s">
        <v>33</v>
      </c>
      <c r="C7" s="1" t="s">
        <v>12</v>
      </c>
      <c r="D7" s="2" t="s">
        <v>41</v>
      </c>
      <c r="E7" s="2" t="s">
        <v>42</v>
      </c>
      <c r="F7" s="1" t="s">
        <v>30</v>
      </c>
      <c r="G7" s="1" t="s">
        <v>31</v>
      </c>
      <c r="H7" s="1">
        <v>9.7750000000000004E-2</v>
      </c>
      <c r="I7" s="7">
        <v>42500</v>
      </c>
      <c r="J7" s="7">
        <v>42505</v>
      </c>
      <c r="K7" s="8">
        <v>42500</v>
      </c>
      <c r="L7" s="2" t="s">
        <v>36</v>
      </c>
      <c r="M7" s="2">
        <v>19</v>
      </c>
      <c r="N7" s="11">
        <v>42493</v>
      </c>
      <c r="O7" s="2" t="s">
        <v>0</v>
      </c>
      <c r="P7" s="9">
        <v>450.77188453676496</v>
      </c>
    </row>
    <row r="8" spans="1:16" s="1" customFormat="1" x14ac:dyDescent="0.2">
      <c r="A8" s="1" t="s">
        <v>11</v>
      </c>
      <c r="B8" s="1" t="s">
        <v>33</v>
      </c>
      <c r="C8" s="1" t="s">
        <v>12</v>
      </c>
      <c r="D8" s="2" t="s">
        <v>41</v>
      </c>
      <c r="E8" s="2" t="s">
        <v>43</v>
      </c>
      <c r="F8" s="1" t="s">
        <v>35</v>
      </c>
      <c r="G8" s="1" t="s">
        <v>24</v>
      </c>
      <c r="H8" s="1">
        <v>0.67500000000000004</v>
      </c>
      <c r="I8" s="7">
        <v>42490</v>
      </c>
      <c r="J8" s="7">
        <v>42494</v>
      </c>
      <c r="K8" s="8">
        <v>42490</v>
      </c>
      <c r="L8" s="2" t="s">
        <v>36</v>
      </c>
      <c r="M8" s="2">
        <v>17</v>
      </c>
      <c r="N8" s="11">
        <v>42482</v>
      </c>
      <c r="O8" s="2" t="s">
        <v>0</v>
      </c>
      <c r="P8" s="9">
        <v>3112.7470287705</v>
      </c>
    </row>
    <row r="9" spans="1:16" s="1" customFormat="1" x14ac:dyDescent="0.2">
      <c r="A9" s="1" t="s">
        <v>11</v>
      </c>
      <c r="B9" s="1" t="s">
        <v>33</v>
      </c>
      <c r="C9" s="1" t="s">
        <v>12</v>
      </c>
      <c r="D9" s="2" t="s">
        <v>41</v>
      </c>
      <c r="E9" s="2" t="s">
        <v>43</v>
      </c>
      <c r="F9" s="1" t="s">
        <v>23</v>
      </c>
      <c r="G9" s="1" t="s">
        <v>13</v>
      </c>
      <c r="H9" s="1">
        <v>0.4</v>
      </c>
      <c r="I9" s="7">
        <v>42490</v>
      </c>
      <c r="J9" s="7">
        <v>42494</v>
      </c>
      <c r="K9" s="8">
        <v>42490</v>
      </c>
      <c r="L9" s="2" t="s">
        <v>36</v>
      </c>
      <c r="M9" s="2">
        <v>17</v>
      </c>
      <c r="N9" s="11">
        <v>42482</v>
      </c>
      <c r="O9" s="2" t="s">
        <v>0</v>
      </c>
      <c r="P9" s="9">
        <v>1844.5908318639999</v>
      </c>
    </row>
    <row r="10" spans="1:16" s="1" customFormat="1" x14ac:dyDescent="0.2">
      <c r="A10" s="1" t="s">
        <v>11</v>
      </c>
      <c r="B10" s="1" t="s">
        <v>33</v>
      </c>
      <c r="C10" s="1" t="s">
        <v>12</v>
      </c>
      <c r="D10" s="2" t="s">
        <v>41</v>
      </c>
      <c r="E10" s="2" t="s">
        <v>43</v>
      </c>
      <c r="F10" s="1" t="s">
        <v>23</v>
      </c>
      <c r="G10" s="1" t="s">
        <v>14</v>
      </c>
      <c r="H10" s="1">
        <v>3</v>
      </c>
      <c r="I10" s="7">
        <v>42526</v>
      </c>
      <c r="J10" s="7">
        <v>42531</v>
      </c>
      <c r="K10" s="8">
        <v>42526</v>
      </c>
      <c r="L10" s="2" t="s">
        <v>36</v>
      </c>
      <c r="M10" s="2">
        <v>22</v>
      </c>
      <c r="N10" s="11">
        <v>42515</v>
      </c>
      <c r="O10" s="2" t="s">
        <v>0</v>
      </c>
      <c r="P10" s="9">
        <v>13834.43123898</v>
      </c>
    </row>
    <row r="11" spans="1:16" s="1" customFormat="1" x14ac:dyDescent="0.2">
      <c r="A11" s="1" t="s">
        <v>11</v>
      </c>
      <c r="B11" s="1" t="s">
        <v>33</v>
      </c>
      <c r="C11" s="1" t="s">
        <v>12</v>
      </c>
      <c r="D11" s="2" t="s">
        <v>41</v>
      </c>
      <c r="E11" s="2" t="s">
        <v>43</v>
      </c>
      <c r="F11" s="1" t="s">
        <v>23</v>
      </c>
      <c r="G11" s="1" t="s">
        <v>16</v>
      </c>
      <c r="H11" s="1">
        <v>8.0000000000000002E-3</v>
      </c>
      <c r="I11" s="7">
        <v>42526</v>
      </c>
      <c r="J11" s="7">
        <v>42531</v>
      </c>
      <c r="K11" s="8">
        <v>42526</v>
      </c>
      <c r="L11" s="2" t="s">
        <v>36</v>
      </c>
      <c r="M11" s="2">
        <v>22</v>
      </c>
      <c r="N11" s="11">
        <v>42515</v>
      </c>
      <c r="O11" s="2" t="s">
        <v>0</v>
      </c>
      <c r="P11" s="9">
        <v>36.891816637279994</v>
      </c>
    </row>
    <row r="12" spans="1:16" s="1" customFormat="1" x14ac:dyDescent="0.2">
      <c r="A12" s="1" t="s">
        <v>11</v>
      </c>
      <c r="B12" s="1" t="s">
        <v>33</v>
      </c>
      <c r="C12" s="1" t="s">
        <v>12</v>
      </c>
      <c r="D12" s="2" t="s">
        <v>41</v>
      </c>
      <c r="E12" s="2" t="s">
        <v>43</v>
      </c>
      <c r="F12" s="1" t="s">
        <v>15</v>
      </c>
      <c r="G12" s="1" t="s">
        <v>16</v>
      </c>
      <c r="H12" s="1">
        <v>0.2</v>
      </c>
      <c r="I12" s="7">
        <v>42526</v>
      </c>
      <c r="J12" s="7">
        <v>42531</v>
      </c>
      <c r="K12" s="8">
        <v>42526</v>
      </c>
      <c r="L12" s="2" t="s">
        <v>36</v>
      </c>
      <c r="M12" s="2">
        <v>22</v>
      </c>
      <c r="N12" s="11">
        <v>42515</v>
      </c>
      <c r="O12" s="2" t="s">
        <v>0</v>
      </c>
      <c r="P12" s="9">
        <v>922.29541593199997</v>
      </c>
    </row>
    <row r="13" spans="1:16" s="1" customFormat="1" x14ac:dyDescent="0.2">
      <c r="A13" s="1" t="s">
        <v>11</v>
      </c>
      <c r="B13" s="1" t="s">
        <v>33</v>
      </c>
      <c r="C13" s="1" t="s">
        <v>12</v>
      </c>
      <c r="D13" s="2" t="s">
        <v>41</v>
      </c>
      <c r="E13" s="2" t="s">
        <v>44</v>
      </c>
      <c r="F13" s="1" t="s">
        <v>28</v>
      </c>
      <c r="G13" s="1" t="s">
        <v>25</v>
      </c>
      <c r="H13" s="1">
        <v>0.05</v>
      </c>
      <c r="I13" s="7">
        <v>42539</v>
      </c>
      <c r="J13" s="7">
        <v>42544</v>
      </c>
      <c r="K13" s="8">
        <v>42539</v>
      </c>
      <c r="L13" s="2" t="s">
        <v>36</v>
      </c>
      <c r="M13" s="2">
        <v>24</v>
      </c>
      <c r="N13" s="11">
        <v>42531</v>
      </c>
      <c r="O13" s="2" t="s">
        <v>0</v>
      </c>
      <c r="P13" s="9">
        <v>230.57385398299999</v>
      </c>
    </row>
    <row r="14" spans="1:16" s="1" customFormat="1" x14ac:dyDescent="0.2">
      <c r="A14" s="1" t="s">
        <v>11</v>
      </c>
      <c r="B14" s="1" t="s">
        <v>33</v>
      </c>
      <c r="C14" s="1" t="s">
        <v>12</v>
      </c>
      <c r="D14" s="2" t="s">
        <v>41</v>
      </c>
      <c r="E14" s="2" t="s">
        <v>44</v>
      </c>
      <c r="F14" s="1" t="s">
        <v>32</v>
      </c>
      <c r="G14" s="1" t="s">
        <v>25</v>
      </c>
      <c r="H14" s="1">
        <v>0.25</v>
      </c>
      <c r="I14" s="7">
        <v>42539</v>
      </c>
      <c r="J14" s="7">
        <v>42544</v>
      </c>
      <c r="K14" s="8">
        <v>42539</v>
      </c>
      <c r="L14" s="2" t="s">
        <v>36</v>
      </c>
      <c r="M14" s="2">
        <v>24</v>
      </c>
      <c r="N14" s="11">
        <v>42531</v>
      </c>
      <c r="O14" s="2" t="s">
        <v>0</v>
      </c>
      <c r="P14" s="9">
        <v>1152.8692699149999</v>
      </c>
    </row>
    <row r="15" spans="1:16" s="1" customFormat="1" x14ac:dyDescent="0.2">
      <c r="A15" s="1" t="s">
        <v>11</v>
      </c>
      <c r="B15" s="1" t="s">
        <v>33</v>
      </c>
      <c r="C15" s="1" t="s">
        <v>12</v>
      </c>
      <c r="D15" s="2" t="s">
        <v>41</v>
      </c>
      <c r="E15" s="2" t="s">
        <v>44</v>
      </c>
      <c r="F15" s="1" t="s">
        <v>26</v>
      </c>
      <c r="G15" s="1" t="s">
        <v>25</v>
      </c>
      <c r="H15" s="1">
        <v>1</v>
      </c>
      <c r="I15" s="7">
        <v>42539</v>
      </c>
      <c r="J15" s="7">
        <v>42544</v>
      </c>
      <c r="K15" s="8">
        <v>42539</v>
      </c>
      <c r="L15" s="2" t="s">
        <v>36</v>
      </c>
      <c r="M15" s="2">
        <v>24</v>
      </c>
      <c r="N15" s="11">
        <v>42531</v>
      </c>
      <c r="O15" s="2" t="s">
        <v>0</v>
      </c>
      <c r="P15" s="9">
        <v>4611.4770796599996</v>
      </c>
    </row>
    <row r="16" spans="1:16" s="1" customFormat="1" x14ac:dyDescent="0.2">
      <c r="A16" s="1" t="s">
        <v>11</v>
      </c>
      <c r="B16" s="1" t="s">
        <v>33</v>
      </c>
      <c r="C16" s="1" t="s">
        <v>12</v>
      </c>
      <c r="D16" s="2" t="s">
        <v>41</v>
      </c>
      <c r="E16" s="2" t="s">
        <v>43</v>
      </c>
      <c r="F16" s="1" t="s">
        <v>15</v>
      </c>
      <c r="G16" s="1" t="s">
        <v>16</v>
      </c>
      <c r="H16" s="1">
        <v>0.2</v>
      </c>
      <c r="I16" s="7">
        <v>42539</v>
      </c>
      <c r="J16" s="7">
        <v>42544</v>
      </c>
      <c r="K16" s="8">
        <v>42539</v>
      </c>
      <c r="L16" s="2" t="s">
        <v>36</v>
      </c>
      <c r="M16" s="2">
        <v>24</v>
      </c>
      <c r="N16" s="11">
        <v>42531</v>
      </c>
      <c r="O16" s="2" t="s">
        <v>0</v>
      </c>
      <c r="P16" s="9">
        <v>922.29541593199997</v>
      </c>
    </row>
    <row r="17" spans="1:16" s="1" customFormat="1" x14ac:dyDescent="0.2">
      <c r="A17" s="1" t="s">
        <v>11</v>
      </c>
      <c r="B17" s="1" t="s">
        <v>33</v>
      </c>
      <c r="C17" s="1" t="s">
        <v>12</v>
      </c>
      <c r="D17" s="2" t="s">
        <v>41</v>
      </c>
      <c r="E17" s="2" t="s">
        <v>43</v>
      </c>
      <c r="F17" s="1" t="s">
        <v>21</v>
      </c>
      <c r="G17" s="1" t="s">
        <v>13</v>
      </c>
      <c r="H17" s="1">
        <v>1</v>
      </c>
      <c r="I17" s="7">
        <v>42539</v>
      </c>
      <c r="J17" s="7">
        <v>42544</v>
      </c>
      <c r="K17" s="8">
        <v>42539</v>
      </c>
      <c r="L17" s="2" t="s">
        <v>36</v>
      </c>
      <c r="M17" s="2">
        <v>24</v>
      </c>
      <c r="N17" s="11">
        <v>42531</v>
      </c>
      <c r="O17" s="2" t="s">
        <v>0</v>
      </c>
      <c r="P17" s="9">
        <v>4611.4770796599996</v>
      </c>
    </row>
    <row r="18" spans="1:16" s="1" customFormat="1" x14ac:dyDescent="0.2">
      <c r="A18" s="1" t="s">
        <v>11</v>
      </c>
      <c r="B18" s="1" t="s">
        <v>33</v>
      </c>
      <c r="C18" s="1" t="s">
        <v>12</v>
      </c>
      <c r="D18" s="2" t="s">
        <v>41</v>
      </c>
      <c r="E18" s="2" t="s">
        <v>43</v>
      </c>
      <c r="F18" s="1" t="s">
        <v>21</v>
      </c>
      <c r="G18" s="1" t="s">
        <v>14</v>
      </c>
      <c r="H18" s="1">
        <v>0.5</v>
      </c>
      <c r="I18" s="7">
        <v>42539</v>
      </c>
      <c r="J18" s="7">
        <v>42544</v>
      </c>
      <c r="K18" s="8">
        <v>42539</v>
      </c>
      <c r="L18" s="2" t="s">
        <v>36</v>
      </c>
      <c r="M18" s="2">
        <v>24</v>
      </c>
      <c r="N18" s="11">
        <v>42531</v>
      </c>
      <c r="O18" s="2" t="s">
        <v>0</v>
      </c>
      <c r="P18" s="9">
        <v>2305.7385398299998</v>
      </c>
    </row>
    <row r="19" spans="1:16" s="1" customFormat="1" x14ac:dyDescent="0.2">
      <c r="A19" s="1" t="s">
        <v>11</v>
      </c>
      <c r="B19" s="1" t="s">
        <v>33</v>
      </c>
      <c r="C19" s="1" t="s">
        <v>12</v>
      </c>
      <c r="D19" s="2" t="s">
        <v>41</v>
      </c>
      <c r="E19" s="2" t="s">
        <v>45</v>
      </c>
      <c r="F19" s="1" t="s">
        <v>22</v>
      </c>
      <c r="G19" s="1" t="s">
        <v>13</v>
      </c>
      <c r="H19" s="1">
        <v>0.75</v>
      </c>
      <c r="I19" s="7">
        <v>42597</v>
      </c>
      <c r="J19" s="7">
        <v>42628</v>
      </c>
      <c r="K19" s="8">
        <v>42597</v>
      </c>
      <c r="L19" s="2" t="s">
        <v>36</v>
      </c>
      <c r="M19" s="2">
        <v>33</v>
      </c>
      <c r="N19" s="11">
        <v>42590</v>
      </c>
      <c r="O19" s="2" t="s">
        <v>0</v>
      </c>
      <c r="P19" s="9">
        <v>3458.6078097449999</v>
      </c>
    </row>
  </sheetData>
  <autoFilter ref="D1:P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Статус поставки вар2</vt:lpstr>
      <vt:lpstr>ХСЗР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Alexey Minashkin</cp:lastModifiedBy>
  <cp:lastPrinted>2016-04-28T09:09:41Z</cp:lastPrinted>
  <dcterms:created xsi:type="dcterms:W3CDTF">2015-12-25T08:45:26Z</dcterms:created>
  <dcterms:modified xsi:type="dcterms:W3CDTF">2016-05-19T07:28:32Z</dcterms:modified>
</cp:coreProperties>
</file>