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175"/>
  </bookViews>
  <sheets>
    <sheet name="Май" sheetId="1" r:id="rId1"/>
    <sheet name="Свод" sheetId="2" r:id="rId2"/>
    <sheet name="Sheet3" sheetId="3" r:id="rId3"/>
  </sheets>
  <definedNames>
    <definedName name="Машина">Май!$A$25</definedName>
  </definedNames>
  <calcPr calcId="125725"/>
</workbook>
</file>

<file path=xl/calcChain.xml><?xml version="1.0" encoding="utf-8"?>
<calcChain xmlns="http://schemas.openxmlformats.org/spreadsheetml/2006/main">
  <c r="D27" i="1"/>
  <c r="D26"/>
  <c r="D25"/>
  <c r="D24"/>
  <c r="C27"/>
  <c r="C26"/>
  <c r="C25"/>
  <c r="C24"/>
  <c r="G25"/>
  <c r="B24"/>
  <c r="E24"/>
  <c r="G24"/>
  <c r="J24"/>
  <c r="B25"/>
  <c r="E25"/>
  <c r="J25"/>
  <c r="B26"/>
  <c r="E26"/>
  <c r="G26"/>
  <c r="J26"/>
  <c r="B27"/>
  <c r="E27"/>
  <c r="G27"/>
  <c r="J27"/>
</calcChain>
</file>

<file path=xl/sharedStrings.xml><?xml version="1.0" encoding="utf-8"?>
<sst xmlns="http://schemas.openxmlformats.org/spreadsheetml/2006/main" count="56" uniqueCount="35">
  <si>
    <t>ночь</t>
  </si>
  <si>
    <t>день</t>
  </si>
  <si>
    <t>Elite</t>
  </si>
  <si>
    <t>Данилкин</t>
  </si>
  <si>
    <t>По среднему</t>
  </si>
  <si>
    <t>Почта</t>
  </si>
  <si>
    <t>Подложка</t>
  </si>
  <si>
    <t>Соколов</t>
  </si>
  <si>
    <t>Шоу бокс</t>
  </si>
  <si>
    <t>Усова</t>
  </si>
  <si>
    <t>Геркулес</t>
  </si>
  <si>
    <t>Машина</t>
  </si>
  <si>
    <t>Смена</t>
  </si>
  <si>
    <t>Начальник</t>
  </si>
  <si>
    <t>Заказ</t>
  </si>
  <si>
    <t>%</t>
  </si>
  <si>
    <t>Простой</t>
  </si>
  <si>
    <t>Число</t>
  </si>
  <si>
    <t>Приказ</t>
  </si>
  <si>
    <t>Примечание</t>
  </si>
  <si>
    <t>Заедал составной клапан</t>
  </si>
  <si>
    <t>WPS</t>
  </si>
  <si>
    <t>Машкин</t>
  </si>
  <si>
    <t>Электроды</t>
  </si>
  <si>
    <t>Артюхов</t>
  </si>
  <si>
    <t>Съёмщицы - повременка 2,5</t>
  </si>
  <si>
    <t>Съёмщицы - простой 7,5</t>
  </si>
  <si>
    <t>Смен</t>
  </si>
  <si>
    <t>дневных</t>
  </si>
  <si>
    <t>Ночных</t>
  </si>
  <si>
    <t>простои
дни / часы</t>
  </si>
  <si>
    <t>приказы
дни / часы</t>
  </si>
  <si>
    <t>Рыбий жир</t>
  </si>
  <si>
    <t>Орэо</t>
  </si>
  <si>
    <t>?</t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</si>
</sst>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0"/>
      <name val="Arial"/>
    </font>
    <font>
      <sz val="8"/>
      <name val="Arial"/>
      <family val="2"/>
      <charset val="204"/>
    </font>
    <font>
      <sz val="8"/>
      <name val="宋体"/>
      <charset val="134"/>
    </font>
    <font>
      <sz val="10"/>
      <name val="Arial"/>
      <family val="2"/>
      <charset val="204"/>
    </font>
    <font>
      <sz val="8"/>
      <color theme="0" tint="-0.249977111117893"/>
      <name val="Arial"/>
      <family val="2"/>
      <charset val="204"/>
    </font>
    <font>
      <sz val="10"/>
      <color theme="0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9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/>
      <protection locked="0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28"/>
  <sheetViews>
    <sheetView showZeros="0" tabSelected="1" zoomScale="109" workbookViewId="0">
      <selection activeCell="G24" sqref="G24"/>
    </sheetView>
  </sheetViews>
  <sheetFormatPr defaultColWidth="0" defaultRowHeight="12.75" customHeight="1"/>
  <cols>
    <col min="1" max="1" width="4.625" style="1" customWidth="1"/>
    <col min="2" max="2" width="5.875" style="1" customWidth="1"/>
    <col min="3" max="3" width="10.375" style="1" customWidth="1"/>
    <col min="4" max="4" width="10.5" style="1" customWidth="1"/>
    <col min="5" max="5" width="5.25" style="1" customWidth="1"/>
    <col min="6" max="6" width="7.125" style="1" customWidth="1"/>
    <col min="7" max="7" width="8.5" style="1" customWidth="1"/>
    <col min="8" max="8" width="5.375" style="1" customWidth="1"/>
    <col min="9" max="9" width="6.875" style="1" customWidth="1"/>
    <col min="10" max="10" width="24.375" style="1"/>
    <col min="11" max="256" width="9.125" style="1"/>
    <col min="257" max="257" width="0" hidden="1" customWidth="1"/>
    <col min="258" max="16384" width="9" hidden="1"/>
  </cols>
  <sheetData>
    <row r="1" spans="1:256" s="9" customFormat="1" ht="27.75" customHeight="1">
      <c r="A1" s="15" t="s">
        <v>17</v>
      </c>
      <c r="B1" s="7" t="s">
        <v>11</v>
      </c>
      <c r="C1" s="15" t="s">
        <v>12</v>
      </c>
      <c r="D1" s="15" t="s">
        <v>14</v>
      </c>
      <c r="E1" s="15" t="s">
        <v>15</v>
      </c>
      <c r="F1" s="7" t="s">
        <v>16</v>
      </c>
      <c r="G1" s="15" t="s">
        <v>13</v>
      </c>
      <c r="H1" s="15" t="s">
        <v>18</v>
      </c>
      <c r="I1" s="15" t="s">
        <v>4</v>
      </c>
      <c r="J1" s="15" t="s">
        <v>19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14.25">
      <c r="A2" s="16">
        <v>2</v>
      </c>
      <c r="B2" s="2">
        <v>100</v>
      </c>
      <c r="C2" s="16" t="s">
        <v>0</v>
      </c>
      <c r="D2" s="16" t="s">
        <v>5</v>
      </c>
      <c r="E2" s="17">
        <v>1</v>
      </c>
      <c r="F2" s="10"/>
      <c r="G2" s="16" t="s">
        <v>3</v>
      </c>
      <c r="H2" s="16"/>
      <c r="I2" s="16">
        <v>10.5</v>
      </c>
      <c r="J2" s="16"/>
    </row>
    <row r="3" spans="1:256" ht="14.25">
      <c r="A3" s="16">
        <v>5</v>
      </c>
      <c r="B3" s="2" t="s">
        <v>2</v>
      </c>
      <c r="C3" s="16" t="s">
        <v>1</v>
      </c>
      <c r="D3" s="16" t="s">
        <v>6</v>
      </c>
      <c r="E3" s="17">
        <v>1</v>
      </c>
      <c r="F3" s="10"/>
      <c r="G3" s="16" t="s">
        <v>3</v>
      </c>
      <c r="H3" s="16"/>
      <c r="I3" s="16">
        <v>10.5</v>
      </c>
      <c r="J3" s="16"/>
    </row>
    <row r="4" spans="1:256" ht="14.25">
      <c r="A4" s="16">
        <v>7</v>
      </c>
      <c r="B4" s="2">
        <v>100</v>
      </c>
      <c r="C4" s="16" t="s">
        <v>0</v>
      </c>
      <c r="D4" s="16" t="s">
        <v>8</v>
      </c>
      <c r="E4" s="17">
        <v>0.9</v>
      </c>
      <c r="F4" s="10"/>
      <c r="G4" s="16" t="s">
        <v>7</v>
      </c>
      <c r="H4" s="16"/>
      <c r="I4" s="16"/>
      <c r="J4" s="16" t="s">
        <v>20</v>
      </c>
    </row>
    <row r="5" spans="1:256" ht="14.25">
      <c r="A5" s="16">
        <v>11</v>
      </c>
      <c r="B5" s="2">
        <v>100</v>
      </c>
      <c r="C5" s="16" t="s">
        <v>1</v>
      </c>
      <c r="D5" s="16" t="s">
        <v>10</v>
      </c>
      <c r="E5" s="17">
        <v>1</v>
      </c>
      <c r="F5" s="10">
        <v>1.5</v>
      </c>
      <c r="G5" s="16" t="s">
        <v>9</v>
      </c>
      <c r="H5" s="16"/>
      <c r="I5" s="16"/>
      <c r="J5" s="16" t="s">
        <v>25</v>
      </c>
    </row>
    <row r="6" spans="1:256" ht="14.25">
      <c r="A6" s="16">
        <v>12</v>
      </c>
      <c r="B6" s="2">
        <v>100</v>
      </c>
      <c r="C6" s="16" t="s">
        <v>1</v>
      </c>
      <c r="D6" s="16" t="s">
        <v>10</v>
      </c>
      <c r="E6" s="17">
        <v>1.01</v>
      </c>
      <c r="F6" s="10"/>
      <c r="G6" s="16" t="s">
        <v>22</v>
      </c>
      <c r="H6" s="16"/>
      <c r="I6" s="16"/>
      <c r="J6" s="18"/>
    </row>
    <row r="7" spans="1:256" ht="14.25">
      <c r="A7" s="16">
        <v>13</v>
      </c>
      <c r="B7" s="2">
        <v>100</v>
      </c>
      <c r="C7" s="16" t="s">
        <v>0</v>
      </c>
      <c r="D7" s="16" t="s">
        <v>32</v>
      </c>
      <c r="E7" s="17">
        <v>1</v>
      </c>
      <c r="F7" s="10"/>
      <c r="G7" s="16" t="s">
        <v>22</v>
      </c>
      <c r="H7" s="16"/>
      <c r="I7" s="16"/>
      <c r="J7" s="18"/>
    </row>
    <row r="8" spans="1:256" ht="14.25">
      <c r="A8" s="16">
        <v>17</v>
      </c>
      <c r="B8" s="2">
        <v>100</v>
      </c>
      <c r="C8" s="16" t="s">
        <v>1</v>
      </c>
      <c r="D8" s="16" t="s">
        <v>23</v>
      </c>
      <c r="E8" s="17">
        <v>1</v>
      </c>
      <c r="F8" s="11">
        <v>6.5</v>
      </c>
      <c r="G8" s="16" t="s">
        <v>3</v>
      </c>
      <c r="H8" s="16"/>
      <c r="I8" s="16"/>
      <c r="J8" s="18" t="s">
        <v>26</v>
      </c>
    </row>
    <row r="9" spans="1:256" ht="14.25">
      <c r="A9" s="16">
        <v>18</v>
      </c>
      <c r="B9" s="2">
        <v>100</v>
      </c>
      <c r="C9" s="16" t="s">
        <v>1</v>
      </c>
      <c r="D9" s="16" t="s">
        <v>23</v>
      </c>
      <c r="E9" s="17">
        <v>1</v>
      </c>
      <c r="F9" s="10">
        <v>1.5</v>
      </c>
      <c r="G9" s="16" t="s">
        <v>24</v>
      </c>
      <c r="H9" s="16"/>
      <c r="I9" s="16"/>
      <c r="J9" s="16" t="s">
        <v>25</v>
      </c>
    </row>
    <row r="10" spans="1:256" ht="14.25">
      <c r="A10" s="16">
        <v>21</v>
      </c>
      <c r="B10" s="2">
        <v>68</v>
      </c>
      <c r="C10" s="16" t="s">
        <v>0</v>
      </c>
      <c r="D10" s="16" t="s">
        <v>33</v>
      </c>
      <c r="E10" s="17">
        <v>0.95</v>
      </c>
      <c r="F10" s="10">
        <v>2</v>
      </c>
      <c r="G10" s="16" t="s">
        <v>9</v>
      </c>
      <c r="H10" s="16"/>
      <c r="I10" s="16"/>
      <c r="J10" s="18"/>
    </row>
    <row r="11" spans="1:256" ht="14.25">
      <c r="A11" s="2"/>
      <c r="B11" s="2"/>
      <c r="C11" s="2"/>
      <c r="D11" s="16"/>
      <c r="E11" s="3"/>
      <c r="F11" s="2"/>
      <c r="G11" s="2"/>
      <c r="H11" s="2"/>
      <c r="I11" s="2"/>
      <c r="J11" s="5"/>
    </row>
    <row r="12" spans="1:256" ht="14.25">
      <c r="A12" s="2"/>
      <c r="B12" s="2"/>
      <c r="C12" s="2"/>
      <c r="D12" s="2"/>
      <c r="E12" s="3"/>
      <c r="F12" s="2"/>
      <c r="G12" s="2"/>
      <c r="H12" s="2"/>
      <c r="I12" s="2"/>
      <c r="J12" s="5"/>
    </row>
    <row r="13" spans="1:256" ht="14.25">
      <c r="A13" s="2"/>
      <c r="B13" s="2"/>
      <c r="C13" s="2"/>
      <c r="D13" s="2"/>
      <c r="E13" s="3"/>
      <c r="F13" s="2"/>
      <c r="G13" s="2"/>
      <c r="H13" s="2"/>
      <c r="I13" s="2"/>
      <c r="J13" s="5"/>
    </row>
    <row r="14" spans="1:256" ht="14.25">
      <c r="A14" s="2"/>
      <c r="B14" s="2"/>
      <c r="C14" s="2"/>
      <c r="D14" s="2"/>
      <c r="E14" s="3"/>
      <c r="F14" s="2"/>
      <c r="G14" s="2"/>
      <c r="H14" s="2"/>
      <c r="I14" s="2"/>
      <c r="J14" s="5"/>
    </row>
    <row r="15" spans="1:256" ht="14.25">
      <c r="A15" s="2"/>
      <c r="B15" s="2"/>
      <c r="C15" s="2"/>
      <c r="D15" s="2"/>
      <c r="E15" s="3"/>
      <c r="F15" s="2"/>
      <c r="G15" s="2"/>
      <c r="H15" s="2"/>
      <c r="I15" s="2"/>
      <c r="J15" s="5"/>
    </row>
    <row r="16" spans="1:256" ht="14.25">
      <c r="A16" s="2"/>
      <c r="B16" s="2"/>
      <c r="C16" s="2"/>
      <c r="D16" s="2"/>
      <c r="E16" s="3"/>
      <c r="F16" s="2"/>
      <c r="G16" s="2"/>
      <c r="H16" s="2"/>
      <c r="I16" s="2"/>
      <c r="J16" s="5"/>
    </row>
    <row r="17" spans="1:256" ht="14.25">
      <c r="A17" s="2"/>
      <c r="B17" s="2"/>
      <c r="C17" s="2"/>
      <c r="D17" s="2"/>
      <c r="E17" s="3"/>
      <c r="F17" s="2"/>
      <c r="G17" s="2"/>
      <c r="H17" s="2"/>
      <c r="I17" s="2"/>
      <c r="J17" s="5"/>
    </row>
    <row r="18" spans="1:256" ht="14.25">
      <c r="A18" s="2"/>
      <c r="B18" s="2"/>
      <c r="C18" s="2"/>
      <c r="D18" s="2"/>
      <c r="E18" s="3"/>
      <c r="F18" s="2"/>
      <c r="G18" s="2"/>
      <c r="H18" s="2"/>
      <c r="I18" s="2"/>
      <c r="J18" s="5"/>
    </row>
    <row r="19" spans="1:256" ht="14.25">
      <c r="A19" s="2"/>
      <c r="B19" s="2"/>
      <c r="C19" s="2"/>
      <c r="D19" s="2"/>
      <c r="E19" s="3"/>
      <c r="F19" s="2"/>
      <c r="G19" s="2"/>
      <c r="H19" s="2"/>
      <c r="I19" s="2"/>
      <c r="J19" s="5"/>
    </row>
    <row r="20" spans="1:256" ht="14.25"/>
    <row r="21" spans="1:256" ht="14.25"/>
    <row r="22" spans="1:256" ht="14.25"/>
    <row r="23" spans="1:256" s="19" customFormat="1" ht="21" customHeight="1">
      <c r="A23" s="13" t="s">
        <v>11</v>
      </c>
      <c r="B23" s="27" t="s">
        <v>27</v>
      </c>
      <c r="C23" s="27" t="s">
        <v>28</v>
      </c>
      <c r="D23" s="27" t="s">
        <v>29</v>
      </c>
      <c r="E23" s="27" t="s">
        <v>15</v>
      </c>
      <c r="F23" s="14" t="s">
        <v>30</v>
      </c>
      <c r="G23" s="14"/>
      <c r="H23" s="26" t="s">
        <v>31</v>
      </c>
      <c r="I23" s="26"/>
      <c r="J23" s="27" t="s">
        <v>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t="14.25">
      <c r="A24" s="6">
        <v>68</v>
      </c>
      <c r="B24" s="21">
        <f>COUNTIF(B$2:B$19,"68")</f>
        <v>1</v>
      </c>
      <c r="C24" s="21">
        <f>COUNTIFS($C$2:$C$19,"день",$B$2:$B$19,$A24)</f>
        <v>0</v>
      </c>
      <c r="D24" s="21">
        <f>COUNTIFS($C$2:$C$19,"ночь",$B$2:$B$19,$A24)</f>
        <v>1</v>
      </c>
      <c r="E24" s="22">
        <f>IFERROR(AVERAGEIF($B$2:$B$19,$A24,$E$2:$E$19),"")</f>
        <v>0.95</v>
      </c>
      <c r="F24" s="20" t="s">
        <v>34</v>
      </c>
      <c r="G24" s="6">
        <f>SUMIF($B$2:$B$19,$A24,$F$2:$F$19)</f>
        <v>2</v>
      </c>
      <c r="H24" s="6"/>
      <c r="I24" s="12"/>
      <c r="J24" s="21">
        <f>SUMIF($B$2:$B$19,$A24,$I$2:$I$19)</f>
        <v>0</v>
      </c>
    </row>
    <row r="25" spans="1:256" ht="14.25">
      <c r="A25" s="6">
        <v>100</v>
      </c>
      <c r="B25" s="21">
        <f>COUNTIF(B$2:B$19,"100")</f>
        <v>7</v>
      </c>
      <c r="C25" s="21">
        <f>COUNTIFS($C$2:$C$19,"день",$B$2:$B$19,$A25)</f>
        <v>4</v>
      </c>
      <c r="D25" s="21">
        <f>COUNTIFS($C$2:$C$19,"ночь",$B$2:$B$19,$A25)</f>
        <v>3</v>
      </c>
      <c r="E25" s="22">
        <f>IFERROR(AVERAGEIF($B$2:$B$19,$A25,$E$2:$E$19),"")</f>
        <v>0.98714285714285721</v>
      </c>
      <c r="F25" s="20" t="s">
        <v>34</v>
      </c>
      <c r="G25" s="6">
        <f>SUMIF($B$2:$B$19,$A25,$F$2:$F$19)</f>
        <v>9.5</v>
      </c>
      <c r="H25" s="6"/>
      <c r="I25" s="12"/>
      <c r="J25" s="21">
        <f>SUMIF($B$2:$B$19,$A25,$I$2:$I$19)</f>
        <v>10.5</v>
      </c>
    </row>
    <row r="26" spans="1:256" ht="14.25">
      <c r="A26" s="6" t="s">
        <v>21</v>
      </c>
      <c r="B26" s="21">
        <f>COUNTIF(B$2:B$19,"WPS")</f>
        <v>0</v>
      </c>
      <c r="C26" s="21">
        <f>COUNTIFS($C$2:$C$19,"день",$B$2:$B$19,$A26)</f>
        <v>0</v>
      </c>
      <c r="D26" s="21">
        <f>COUNTIFS($C$2:$C$19,"ночь",$B$2:$B$19,$A26)</f>
        <v>0</v>
      </c>
      <c r="E26" s="22" t="str">
        <f>IFERROR(AVERAGEIF($B$2:$B$19,$A26,$E$2:$E$19),"")</f>
        <v/>
      </c>
      <c r="F26" s="20" t="s">
        <v>34</v>
      </c>
      <c r="G26" s="6">
        <f>SUMIF($B$2:$B$19,$A26,$F$2:$F$19)</f>
        <v>0</v>
      </c>
      <c r="H26" s="6"/>
      <c r="I26" s="12"/>
      <c r="J26" s="21">
        <f>SUMIF($B$2:$B$19,$A26,$I$2:$I$19)</f>
        <v>0</v>
      </c>
    </row>
    <row r="27" spans="1:256" ht="12.75" customHeight="1">
      <c r="A27" s="6" t="s">
        <v>2</v>
      </c>
      <c r="B27" s="21">
        <f>COUNTIF(B$2:B$19,"Elite")</f>
        <v>1</v>
      </c>
      <c r="C27" s="21">
        <f>COUNTIFS($C$2:$C$19,"день",$B$2:$B$19,$A27)</f>
        <v>1</v>
      </c>
      <c r="D27" s="21">
        <f>COUNTIFS($C$2:$C$19,"ночь",$B$2:$B$19,$A27)</f>
        <v>0</v>
      </c>
      <c r="E27" s="22">
        <f>IFERROR(AVERAGEIF($B$2:$B$19,$A27,$E$2:$E$19),"")</f>
        <v>1</v>
      </c>
      <c r="F27" s="20" t="s">
        <v>34</v>
      </c>
      <c r="G27" s="6">
        <f>SUMIF($B$2:$B$19,$A27,$F$2:$F$19)</f>
        <v>0</v>
      </c>
      <c r="H27" s="6"/>
      <c r="I27" s="12"/>
      <c r="J27" s="21">
        <f>SUMIF($B$2:$B$19,$A27,$I$2:$I$19)</f>
        <v>10.5</v>
      </c>
    </row>
    <row r="28" spans="1:256" ht="12.75" customHeight="1">
      <c r="A28" s="4"/>
      <c r="B28" s="23"/>
      <c r="C28" s="23"/>
      <c r="D28" s="23"/>
      <c r="E28" s="23"/>
      <c r="F28" s="25"/>
      <c r="G28" s="12"/>
      <c r="H28" s="12"/>
      <c r="I28" s="12"/>
      <c r="J28" s="24"/>
    </row>
  </sheetData>
  <sheetProtection objects="1" scenarios="1"/>
  <mergeCells count="2">
    <mergeCell ref="F23:G23"/>
    <mergeCell ref="H23:I23"/>
  </mergeCells>
  <pageMargins left="0.74791666666666667" right="0.74791666666666667" top="0.98402777777777783" bottom="0.98402777777777783" header="0.51180555555555562" footer="0.51180555555555562"/>
  <pageSetup paperSize="2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K6"/>
    </sheetView>
  </sheetViews>
  <sheetFormatPr defaultColWidth="9" defaultRowHeight="12.75" customHeight="1"/>
  <cols>
    <col min="4" max="4" width="9" customWidth="1"/>
  </cols>
  <sheetData/>
  <pageMargins left="0.75" right="0.75" top="1" bottom="1" header="0.51180555555555562" footer="0.51180555555555562"/>
  <pageSetup paperSize="9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2.75" customHeight="1"/>
  <sheetData/>
  <pageMargins left="0.75" right="0.75" top="1" bottom="1" header="0.51180555555555562" footer="0.51180555555555562"/>
  <pageSetup paperSize="9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Май</vt:lpstr>
      <vt:lpstr>Свод</vt:lpstr>
      <vt:lpstr>Sheet3</vt:lpstr>
      <vt:lpstr>Машина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 Office</dc:creator>
  <cp:lastModifiedBy>Aleksey</cp:lastModifiedBy>
  <dcterms:created xsi:type="dcterms:W3CDTF">2016-05-18T17:47:01Z</dcterms:created>
  <dcterms:modified xsi:type="dcterms:W3CDTF">2016-05-21T20:33:35Z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