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75" windowWidth="19155" windowHeight="9270" tabRatio="932"/>
  </bookViews>
  <sheets>
    <sheet name="прайс 1" sheetId="1" r:id="rId1"/>
    <sheet name="прайс 2" sheetId="2" r:id="rId2"/>
    <sheet name="прайс 3" sheetId="3" r:id="rId3"/>
    <sheet name="Справочник" sheetId="9" r:id="rId4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2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2" i="1"/>
</calcChain>
</file>

<file path=xl/sharedStrings.xml><?xml version="1.0" encoding="utf-8"?>
<sst xmlns="http://schemas.openxmlformats.org/spreadsheetml/2006/main" count="782" uniqueCount="266">
  <si>
    <t xml:space="preserve">Апельсин </t>
  </si>
  <si>
    <t>Египет</t>
  </si>
  <si>
    <t>кг</t>
  </si>
  <si>
    <t>калибр 72</t>
  </si>
  <si>
    <t xml:space="preserve">Авокадо </t>
  </si>
  <si>
    <t>Израиль</t>
  </si>
  <si>
    <t>шт</t>
  </si>
  <si>
    <t>крупное</t>
  </si>
  <si>
    <t xml:space="preserve">Баклажаны </t>
  </si>
  <si>
    <t xml:space="preserve">Бананы </t>
  </si>
  <si>
    <t>Эквадор</t>
  </si>
  <si>
    <t>Виноград  белый</t>
  </si>
  <si>
    <t>Индия</t>
  </si>
  <si>
    <t>Виноград Ред Глоб</t>
  </si>
  <si>
    <t xml:space="preserve">Грейпфрут </t>
  </si>
  <si>
    <t>Мексика</t>
  </si>
  <si>
    <t>Груша Китайская</t>
  </si>
  <si>
    <t>Китай</t>
  </si>
  <si>
    <t>Груша Конференция</t>
  </si>
  <si>
    <t>Аргентина</t>
  </si>
  <si>
    <t>Груша Анжу</t>
  </si>
  <si>
    <t>Груша Аббат</t>
  </si>
  <si>
    <t>Гранат</t>
  </si>
  <si>
    <t>Кабачки</t>
  </si>
  <si>
    <t>Россия</t>
  </si>
  <si>
    <t>белый</t>
  </si>
  <si>
    <t>МОЛОЧНЫЙ</t>
  </si>
  <si>
    <t>Кабачки цукини</t>
  </si>
  <si>
    <t>Капуста новый урожай</t>
  </si>
  <si>
    <t>Капуста квашеная(10кг)</t>
  </si>
  <si>
    <t>вед.</t>
  </si>
  <si>
    <t>Капуста квашеная(0.7кг)</t>
  </si>
  <si>
    <t>уп</t>
  </si>
  <si>
    <t>Картофель белый</t>
  </si>
  <si>
    <t>крупный</t>
  </si>
  <si>
    <t>Картофель белый мытый</t>
  </si>
  <si>
    <t>Картофель красный мытый</t>
  </si>
  <si>
    <t>Картофель новый урожай</t>
  </si>
  <si>
    <t>Киви весовой</t>
  </si>
  <si>
    <t>крепкое</t>
  </si>
  <si>
    <t>Киви в корзинке</t>
  </si>
  <si>
    <t>корз.</t>
  </si>
  <si>
    <t>Корень имбиря</t>
  </si>
  <si>
    <t>Лайм</t>
  </si>
  <si>
    <t xml:space="preserve">Лимоны  </t>
  </si>
  <si>
    <t>Марокко</t>
  </si>
  <si>
    <t>Лук белый</t>
  </si>
  <si>
    <t>Лук зеленый</t>
  </si>
  <si>
    <t>Лук красный</t>
  </si>
  <si>
    <t xml:space="preserve">Лук репчатый нов.урожай </t>
  </si>
  <si>
    <t>сухой</t>
  </si>
  <si>
    <t>Лук порей</t>
  </si>
  <si>
    <t>Морковь немытая</t>
  </si>
  <si>
    <t>Морковь мытая</t>
  </si>
  <si>
    <t>Киргизия</t>
  </si>
  <si>
    <t>Мандарин новый урожай</t>
  </si>
  <si>
    <t>ВКУСНЫЙ</t>
  </si>
  <si>
    <t>Нектарин</t>
  </si>
  <si>
    <t>ЮАР</t>
  </si>
  <si>
    <t>корзинка</t>
  </si>
  <si>
    <t>Огурец длинноплодный</t>
  </si>
  <si>
    <t>гладкий</t>
  </si>
  <si>
    <t>Огурец пупыпчатый</t>
  </si>
  <si>
    <t>Белоруссия</t>
  </si>
  <si>
    <t>Миринда</t>
  </si>
  <si>
    <t>Огурец среднеплодный</t>
  </si>
  <si>
    <t>Зазуля</t>
  </si>
  <si>
    <t>Огурец соленый(7кг)</t>
  </si>
  <si>
    <t>Огурей соленый(0.5)</t>
  </si>
  <si>
    <t>ВКУСНЫЕ!</t>
  </si>
  <si>
    <t>Перец красный</t>
  </si>
  <si>
    <t>Перец желтый</t>
  </si>
  <si>
    <t>Перец оранжевый</t>
  </si>
  <si>
    <t>Персик</t>
  </si>
  <si>
    <t>Петрушка листовая</t>
  </si>
  <si>
    <t xml:space="preserve">                                                                                                                                                                                 </t>
  </si>
  <si>
    <t>Редис красный 0,5</t>
  </si>
  <si>
    <t>Редька маргеланская</t>
  </si>
  <si>
    <t>Редька черная</t>
  </si>
  <si>
    <t>Слива красная</t>
  </si>
  <si>
    <t>Салат китайский</t>
  </si>
  <si>
    <t>нов.ур</t>
  </si>
  <si>
    <t xml:space="preserve">Свекла </t>
  </si>
  <si>
    <t>Свекла новый урожай</t>
  </si>
  <si>
    <t>Сельдерей корень</t>
  </si>
  <si>
    <t>Стебель сельдерея</t>
  </si>
  <si>
    <t>Томат</t>
  </si>
  <si>
    <t>Томат сливка</t>
  </si>
  <si>
    <t>красивый</t>
  </si>
  <si>
    <t>Томат на ветке</t>
  </si>
  <si>
    <t>Азербайджан</t>
  </si>
  <si>
    <t>Томат розовый</t>
  </si>
  <si>
    <t>Супер!</t>
  </si>
  <si>
    <t>Томат тепличный</t>
  </si>
  <si>
    <t>Краснодар</t>
  </si>
  <si>
    <t>Томат черри 0.5</t>
  </si>
  <si>
    <t>Томат черри 0.25</t>
  </si>
  <si>
    <t>Тыква</t>
  </si>
  <si>
    <t>бутылка</t>
  </si>
  <si>
    <t>Укроп</t>
  </si>
  <si>
    <t>Чеснок нов.урожай</t>
  </si>
  <si>
    <t>Шампиньоны</t>
  </si>
  <si>
    <t>Яблоко Глостер</t>
  </si>
  <si>
    <t>Сербия</t>
  </si>
  <si>
    <t>Яблоко  Грени Смитт</t>
  </si>
  <si>
    <t>Яблоко Айдаред</t>
  </si>
  <si>
    <t>нов.ур.</t>
  </si>
  <si>
    <t>Яблоко Лигол</t>
  </si>
  <si>
    <t>красивое</t>
  </si>
  <si>
    <t>Яблоко сезонное</t>
  </si>
  <si>
    <t>не крупное</t>
  </si>
  <si>
    <t>Яблоко Голден</t>
  </si>
  <si>
    <t>Авокадо</t>
  </si>
  <si>
    <t>Ананас</t>
  </si>
  <si>
    <t>Апельсин</t>
  </si>
  <si>
    <t>кг.</t>
  </si>
  <si>
    <t>Банан</t>
  </si>
  <si>
    <t>Бразилия</t>
  </si>
  <si>
    <t>Виноград Томсон</t>
  </si>
  <si>
    <t>Виноград РедГлоб</t>
  </si>
  <si>
    <t>Груша Конференс</t>
  </si>
  <si>
    <t>Груша Пакхам</t>
  </si>
  <si>
    <t>Грейпфрут</t>
  </si>
  <si>
    <t>Киви</t>
  </si>
  <si>
    <t>Перу</t>
  </si>
  <si>
    <t xml:space="preserve">Лимон </t>
  </si>
  <si>
    <t xml:space="preserve">Мандарин </t>
  </si>
  <si>
    <t>Яблоки Айдаред</t>
  </si>
  <si>
    <t>Яблоки Голден</t>
  </si>
  <si>
    <t>Яблоки Семеренко</t>
  </si>
  <si>
    <t xml:space="preserve">                               ОВОЩИ</t>
  </si>
  <si>
    <t>Баклажан</t>
  </si>
  <si>
    <t xml:space="preserve">Кабачки </t>
  </si>
  <si>
    <t>Картофель красный</t>
  </si>
  <si>
    <t>Капуста б/к</t>
  </si>
  <si>
    <t>Капуста цветная</t>
  </si>
  <si>
    <t>Лук репчатый н/у</t>
  </si>
  <si>
    <t>Лук  красный</t>
  </si>
  <si>
    <t xml:space="preserve">Морковь свежая </t>
  </si>
  <si>
    <t>Огурцы пупырчатые</t>
  </si>
  <si>
    <t>Томаты тепличные</t>
  </si>
  <si>
    <t>Томаты Черри (0,5)</t>
  </si>
  <si>
    <t>Перец  Ласточка</t>
  </si>
  <si>
    <t xml:space="preserve">Редис обрезной </t>
  </si>
  <si>
    <t>Репа</t>
  </si>
  <si>
    <t>Редька Маргеланская</t>
  </si>
  <si>
    <t>Свекла</t>
  </si>
  <si>
    <t>Сельдерей стебель</t>
  </si>
  <si>
    <t>Салат Китайский</t>
  </si>
  <si>
    <t>Зелень петрушки</t>
  </si>
  <si>
    <t>Зелень укропа</t>
  </si>
  <si>
    <t xml:space="preserve">Чеснок </t>
  </si>
  <si>
    <t>Капуста квашеная</t>
  </si>
  <si>
    <t>Огурцы соленые</t>
  </si>
  <si>
    <t xml:space="preserve">                     СУХОФРУКТЫ</t>
  </si>
  <si>
    <t>Изюм темный</t>
  </si>
  <si>
    <t>кор.</t>
  </si>
  <si>
    <t>Таджикистан</t>
  </si>
  <si>
    <t>Изюм светлый</t>
  </si>
  <si>
    <t>Иран</t>
  </si>
  <si>
    <t>Курага</t>
  </si>
  <si>
    <t>кор</t>
  </si>
  <si>
    <t>Компотная смесь</t>
  </si>
  <si>
    <t>уп.</t>
  </si>
  <si>
    <t>Шиповник</t>
  </si>
  <si>
    <t>Чернослив</t>
  </si>
  <si>
    <t>Киви вяленое</t>
  </si>
  <si>
    <t>Клубника вяленая</t>
  </si>
  <si>
    <t>Персики вяленые</t>
  </si>
  <si>
    <t>Мандарин вяленый</t>
  </si>
  <si>
    <t>Груша вяленая</t>
  </si>
  <si>
    <t>Дыня вяленая "Канталуп"</t>
  </si>
  <si>
    <t>Инжир вяленый</t>
  </si>
  <si>
    <t>Ананaс кубики микс</t>
  </si>
  <si>
    <t>Цена</t>
  </si>
  <si>
    <t>Наименование</t>
  </si>
  <si>
    <t>Арбуз</t>
  </si>
  <si>
    <t>Апельсины</t>
  </si>
  <si>
    <t>Баклажаны</t>
  </si>
  <si>
    <t>Бананы</t>
  </si>
  <si>
    <t xml:space="preserve">Виноград темный </t>
  </si>
  <si>
    <t xml:space="preserve">Виноград белый </t>
  </si>
  <si>
    <t xml:space="preserve">Капуста н/у </t>
  </si>
  <si>
    <t>Капуста белокочанная св.</t>
  </si>
  <si>
    <t xml:space="preserve">Капуста квашеная 9 кг </t>
  </si>
  <si>
    <t>Капуста квашеная по 0,9 кг</t>
  </si>
  <si>
    <t xml:space="preserve">Капуста китайская  </t>
  </si>
  <si>
    <t xml:space="preserve">Картофель белый </t>
  </si>
  <si>
    <t>Картофель  Ред Скарлет</t>
  </si>
  <si>
    <t xml:space="preserve">Лимоны </t>
  </si>
  <si>
    <t xml:space="preserve">Лук порей </t>
  </si>
  <si>
    <t xml:space="preserve">Лук репчатый </t>
  </si>
  <si>
    <t>Мандарины ЮАР</t>
  </si>
  <si>
    <t xml:space="preserve">Морковь  Израиль </t>
  </si>
  <si>
    <t xml:space="preserve">Морковь  отборная </t>
  </si>
  <si>
    <t>Нектарины</t>
  </si>
  <si>
    <t>Огурец  сред</t>
  </si>
  <si>
    <t>огурец длин</t>
  </si>
  <si>
    <t>Огурцы св. кор..</t>
  </si>
  <si>
    <t>Перец ласточка</t>
  </si>
  <si>
    <t>Персики</t>
  </si>
  <si>
    <t>Петрушка</t>
  </si>
  <si>
    <t xml:space="preserve">Репа </t>
  </si>
  <si>
    <t xml:space="preserve">Редька маргеланская </t>
  </si>
  <si>
    <t>РедисРоссия</t>
  </si>
  <si>
    <t>Свекла ср.</t>
  </si>
  <si>
    <t>Свекла круп.</t>
  </si>
  <si>
    <t xml:space="preserve">Слива  </t>
  </si>
  <si>
    <t xml:space="preserve">Томаты парник </t>
  </si>
  <si>
    <t>Томаты св.</t>
  </si>
  <si>
    <t>Чеснок н/у</t>
  </si>
  <si>
    <t xml:space="preserve">Черешня </t>
  </si>
  <si>
    <t>Щавель</t>
  </si>
  <si>
    <t xml:space="preserve">Яблоки Голден </t>
  </si>
  <si>
    <t>Яблоки  Айдаред 70+</t>
  </si>
  <si>
    <t xml:space="preserve">Яблоки Семеренко </t>
  </si>
  <si>
    <t xml:space="preserve">Салат Айсберг </t>
  </si>
  <si>
    <t xml:space="preserve">Салат Ромейн </t>
  </si>
  <si>
    <t xml:space="preserve">Салат Радичио Россо </t>
  </si>
  <si>
    <t xml:space="preserve">Мята </t>
  </si>
  <si>
    <t xml:space="preserve">Базилик </t>
  </si>
  <si>
    <t xml:space="preserve">Лайм </t>
  </si>
  <si>
    <t xml:space="preserve">Томаты черри </t>
  </si>
  <si>
    <t>Яйцо перепелиное/Перепелочка</t>
  </si>
  <si>
    <t>Яйцо столовое Птицефабрика Пошехонская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</si>
  <si>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</si>
  <si>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</si>
  <si>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</si>
  <si>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</si>
  <si>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</si>
  <si>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</si>
  <si>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</si>
  <si>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</si>
  <si>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</si>
  <si>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</si>
  <si>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</si>
  <si>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</si>
  <si>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</si>
  <si>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</si>
  <si>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</si>
  <si>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</si>
  <si>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</si>
  <si>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</si>
  <si>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</si>
  <si>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</si>
  <si>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</si>
  <si>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</si>
  <si>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</si>
  <si>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</si>
  <si>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</si>
  <si>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</si>
  <si>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</si>
  <si>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</si>
  <si>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</si>
  <si>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</si>
  <si>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</si>
  <si>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</si>
  <si>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</si>
  <si>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</si>
  <si>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 xml:space="preserve">наименование </t>
  </si>
  <si>
    <t>Капуста</t>
  </si>
  <si>
    <t>Груша</t>
  </si>
  <si>
    <t>Огурей соленый</t>
  </si>
  <si>
    <t>Картофель</t>
  </si>
  <si>
    <t>наименование ОБЩ</t>
  </si>
  <si>
    <t>Прайс 2 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</si>
</sst>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ill="1"/>
    <xf numFmtId="49" fontId="0" fillId="0" borderId="0" xfId="0" applyNumberFormat="1"/>
    <xf numFmtId="0" fontId="0" fillId="2" borderId="0" xfId="0" applyFill="1" applyAlignment="1">
      <alignment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K2" sqref="K2"/>
    </sheetView>
  </sheetViews>
  <sheetFormatPr defaultRowHeight="15" x14ac:dyDescent="0.25"/>
  <cols>
    <col min="1" max="1" width="9.140625" style="4"/>
    <col min="2" max="2" width="22.140625" customWidth="1"/>
    <col min="4" max="5" width="5.5703125" customWidth="1"/>
    <col min="6" max="6" width="6.28515625" customWidth="1"/>
    <col min="7" max="7" width="8" customWidth="1"/>
    <col min="10" max="10" width="21.28515625" customWidth="1"/>
    <col min="11" max="11" width="10" bestFit="1" customWidth="1"/>
  </cols>
  <sheetData>
    <row r="1" spans="1:12" x14ac:dyDescent="0.25">
      <c r="B1" s="3" t="s">
        <v>175</v>
      </c>
      <c r="F1" s="2" t="s">
        <v>174</v>
      </c>
      <c r="J1" s="6"/>
      <c r="K1" t="s">
        <v>265</v>
      </c>
      <c r="L1" t="s">
        <v>174</v>
      </c>
    </row>
    <row r="2" spans="1:12" x14ac:dyDescent="0.25">
      <c r="A2" s="4" t="s">
        <v>225</v>
      </c>
      <c r="B2" t="s">
        <v>0</v>
      </c>
      <c r="C2" t="s">
        <v>1</v>
      </c>
      <c r="D2">
        <v>15</v>
      </c>
      <c r="E2" t="s">
        <v>2</v>
      </c>
      <c r="F2">
        <v>53</v>
      </c>
      <c r="G2">
        <v>795</v>
      </c>
      <c r="H2" t="s">
        <v>3</v>
      </c>
      <c r="J2" s="6" t="str">
        <f>VLOOKUP(B2,Справочник!$A$4:$B$79,2,0)</f>
        <v>Апельсин</v>
      </c>
      <c r="K2" t="str">
        <f>INDEX('прайс 2'!$B$1:$B$63,MATCH(J2,'прайс 2'!$G$1:$G$63,0),1)</f>
        <v>Апельсин</v>
      </c>
      <c r="L2">
        <f>VLOOKUP(K2,'прайс 2'!$B$1:$F$100,4,0)</f>
        <v>63</v>
      </c>
    </row>
    <row r="3" spans="1:12" x14ac:dyDescent="0.25">
      <c r="B3" t="s">
        <v>4</v>
      </c>
      <c r="C3" t="s">
        <v>5</v>
      </c>
      <c r="D3">
        <v>20</v>
      </c>
      <c r="E3" t="s">
        <v>6</v>
      </c>
      <c r="F3">
        <v>40</v>
      </c>
      <c r="G3">
        <v>800</v>
      </c>
      <c r="H3" t="s">
        <v>7</v>
      </c>
      <c r="J3" s="6" t="e">
        <f>VLOOKUP(B3,Справочник!$A$4:$B$79,2,0)</f>
        <v>#N/A</v>
      </c>
      <c r="K3" t="e">
        <f>INDEX('прайс 2'!$B$1:$B$63,MATCH(J3,'прайс 2'!$G$1:$G$63,0),1)</f>
        <v>#N/A</v>
      </c>
      <c r="L3" t="e">
        <f>VLOOKUP(K3,'прайс 2'!$B$1:$F$100,4,0)</f>
        <v>#N/A</v>
      </c>
    </row>
    <row r="4" spans="1:12" x14ac:dyDescent="0.25">
      <c r="A4" s="4" t="s">
        <v>226</v>
      </c>
      <c r="B4" t="s">
        <v>8</v>
      </c>
      <c r="C4" t="s">
        <v>5</v>
      </c>
      <c r="D4">
        <v>5</v>
      </c>
      <c r="E4" t="s">
        <v>2</v>
      </c>
      <c r="F4">
        <v>250</v>
      </c>
      <c r="G4" s="1">
        <v>1250</v>
      </c>
      <c r="J4" s="6" t="str">
        <f>VLOOKUP(B4,Справочник!$A$4:$B$79,2,0)</f>
        <v>Баклажан</v>
      </c>
      <c r="K4" t="str">
        <f>INDEX('прайс 2'!$B$1:$B$63,MATCH(J4,'прайс 2'!$G$1:$G$63,0),1)</f>
        <v>Баклажан</v>
      </c>
      <c r="L4">
        <f>VLOOKUP(K4,'прайс 2'!$B$1:$F$100,4,0)</f>
        <v>245</v>
      </c>
    </row>
    <row r="5" spans="1:12" x14ac:dyDescent="0.25">
      <c r="A5" s="4" t="s">
        <v>227</v>
      </c>
      <c r="B5" t="s">
        <v>9</v>
      </c>
      <c r="C5" t="s">
        <v>10</v>
      </c>
      <c r="D5">
        <v>18.5</v>
      </c>
      <c r="E5" t="s">
        <v>2</v>
      </c>
      <c r="F5">
        <v>86</v>
      </c>
      <c r="G5" s="1">
        <v>1591</v>
      </c>
      <c r="J5" s="6" t="str">
        <f>VLOOKUP(B5,Справочник!$A$4:$B$79,2,0)</f>
        <v>Банан</v>
      </c>
      <c r="K5" t="str">
        <f>INDEX('прайс 2'!$B$1:$B$63,MATCH(J5,'прайс 2'!$G$1:$G$63,0),1)</f>
        <v>Банан</v>
      </c>
      <c r="L5">
        <f>VLOOKUP(K5,'прайс 2'!$B$1:$F$100,4,0)</f>
        <v>77</v>
      </c>
    </row>
    <row r="6" spans="1:12" x14ac:dyDescent="0.25">
      <c r="A6" s="4" t="s">
        <v>228</v>
      </c>
      <c r="B6" t="s">
        <v>11</v>
      </c>
      <c r="C6" t="s">
        <v>12</v>
      </c>
      <c r="D6">
        <v>8.1999999999999993</v>
      </c>
      <c r="E6" t="s">
        <v>2</v>
      </c>
      <c r="F6">
        <v>200</v>
      </c>
      <c r="G6" s="1">
        <v>1640</v>
      </c>
      <c r="J6" s="6" t="str">
        <f>VLOOKUP(B6,Справочник!$A$4:$B$79,2,0)</f>
        <v xml:space="preserve">Виноград белый </v>
      </c>
      <c r="K6" t="str">
        <f>INDEX('прайс 2'!$B$1:$B$63,MATCH(J6,'прайс 2'!$G$1:$G$63,0),1)</f>
        <v>Виноград РедГлоб</v>
      </c>
      <c r="L6">
        <f>VLOOKUP(K6,'прайс 2'!$B$1:$F$100,4,0)</f>
        <v>250</v>
      </c>
    </row>
    <row r="7" spans="1:12" x14ac:dyDescent="0.25">
      <c r="A7" s="4" t="s">
        <v>228</v>
      </c>
      <c r="B7" t="s">
        <v>13</v>
      </c>
      <c r="C7" t="s">
        <v>12</v>
      </c>
      <c r="D7">
        <v>8.1999999999999993</v>
      </c>
      <c r="E7" t="s">
        <v>2</v>
      </c>
      <c r="J7" s="6" t="str">
        <f>VLOOKUP(B7,Справочник!$A$4:$B$79,2,0)</f>
        <v xml:space="preserve">Виноград белый </v>
      </c>
      <c r="K7" t="str">
        <f>INDEX('прайс 2'!$B$1:$B$63,MATCH(J7,'прайс 2'!$G$1:$G$63,0),1)</f>
        <v>Виноград РедГлоб</v>
      </c>
      <c r="L7">
        <f>VLOOKUP(K7,'прайс 2'!$B$1:$F$100,4,0)</f>
        <v>250</v>
      </c>
    </row>
    <row r="8" spans="1:12" x14ac:dyDescent="0.25">
      <c r="B8" t="s">
        <v>14</v>
      </c>
      <c r="C8" t="s">
        <v>15</v>
      </c>
      <c r="D8">
        <v>15</v>
      </c>
      <c r="E8" t="s">
        <v>2</v>
      </c>
      <c r="F8">
        <v>69</v>
      </c>
      <c r="G8" s="1">
        <v>1035</v>
      </c>
      <c r="J8" s="6" t="e">
        <f>VLOOKUP(B8,Справочник!$A$4:$B$79,2,0)</f>
        <v>#N/A</v>
      </c>
      <c r="K8" t="e">
        <f>INDEX('прайс 2'!$B$1:$B$63,MATCH(J8,'прайс 2'!$G$1:$G$63,0),1)</f>
        <v>#N/A</v>
      </c>
      <c r="L8" t="e">
        <f>VLOOKUP(K8,'прайс 2'!$B$1:$F$100,4,0)</f>
        <v>#N/A</v>
      </c>
    </row>
    <row r="9" spans="1:12" x14ac:dyDescent="0.25">
      <c r="A9" s="4" t="s">
        <v>229</v>
      </c>
      <c r="B9" t="s">
        <v>16</v>
      </c>
      <c r="C9" t="s">
        <v>17</v>
      </c>
      <c r="D9">
        <v>9</v>
      </c>
      <c r="E9" t="s">
        <v>2</v>
      </c>
      <c r="J9" s="6" t="str">
        <f>VLOOKUP(B9,Справочник!$A$4:$B$79,2,0)</f>
        <v>Груша</v>
      </c>
      <c r="K9" t="str">
        <f>INDEX('прайс 2'!$B$1:$B$63,MATCH(J9,'прайс 2'!$G$1:$G$63,0),1)</f>
        <v>Груша Конференс</v>
      </c>
      <c r="L9">
        <f>VLOOKUP(K9,'прайс 2'!$B$1:$F$100,4,0)</f>
        <v>98</v>
      </c>
    </row>
    <row r="10" spans="1:12" x14ac:dyDescent="0.25">
      <c r="A10" s="4" t="s">
        <v>229</v>
      </c>
      <c r="B10" t="s">
        <v>18</v>
      </c>
      <c r="C10" t="s">
        <v>19</v>
      </c>
      <c r="D10">
        <v>12</v>
      </c>
      <c r="E10" t="s">
        <v>2</v>
      </c>
      <c r="F10">
        <v>83</v>
      </c>
      <c r="G10">
        <v>996</v>
      </c>
      <c r="J10" s="6" t="str">
        <f>VLOOKUP(B10,Справочник!$A$4:$B$79,2,0)</f>
        <v>Груша</v>
      </c>
      <c r="K10" t="str">
        <f>INDEX('прайс 2'!$B$1:$B$63,MATCH(J10,'прайс 2'!$G$1:$G$63,0),1)</f>
        <v>Груша Конференс</v>
      </c>
      <c r="L10">
        <f>VLOOKUP(K10,'прайс 2'!$B$1:$F$100,4,0)</f>
        <v>98</v>
      </c>
    </row>
    <row r="11" spans="1:12" x14ac:dyDescent="0.25">
      <c r="A11" s="4" t="s">
        <v>229</v>
      </c>
      <c r="B11" t="s">
        <v>20</v>
      </c>
      <c r="C11" t="s">
        <v>19</v>
      </c>
      <c r="D11">
        <v>18</v>
      </c>
      <c r="E11" t="s">
        <v>2</v>
      </c>
      <c r="F11">
        <v>77</v>
      </c>
      <c r="G11" s="1">
        <v>1386</v>
      </c>
      <c r="J11" s="6" t="str">
        <f>VLOOKUP(B11,Справочник!$A$4:$B$79,2,0)</f>
        <v>Груша</v>
      </c>
      <c r="K11" t="str">
        <f>INDEX('прайс 2'!$B$1:$B$63,MATCH(J11,'прайс 2'!$G$1:$G$63,0),1)</f>
        <v>Груша Конференс</v>
      </c>
      <c r="L11">
        <f>VLOOKUP(K11,'прайс 2'!$B$1:$F$100,4,0)</f>
        <v>98</v>
      </c>
    </row>
    <row r="12" spans="1:12" x14ac:dyDescent="0.25">
      <c r="A12" s="4" t="s">
        <v>229</v>
      </c>
      <c r="B12" t="s">
        <v>21</v>
      </c>
      <c r="C12" t="s">
        <v>19</v>
      </c>
      <c r="D12">
        <v>10</v>
      </c>
      <c r="E12" t="s">
        <v>2</v>
      </c>
      <c r="F12">
        <v>105</v>
      </c>
      <c r="G12" s="1">
        <v>1050</v>
      </c>
      <c r="J12" s="6" t="str">
        <f>VLOOKUP(B12,Справочник!$A$4:$B$79,2,0)</f>
        <v>Груша</v>
      </c>
      <c r="K12" t="str">
        <f>INDEX('прайс 2'!$B$1:$B$63,MATCH(J12,'прайс 2'!$G$1:$G$63,0),1)</f>
        <v>Груша Конференс</v>
      </c>
      <c r="L12">
        <f>VLOOKUP(K12,'прайс 2'!$B$1:$F$100,4,0)</f>
        <v>98</v>
      </c>
    </row>
    <row r="13" spans="1:12" x14ac:dyDescent="0.25">
      <c r="B13" t="s">
        <v>22</v>
      </c>
      <c r="C13" t="s">
        <v>5</v>
      </c>
      <c r="D13">
        <v>5</v>
      </c>
      <c r="E13" t="s">
        <v>2</v>
      </c>
      <c r="J13" s="6" t="e">
        <f>VLOOKUP(B13,Справочник!$A$4:$B$79,2,0)</f>
        <v>#N/A</v>
      </c>
      <c r="K13" t="e">
        <f>INDEX('прайс 2'!$B$1:$B$63,MATCH(J13,'прайс 2'!$G$1:$G$63,0),1)</f>
        <v>#N/A</v>
      </c>
      <c r="L13" t="e">
        <f>VLOOKUP(K13,'прайс 2'!$B$1:$F$100,4,0)</f>
        <v>#N/A</v>
      </c>
    </row>
    <row r="14" spans="1:12" x14ac:dyDescent="0.25">
      <c r="A14" s="4" t="s">
        <v>230</v>
      </c>
      <c r="B14" t="s">
        <v>23</v>
      </c>
      <c r="C14" t="s">
        <v>24</v>
      </c>
      <c r="D14">
        <v>1</v>
      </c>
      <c r="E14" t="s">
        <v>2</v>
      </c>
      <c r="F14">
        <v>38</v>
      </c>
      <c r="G14">
        <v>38</v>
      </c>
      <c r="H14" t="s">
        <v>25</v>
      </c>
      <c r="I14" t="s">
        <v>26</v>
      </c>
      <c r="J14" s="6" t="str">
        <f>VLOOKUP(B14,Справочник!$A$4:$B$79,2,0)</f>
        <v>Кабачки</v>
      </c>
      <c r="K14" t="str">
        <f>INDEX('прайс 2'!$B$1:$B$63,MATCH(J14,'прайс 2'!$G$1:$G$63,0),1)</f>
        <v xml:space="preserve">Кабачки </v>
      </c>
      <c r="L14">
        <f>VLOOKUP(K14,'прайс 2'!$B$1:$F$100,4,0)</f>
        <v>54</v>
      </c>
    </row>
    <row r="15" spans="1:12" x14ac:dyDescent="0.25">
      <c r="A15" s="4" t="s">
        <v>230</v>
      </c>
      <c r="B15" t="s">
        <v>27</v>
      </c>
      <c r="C15" t="s">
        <v>24</v>
      </c>
      <c r="D15">
        <v>5</v>
      </c>
      <c r="E15" t="s">
        <v>2</v>
      </c>
      <c r="J15" s="6" t="str">
        <f>VLOOKUP(B15,Справочник!$A$4:$B$79,2,0)</f>
        <v>Кабачки</v>
      </c>
      <c r="K15" t="str">
        <f>INDEX('прайс 2'!$B$1:$B$63,MATCH(J15,'прайс 2'!$G$1:$G$63,0),1)</f>
        <v xml:space="preserve">Кабачки </v>
      </c>
      <c r="L15">
        <f>VLOOKUP(K15,'прайс 2'!$B$1:$F$100,4,0)</f>
        <v>54</v>
      </c>
    </row>
    <row r="16" spans="1:12" x14ac:dyDescent="0.25">
      <c r="A16" s="4" t="s">
        <v>231</v>
      </c>
      <c r="B16" t="s">
        <v>28</v>
      </c>
      <c r="C16" t="s">
        <v>24</v>
      </c>
      <c r="D16">
        <v>1</v>
      </c>
      <c r="E16" t="s">
        <v>2</v>
      </c>
      <c r="F16">
        <v>17</v>
      </c>
      <c r="G16">
        <v>17</v>
      </c>
      <c r="J16" s="6" t="str">
        <f>VLOOKUP(B16,Справочник!$A$4:$B$79,2,0)</f>
        <v xml:space="preserve">Капуста н/у </v>
      </c>
      <c r="K16" t="e">
        <f>INDEX('прайс 2'!$B$1:$B$63,MATCH(J16,'прайс 2'!$G$1:$G$63,0),1)</f>
        <v>#N/A</v>
      </c>
      <c r="L16" t="e">
        <f>VLOOKUP(K16,'прайс 2'!$B$1:$F$100,4,0)</f>
        <v>#N/A</v>
      </c>
    </row>
    <row r="17" spans="1:12" x14ac:dyDescent="0.25">
      <c r="A17" s="4" t="s">
        <v>232</v>
      </c>
      <c r="B17" t="s">
        <v>29</v>
      </c>
      <c r="C17" t="s">
        <v>24</v>
      </c>
      <c r="D17">
        <v>10</v>
      </c>
      <c r="E17" t="s">
        <v>30</v>
      </c>
      <c r="F17">
        <v>32</v>
      </c>
      <c r="G17">
        <v>320</v>
      </c>
      <c r="J17" s="6" t="str">
        <f>VLOOKUP(B17,Справочник!$A$4:$B$79,2,0)</f>
        <v>Капуста квашеная</v>
      </c>
      <c r="K17" t="str">
        <f>INDEX('прайс 2'!$B$1:$B$63,MATCH(J17,'прайс 2'!$G$1:$G$63,0),1)</f>
        <v>Капуста квашеная</v>
      </c>
      <c r="L17">
        <f>VLOOKUP(K17,'прайс 2'!$B$1:$F$100,4,0)</f>
        <v>320</v>
      </c>
    </row>
    <row r="18" spans="1:12" x14ac:dyDescent="0.25">
      <c r="A18" s="4" t="s">
        <v>232</v>
      </c>
      <c r="B18" t="s">
        <v>31</v>
      </c>
      <c r="C18" t="s">
        <v>24</v>
      </c>
      <c r="D18">
        <v>1</v>
      </c>
      <c r="E18" t="s">
        <v>32</v>
      </c>
      <c r="F18">
        <v>42</v>
      </c>
      <c r="G18">
        <v>42</v>
      </c>
      <c r="J18" s="6" t="str">
        <f>VLOOKUP(B18,Справочник!$A$4:$B$79,2,0)</f>
        <v>Капуста квашеная</v>
      </c>
      <c r="K18" t="str">
        <f>INDEX('прайс 2'!$B$1:$B$63,MATCH(J18,'прайс 2'!$G$1:$G$63,0),1)</f>
        <v>Капуста квашеная</v>
      </c>
      <c r="L18">
        <f>VLOOKUP(K18,'прайс 2'!$B$1:$F$100,4,0)</f>
        <v>320</v>
      </c>
    </row>
    <row r="19" spans="1:12" x14ac:dyDescent="0.25">
      <c r="A19" s="4" t="s">
        <v>233</v>
      </c>
      <c r="B19" t="s">
        <v>33</v>
      </c>
      <c r="C19" t="s">
        <v>24</v>
      </c>
      <c r="D19">
        <v>1</v>
      </c>
      <c r="E19" t="s">
        <v>2</v>
      </c>
      <c r="H19" t="s">
        <v>34</v>
      </c>
      <c r="J19" s="6" t="str">
        <f>VLOOKUP(B19,Справочник!$A$4:$B$79,2,0)</f>
        <v>Картофель</v>
      </c>
      <c r="K19" t="str">
        <f>INDEX('прайс 2'!$B$1:$B$63,MATCH(J19,'прайс 2'!$G$1:$G$63,0),1)</f>
        <v>Картофель белый</v>
      </c>
      <c r="L19">
        <f>VLOOKUP(K19,'прайс 2'!$B$1:$F$100,4,0)</f>
        <v>12</v>
      </c>
    </row>
    <row r="20" spans="1:12" x14ac:dyDescent="0.25">
      <c r="A20" s="4" t="s">
        <v>233</v>
      </c>
      <c r="B20" t="s">
        <v>35</v>
      </c>
      <c r="C20" t="s">
        <v>24</v>
      </c>
      <c r="D20">
        <v>25</v>
      </c>
      <c r="E20" t="s">
        <v>2</v>
      </c>
      <c r="J20" s="6" t="str">
        <f>VLOOKUP(B20,Справочник!$A$4:$B$79,2,0)</f>
        <v>Картофель</v>
      </c>
      <c r="K20" t="str">
        <f>INDEX('прайс 2'!$B$1:$B$63,MATCH(J20,'прайс 2'!$G$1:$G$63,0),1)</f>
        <v>Картофель белый</v>
      </c>
      <c r="L20">
        <f>VLOOKUP(K20,'прайс 2'!$B$1:$F$100,4,0)</f>
        <v>12</v>
      </c>
    </row>
    <row r="21" spans="1:12" x14ac:dyDescent="0.25">
      <c r="A21" s="4" t="s">
        <v>233</v>
      </c>
      <c r="B21" t="s">
        <v>36</v>
      </c>
      <c r="C21" t="s">
        <v>24</v>
      </c>
      <c r="D21">
        <v>25</v>
      </c>
      <c r="E21" t="s">
        <v>2</v>
      </c>
      <c r="F21">
        <v>20.2</v>
      </c>
      <c r="G21">
        <v>505</v>
      </c>
      <c r="H21" t="s">
        <v>34</v>
      </c>
      <c r="J21" s="6" t="str">
        <f>VLOOKUP(B21,Справочник!$A$4:$B$79,2,0)</f>
        <v>Картофель новый урожай</v>
      </c>
      <c r="K21" t="e">
        <f>INDEX('прайс 2'!$B$1:$B$63,MATCH(J21,'прайс 2'!$G$1:$G$63,0),1)</f>
        <v>#N/A</v>
      </c>
      <c r="L21" t="e">
        <f>VLOOKUP(K21,'прайс 2'!$B$1:$F$100,4,0)</f>
        <v>#N/A</v>
      </c>
    </row>
    <row r="22" spans="1:12" x14ac:dyDescent="0.25">
      <c r="A22" s="4" t="s">
        <v>233</v>
      </c>
      <c r="B22" t="s">
        <v>37</v>
      </c>
      <c r="C22" t="s">
        <v>5</v>
      </c>
      <c r="D22">
        <v>25</v>
      </c>
      <c r="E22" t="s">
        <v>2</v>
      </c>
      <c r="F22">
        <v>33.6</v>
      </c>
      <c r="G22">
        <v>840</v>
      </c>
      <c r="J22" s="6" t="str">
        <f>VLOOKUP(B22,Справочник!$A$4:$B$79,2,0)</f>
        <v>Картофель новый урожай</v>
      </c>
      <c r="K22" t="e">
        <f>INDEX('прайс 2'!$B$1:$B$63,MATCH(J22,'прайс 2'!$G$1:$G$63,0),1)</f>
        <v>#N/A</v>
      </c>
      <c r="L22" t="e">
        <f>VLOOKUP(K22,'прайс 2'!$B$1:$F$100,4,0)</f>
        <v>#N/A</v>
      </c>
    </row>
    <row r="23" spans="1:12" x14ac:dyDescent="0.25">
      <c r="A23" s="4" t="s">
        <v>234</v>
      </c>
      <c r="B23" t="s">
        <v>38</v>
      </c>
      <c r="C23" t="s">
        <v>5</v>
      </c>
      <c r="D23">
        <v>1</v>
      </c>
      <c r="E23" t="s">
        <v>2</v>
      </c>
      <c r="F23">
        <v>90</v>
      </c>
      <c r="G23">
        <v>90</v>
      </c>
      <c r="I23" t="s">
        <v>39</v>
      </c>
      <c r="J23" s="6" t="str">
        <f>VLOOKUP(B23,Справочник!$A$4:$B$79,2,0)</f>
        <v>Киви в корзинке</v>
      </c>
      <c r="K23" t="e">
        <f>INDEX('прайс 2'!$B$1:$B$63,MATCH(J23,'прайс 2'!$G$1:$G$63,0),1)</f>
        <v>#N/A</v>
      </c>
      <c r="L23" t="e">
        <f>VLOOKUP(K23,'прайс 2'!$B$1:$F$100,4,0)</f>
        <v>#N/A</v>
      </c>
    </row>
    <row r="24" spans="1:12" x14ac:dyDescent="0.25">
      <c r="A24" s="4" t="s">
        <v>234</v>
      </c>
      <c r="B24" t="s">
        <v>40</v>
      </c>
      <c r="C24" t="s">
        <v>5</v>
      </c>
      <c r="D24">
        <v>10</v>
      </c>
      <c r="E24" t="s">
        <v>41</v>
      </c>
      <c r="F24">
        <v>114</v>
      </c>
      <c r="G24" s="1">
        <v>1140</v>
      </c>
      <c r="H24" t="s">
        <v>7</v>
      </c>
      <c r="J24" s="6" t="str">
        <f>VLOOKUP(B24,Справочник!$A$4:$B$79,2,0)</f>
        <v>Киви в корзинке</v>
      </c>
      <c r="K24" t="e">
        <f>INDEX('прайс 2'!$B$1:$B$63,MATCH(J24,'прайс 2'!$G$1:$G$63,0),1)</f>
        <v>#N/A</v>
      </c>
      <c r="L24" t="e">
        <f>VLOOKUP(K24,'прайс 2'!$B$1:$F$100,4,0)</f>
        <v>#N/A</v>
      </c>
    </row>
    <row r="25" spans="1:12" x14ac:dyDescent="0.25">
      <c r="B25" t="s">
        <v>42</v>
      </c>
      <c r="C25" t="s">
        <v>5</v>
      </c>
      <c r="D25">
        <v>12</v>
      </c>
      <c r="E25" t="s">
        <v>2</v>
      </c>
      <c r="F25">
        <v>120</v>
      </c>
      <c r="G25" s="1">
        <v>1440</v>
      </c>
      <c r="J25" s="6" t="e">
        <f>VLOOKUP(B25,Справочник!$A$4:$B$79,2,0)</f>
        <v>#N/A</v>
      </c>
      <c r="K25" t="e">
        <f>INDEX('прайс 2'!$B$1:$B$63,MATCH(J25,'прайс 2'!$G$1:$G$63,0),1)</f>
        <v>#N/A</v>
      </c>
      <c r="L25" t="e">
        <f>VLOOKUP(K25,'прайс 2'!$B$1:$F$100,4,0)</f>
        <v>#N/A</v>
      </c>
    </row>
    <row r="26" spans="1:12" x14ac:dyDescent="0.25">
      <c r="B26" t="s">
        <v>43</v>
      </c>
      <c r="C26" t="s">
        <v>5</v>
      </c>
      <c r="D26">
        <v>4</v>
      </c>
      <c r="E26" t="s">
        <v>2</v>
      </c>
      <c r="J26" s="6" t="e">
        <f>VLOOKUP(B26,Справочник!$A$4:$B$79,2,0)</f>
        <v>#N/A</v>
      </c>
      <c r="K26" t="e">
        <f>INDEX('прайс 2'!$B$1:$B$63,MATCH(J26,'прайс 2'!$G$1:$G$63,0),1)</f>
        <v>#N/A</v>
      </c>
      <c r="L26" t="e">
        <f>VLOOKUP(K26,'прайс 2'!$B$1:$F$100,4,0)</f>
        <v>#N/A</v>
      </c>
    </row>
    <row r="27" spans="1:12" x14ac:dyDescent="0.25">
      <c r="A27" s="4" t="s">
        <v>235</v>
      </c>
      <c r="B27" t="s">
        <v>44</v>
      </c>
      <c r="C27" t="s">
        <v>45</v>
      </c>
      <c r="D27">
        <v>15</v>
      </c>
      <c r="E27" t="s">
        <v>2</v>
      </c>
      <c r="F27">
        <v>125</v>
      </c>
      <c r="G27" s="1">
        <v>1875</v>
      </c>
      <c r="J27" s="6" t="str">
        <f>VLOOKUP(B27,Справочник!$A$4:$B$79,2,0)</f>
        <v xml:space="preserve">Лимоны  </v>
      </c>
      <c r="K27" t="e">
        <f>INDEX('прайс 2'!$B$1:$B$63,MATCH(J27,'прайс 2'!$G$1:$G$63,0),1)</f>
        <v>#N/A</v>
      </c>
      <c r="L27" t="e">
        <f>VLOOKUP(K27,'прайс 2'!$B$1:$F$100,4,0)</f>
        <v>#N/A</v>
      </c>
    </row>
    <row r="28" spans="1:12" x14ac:dyDescent="0.25">
      <c r="B28" t="s">
        <v>46</v>
      </c>
      <c r="C28" t="s">
        <v>24</v>
      </c>
      <c r="D28">
        <v>1</v>
      </c>
      <c r="E28" t="s">
        <v>2</v>
      </c>
      <c r="J28" s="6" t="e">
        <f>VLOOKUP(B28,Справочник!$A$4:$B$79,2,0)</f>
        <v>#N/A</v>
      </c>
      <c r="K28" t="e">
        <f>INDEX('прайс 2'!$B$1:$B$63,MATCH(J28,'прайс 2'!$G$1:$G$63,0),1)</f>
        <v>#N/A</v>
      </c>
      <c r="L28" t="e">
        <f>VLOOKUP(K28,'прайс 2'!$B$1:$F$100,4,0)</f>
        <v>#N/A</v>
      </c>
    </row>
    <row r="29" spans="1:12" x14ac:dyDescent="0.25">
      <c r="A29" s="4" t="s">
        <v>236</v>
      </c>
      <c r="B29" t="s">
        <v>47</v>
      </c>
      <c r="C29" t="s">
        <v>24</v>
      </c>
      <c r="D29">
        <v>1</v>
      </c>
      <c r="E29" t="s">
        <v>2</v>
      </c>
      <c r="F29">
        <v>195</v>
      </c>
      <c r="G29">
        <v>195</v>
      </c>
      <c r="J29" s="6" t="str">
        <f>VLOOKUP(B29,Справочник!$A$4:$B$79,2,0)</f>
        <v>Лук зеленый</v>
      </c>
      <c r="K29" t="str">
        <f>INDEX('прайс 2'!$B$1:$B$63,MATCH(J29,'прайс 2'!$G$1:$G$63,0),1)</f>
        <v>Лук зеленый</v>
      </c>
      <c r="L29">
        <f>VLOOKUP(K29,'прайс 2'!$B$1:$F$100,4,0)</f>
        <v>165</v>
      </c>
    </row>
    <row r="30" spans="1:12" x14ac:dyDescent="0.25">
      <c r="B30" t="s">
        <v>48</v>
      </c>
      <c r="C30" t="s">
        <v>24</v>
      </c>
      <c r="D30">
        <v>1</v>
      </c>
      <c r="E30" t="s">
        <v>2</v>
      </c>
      <c r="J30" s="6" t="e">
        <f>VLOOKUP(B30,Справочник!$A$4:$B$79,2,0)</f>
        <v>#N/A</v>
      </c>
      <c r="K30" t="e">
        <f>INDEX('прайс 2'!$B$1:$B$63,MATCH(J30,'прайс 2'!$G$1:$G$63,0),1)</f>
        <v>#N/A</v>
      </c>
      <c r="L30" t="e">
        <f>VLOOKUP(K30,'прайс 2'!$B$1:$F$100,4,0)</f>
        <v>#N/A</v>
      </c>
    </row>
    <row r="31" spans="1:12" x14ac:dyDescent="0.25">
      <c r="A31" s="4" t="s">
        <v>237</v>
      </c>
      <c r="B31" t="s">
        <v>49</v>
      </c>
      <c r="C31" t="s">
        <v>1</v>
      </c>
      <c r="D31">
        <v>25</v>
      </c>
      <c r="E31" t="s">
        <v>2</v>
      </c>
      <c r="F31">
        <v>26.8</v>
      </c>
      <c r="G31">
        <v>670</v>
      </c>
      <c r="H31" t="s">
        <v>34</v>
      </c>
      <c r="I31" t="s">
        <v>50</v>
      </c>
      <c r="J31" s="6" t="str">
        <f>VLOOKUP(B31,Справочник!$A$4:$B$79,2,0)</f>
        <v>Лук зеленый</v>
      </c>
      <c r="K31" t="str">
        <f>INDEX('прайс 2'!$B$1:$B$63,MATCH(J31,'прайс 2'!$G$1:$G$63,0),1)</f>
        <v>Лук зеленый</v>
      </c>
      <c r="L31">
        <f>VLOOKUP(K31,'прайс 2'!$B$1:$F$100,4,0)</f>
        <v>165</v>
      </c>
    </row>
    <row r="32" spans="1:12" x14ac:dyDescent="0.25">
      <c r="B32" t="s">
        <v>51</v>
      </c>
      <c r="C32" t="s">
        <v>24</v>
      </c>
      <c r="D32">
        <v>5</v>
      </c>
      <c r="E32" t="s">
        <v>2</v>
      </c>
      <c r="F32">
        <v>230</v>
      </c>
      <c r="G32" s="1">
        <v>1150</v>
      </c>
      <c r="J32" s="6" t="e">
        <f>VLOOKUP(B32,Справочник!$A$4:$B$79,2,0)</f>
        <v>#N/A</v>
      </c>
      <c r="K32" t="e">
        <f>INDEX('прайс 2'!$B$1:$B$63,MATCH(J32,'прайс 2'!$G$1:$G$63,0),1)</f>
        <v>#N/A</v>
      </c>
      <c r="L32" t="e">
        <f>VLOOKUP(K32,'прайс 2'!$B$1:$F$100,4,0)</f>
        <v>#N/A</v>
      </c>
    </row>
    <row r="33" spans="1:12" x14ac:dyDescent="0.25">
      <c r="A33" s="4" t="s">
        <v>238</v>
      </c>
      <c r="B33" t="s">
        <v>52</v>
      </c>
      <c r="C33" t="s">
        <v>24</v>
      </c>
      <c r="D33">
        <v>1</v>
      </c>
      <c r="E33" t="s">
        <v>2</v>
      </c>
      <c r="J33" s="6" t="str">
        <f>VLOOKUP(B33,Справочник!$A$4:$B$79,2,0)</f>
        <v>Морковь мытая</v>
      </c>
      <c r="K33" t="e">
        <f>INDEX('прайс 2'!$B$1:$B$63,MATCH(J33,'прайс 2'!$G$1:$G$63,0),1)</f>
        <v>#N/A</v>
      </c>
      <c r="L33" t="e">
        <f>VLOOKUP(K33,'прайс 2'!$B$1:$F$100,4,0)</f>
        <v>#N/A</v>
      </c>
    </row>
    <row r="34" spans="1:12" x14ac:dyDescent="0.25">
      <c r="A34" s="4" t="s">
        <v>238</v>
      </c>
      <c r="B34" t="s">
        <v>53</v>
      </c>
      <c r="C34" t="s">
        <v>54</v>
      </c>
      <c r="D34">
        <v>18</v>
      </c>
      <c r="E34" t="s">
        <v>2</v>
      </c>
      <c r="F34">
        <v>43.5</v>
      </c>
      <c r="G34">
        <v>783</v>
      </c>
      <c r="J34" s="6" t="str">
        <f>VLOOKUP(B34,Справочник!$A$4:$B$79,2,0)</f>
        <v>Морковь мытая</v>
      </c>
      <c r="K34" t="e">
        <f>INDEX('прайс 2'!$B$1:$B$63,MATCH(J34,'прайс 2'!$G$1:$G$63,0),1)</f>
        <v>#N/A</v>
      </c>
      <c r="L34" t="e">
        <f>VLOOKUP(K34,'прайс 2'!$B$1:$F$100,4,0)</f>
        <v>#N/A</v>
      </c>
    </row>
    <row r="35" spans="1:12" x14ac:dyDescent="0.25">
      <c r="A35" s="4" t="s">
        <v>239</v>
      </c>
      <c r="B35" t="s">
        <v>55</v>
      </c>
      <c r="C35" t="s">
        <v>19</v>
      </c>
      <c r="D35">
        <v>10</v>
      </c>
      <c r="E35" t="s">
        <v>2</v>
      </c>
      <c r="H35" t="s">
        <v>56</v>
      </c>
      <c r="J35" s="6" t="str">
        <f>VLOOKUP(B35,Справочник!$A$4:$B$79,2,0)</f>
        <v>Мандарин новый урожай</v>
      </c>
      <c r="K35" t="e">
        <f>INDEX('прайс 2'!$B$1:$B$63,MATCH(J35,'прайс 2'!$G$1:$G$63,0),1)</f>
        <v>#N/A</v>
      </c>
      <c r="L35" t="e">
        <f>VLOOKUP(K35,'прайс 2'!$B$1:$F$100,4,0)</f>
        <v>#N/A</v>
      </c>
    </row>
    <row r="36" spans="1:12" x14ac:dyDescent="0.25">
      <c r="B36" t="s">
        <v>57</v>
      </c>
      <c r="C36" t="s">
        <v>58</v>
      </c>
      <c r="D36">
        <v>10</v>
      </c>
      <c r="E36" t="s">
        <v>2</v>
      </c>
      <c r="F36">
        <v>158</v>
      </c>
      <c r="G36" s="1">
        <v>1580</v>
      </c>
      <c r="H36" t="s">
        <v>59</v>
      </c>
      <c r="J36" s="6" t="e">
        <f>VLOOKUP(B36,Справочник!$A$4:$B$79,2,0)</f>
        <v>#N/A</v>
      </c>
      <c r="K36" t="e">
        <f>INDEX('прайс 2'!$B$1:$B$63,MATCH(J36,'прайс 2'!$G$1:$G$63,0),1)</f>
        <v>#N/A</v>
      </c>
      <c r="L36" t="e">
        <f>VLOOKUP(K36,'прайс 2'!$B$1:$F$100,4,0)</f>
        <v>#N/A</v>
      </c>
    </row>
    <row r="37" spans="1:12" x14ac:dyDescent="0.25">
      <c r="A37" s="4" t="s">
        <v>240</v>
      </c>
      <c r="B37" t="s">
        <v>60</v>
      </c>
      <c r="C37" t="s">
        <v>24</v>
      </c>
      <c r="D37">
        <v>1</v>
      </c>
      <c r="E37" t="s">
        <v>2</v>
      </c>
      <c r="F37">
        <v>52</v>
      </c>
      <c r="G37">
        <v>52</v>
      </c>
      <c r="H37" t="s">
        <v>61</v>
      </c>
      <c r="J37" s="6" t="str">
        <f>VLOOKUP(B37,Справочник!$A$4:$B$79,2,0)</f>
        <v>Огурец пупыпчатый</v>
      </c>
      <c r="K37" t="e">
        <f>INDEX('прайс 2'!$B$1:$B$63,MATCH(J37,'прайс 2'!$G$1:$G$63,0),1)</f>
        <v>#N/A</v>
      </c>
      <c r="L37" t="e">
        <f>VLOOKUP(K37,'прайс 2'!$B$1:$F$100,4,0)</f>
        <v>#N/A</v>
      </c>
    </row>
    <row r="38" spans="1:12" x14ac:dyDescent="0.25">
      <c r="A38" s="4" t="s">
        <v>240</v>
      </c>
      <c r="B38" t="s">
        <v>62</v>
      </c>
      <c r="C38" t="s">
        <v>63</v>
      </c>
      <c r="D38">
        <v>1</v>
      </c>
      <c r="E38" t="s">
        <v>2</v>
      </c>
      <c r="F38">
        <v>58</v>
      </c>
      <c r="G38">
        <v>58</v>
      </c>
      <c r="H38" t="s">
        <v>64</v>
      </c>
      <c r="J38" s="6" t="str">
        <f>VLOOKUP(B38,Справочник!$A$4:$B$79,2,0)</f>
        <v>Огурец пупыпчатый</v>
      </c>
      <c r="K38" t="e">
        <f>INDEX('прайс 2'!$B$1:$B$63,MATCH(J38,'прайс 2'!$G$1:$G$63,0),1)</f>
        <v>#N/A</v>
      </c>
      <c r="L38" t="e">
        <f>VLOOKUP(K38,'прайс 2'!$B$1:$F$100,4,0)</f>
        <v>#N/A</v>
      </c>
    </row>
    <row r="39" spans="1:12" x14ac:dyDescent="0.25">
      <c r="A39" s="4" t="s">
        <v>240</v>
      </c>
      <c r="B39" t="s">
        <v>65</v>
      </c>
      <c r="C39" t="s">
        <v>24</v>
      </c>
      <c r="D39">
        <v>1</v>
      </c>
      <c r="E39" t="s">
        <v>2</v>
      </c>
      <c r="F39">
        <v>90</v>
      </c>
      <c r="G39">
        <v>90</v>
      </c>
      <c r="H39" t="s">
        <v>66</v>
      </c>
      <c r="J39" s="6" t="str">
        <f>VLOOKUP(B39,Справочник!$A$4:$B$79,2,0)</f>
        <v>Огурец пупыпчатый</v>
      </c>
      <c r="K39" t="e">
        <f>INDEX('прайс 2'!$B$1:$B$63,MATCH(J39,'прайс 2'!$G$1:$G$63,0),1)</f>
        <v>#N/A</v>
      </c>
      <c r="L39" t="e">
        <f>VLOOKUP(K39,'прайс 2'!$B$1:$F$100,4,0)</f>
        <v>#N/A</v>
      </c>
    </row>
    <row r="40" spans="1:12" x14ac:dyDescent="0.25">
      <c r="A40" s="4" t="s">
        <v>241</v>
      </c>
      <c r="B40" t="s">
        <v>67</v>
      </c>
      <c r="C40" t="s">
        <v>24</v>
      </c>
      <c r="D40">
        <v>7</v>
      </c>
      <c r="E40" t="s">
        <v>30</v>
      </c>
      <c r="F40">
        <v>85.7</v>
      </c>
      <c r="G40">
        <v>600</v>
      </c>
      <c r="J40" s="6" t="str">
        <f>VLOOKUP(B40,Справочник!$A$4:$B$79,2,0)</f>
        <v>Огурей соленый</v>
      </c>
      <c r="K40" t="e">
        <f>INDEX('прайс 2'!$B$1:$B$63,MATCH(J40,'прайс 2'!$G$1:$G$63,0),1)</f>
        <v>#N/A</v>
      </c>
      <c r="L40" t="e">
        <f>VLOOKUP(K40,'прайс 2'!$B$1:$F$100,4,0)</f>
        <v>#N/A</v>
      </c>
    </row>
    <row r="41" spans="1:12" x14ac:dyDescent="0.25">
      <c r="A41" s="4" t="s">
        <v>241</v>
      </c>
      <c r="B41" t="s">
        <v>68</v>
      </c>
      <c r="C41" t="s">
        <v>24</v>
      </c>
      <c r="D41">
        <v>1</v>
      </c>
      <c r="E41" t="s">
        <v>32</v>
      </c>
      <c r="F41">
        <v>60</v>
      </c>
      <c r="G41">
        <v>60</v>
      </c>
      <c r="H41" t="s">
        <v>69</v>
      </c>
      <c r="J41" s="6" t="str">
        <f>VLOOKUP(B41,Справочник!$A$4:$B$79,2,0)</f>
        <v>Огурей соленый</v>
      </c>
      <c r="K41" t="e">
        <f>INDEX('прайс 2'!$B$1:$B$63,MATCH(J41,'прайс 2'!$G$1:$G$63,0),1)</f>
        <v>#N/A</v>
      </c>
      <c r="L41" t="e">
        <f>VLOOKUP(K41,'прайс 2'!$B$1:$F$100,4,0)</f>
        <v>#N/A</v>
      </c>
    </row>
    <row r="42" spans="1:12" x14ac:dyDescent="0.25">
      <c r="A42" s="4" t="s">
        <v>242</v>
      </c>
      <c r="B42" t="s">
        <v>70</v>
      </c>
      <c r="C42" t="s">
        <v>5</v>
      </c>
      <c r="D42">
        <v>5</v>
      </c>
      <c r="E42" t="s">
        <v>2</v>
      </c>
      <c r="F42">
        <v>220</v>
      </c>
      <c r="G42" s="1">
        <v>1100</v>
      </c>
      <c r="J42" s="6" t="str">
        <f>VLOOKUP(B42,Справочник!$A$4:$B$79,2,0)</f>
        <v>Перец желтый</v>
      </c>
      <c r="K42" t="e">
        <f>INDEX('прайс 2'!$B$1:$B$63,MATCH(J42,'прайс 2'!$G$1:$G$63,0),1)</f>
        <v>#N/A</v>
      </c>
      <c r="L42" t="e">
        <f>VLOOKUP(K42,'прайс 2'!$B$1:$F$100,4,0)</f>
        <v>#N/A</v>
      </c>
    </row>
    <row r="43" spans="1:12" x14ac:dyDescent="0.25">
      <c r="A43" s="4" t="s">
        <v>242</v>
      </c>
      <c r="B43" t="s">
        <v>71</v>
      </c>
      <c r="C43" t="s">
        <v>5</v>
      </c>
      <c r="D43">
        <v>5</v>
      </c>
      <c r="E43" t="s">
        <v>2</v>
      </c>
      <c r="F43">
        <v>320</v>
      </c>
      <c r="G43" s="1">
        <v>1600</v>
      </c>
      <c r="J43" s="6" t="str">
        <f>VLOOKUP(B43,Справочник!$A$4:$B$79,2,0)</f>
        <v>Перец желтый</v>
      </c>
      <c r="K43" t="e">
        <f>INDEX('прайс 2'!$B$1:$B$63,MATCH(J43,'прайс 2'!$G$1:$G$63,0),1)</f>
        <v>#N/A</v>
      </c>
      <c r="L43" t="e">
        <f>VLOOKUP(K43,'прайс 2'!$B$1:$F$100,4,0)</f>
        <v>#N/A</v>
      </c>
    </row>
    <row r="44" spans="1:12" x14ac:dyDescent="0.25">
      <c r="A44" s="4" t="s">
        <v>242</v>
      </c>
      <c r="B44" t="s">
        <v>72</v>
      </c>
      <c r="C44" t="s">
        <v>5</v>
      </c>
      <c r="D44">
        <v>5</v>
      </c>
      <c r="E44" t="s">
        <v>2</v>
      </c>
      <c r="J44" s="6" t="str">
        <f>VLOOKUP(B44,Справочник!$A$4:$B$79,2,0)</f>
        <v>Перец желтый</v>
      </c>
      <c r="K44" t="e">
        <f>INDEX('прайс 2'!$B$1:$B$63,MATCH(J44,'прайс 2'!$G$1:$G$63,0),1)</f>
        <v>#N/A</v>
      </c>
      <c r="L44" t="e">
        <f>VLOOKUP(K44,'прайс 2'!$B$1:$F$100,4,0)</f>
        <v>#N/A</v>
      </c>
    </row>
    <row r="45" spans="1:12" x14ac:dyDescent="0.25">
      <c r="A45" s="4" t="s">
        <v>243</v>
      </c>
      <c r="B45" t="s">
        <v>73</v>
      </c>
      <c r="C45" t="s">
        <v>58</v>
      </c>
      <c r="D45">
        <v>10</v>
      </c>
      <c r="E45" t="s">
        <v>2</v>
      </c>
      <c r="F45">
        <v>180</v>
      </c>
      <c r="G45" s="1">
        <v>1800</v>
      </c>
      <c r="H45" t="s">
        <v>59</v>
      </c>
      <c r="J45" s="6" t="str">
        <f>VLOOKUP(B45,Справочник!$A$4:$B$79,2,0)</f>
        <v>Персик</v>
      </c>
      <c r="K45" t="e">
        <f>INDEX('прайс 2'!$B$1:$B$63,MATCH(J45,'прайс 2'!$G$1:$G$63,0),1)</f>
        <v>#N/A</v>
      </c>
      <c r="L45" t="e">
        <f>VLOOKUP(K45,'прайс 2'!$B$1:$F$100,4,0)</f>
        <v>#N/A</v>
      </c>
    </row>
    <row r="46" spans="1:12" x14ac:dyDescent="0.25">
      <c r="A46" s="4" t="s">
        <v>244</v>
      </c>
      <c r="B46" t="s">
        <v>74</v>
      </c>
      <c r="C46" t="s">
        <v>24</v>
      </c>
      <c r="D46">
        <v>1</v>
      </c>
      <c r="E46" t="s">
        <v>2</v>
      </c>
      <c r="F46">
        <v>240</v>
      </c>
      <c r="G46">
        <v>240</v>
      </c>
      <c r="H46" t="s">
        <v>75</v>
      </c>
      <c r="J46" s="6" t="str">
        <f>VLOOKUP(B46,Справочник!$A$4:$B$79,2,0)</f>
        <v>Петрушка листовая</v>
      </c>
      <c r="K46" t="e">
        <f>INDEX('прайс 2'!$B$1:$B$63,MATCH(J46,'прайс 2'!$G$1:$G$63,0),1)</f>
        <v>#N/A</v>
      </c>
      <c r="L46" t="e">
        <f>VLOOKUP(K46,'прайс 2'!$B$1:$F$100,4,0)</f>
        <v>#N/A</v>
      </c>
    </row>
    <row r="47" spans="1:12" x14ac:dyDescent="0.25">
      <c r="A47" s="4" t="s">
        <v>245</v>
      </c>
      <c r="B47" t="s">
        <v>76</v>
      </c>
      <c r="C47" t="s">
        <v>5</v>
      </c>
      <c r="D47">
        <v>24</v>
      </c>
      <c r="E47" t="s">
        <v>6</v>
      </c>
      <c r="F47">
        <v>28</v>
      </c>
      <c r="G47">
        <v>672</v>
      </c>
      <c r="J47" s="6" t="str">
        <f>VLOOKUP(B47,Справочник!$A$4:$B$79,2,0)</f>
        <v>Редис красный 0,5</v>
      </c>
      <c r="K47" t="str">
        <f>INDEX('прайс 2'!$B$1:$B$63,MATCH(J47,'прайс 2'!$G$1:$G$63,0),1)</f>
        <v>Редька Маргеланская</v>
      </c>
      <c r="L47">
        <f>VLOOKUP(K47,'прайс 2'!$B$1:$F$100,4,0)</f>
        <v>25</v>
      </c>
    </row>
    <row r="48" spans="1:12" x14ac:dyDescent="0.25">
      <c r="A48" s="4" t="s">
        <v>246</v>
      </c>
      <c r="B48" t="s">
        <v>77</v>
      </c>
      <c r="C48" t="s">
        <v>24</v>
      </c>
      <c r="D48">
        <v>1</v>
      </c>
      <c r="E48" t="s">
        <v>2</v>
      </c>
      <c r="F48">
        <v>22</v>
      </c>
      <c r="G48">
        <v>22</v>
      </c>
      <c r="J48" s="6" t="str">
        <f>VLOOKUP(B48,Справочник!$A$4:$B$79,2,0)</f>
        <v>Редис красный 0,5</v>
      </c>
      <c r="K48" t="str">
        <f>INDEX('прайс 2'!$B$1:$B$63,MATCH(J48,'прайс 2'!$G$1:$G$63,0),1)</f>
        <v>Редька Маргеланская</v>
      </c>
      <c r="L48">
        <f>VLOOKUP(K48,'прайс 2'!$B$1:$F$100,4,0)</f>
        <v>25</v>
      </c>
    </row>
    <row r="49" spans="1:12" x14ac:dyDescent="0.25">
      <c r="B49" t="s">
        <v>78</v>
      </c>
      <c r="C49" t="s">
        <v>24</v>
      </c>
      <c r="D49">
        <v>1</v>
      </c>
      <c r="E49" t="s">
        <v>2</v>
      </c>
      <c r="J49" s="6" t="e">
        <f>VLOOKUP(B49,Справочник!$A$4:$B$79,2,0)</f>
        <v>#N/A</v>
      </c>
      <c r="K49" t="e">
        <f>INDEX('прайс 2'!$B$1:$B$63,MATCH(J49,'прайс 2'!$G$1:$G$63,0),1)</f>
        <v>#N/A</v>
      </c>
      <c r="L49" t="e">
        <f>VLOOKUP(K49,'прайс 2'!$B$1:$F$100,4,0)</f>
        <v>#N/A</v>
      </c>
    </row>
    <row r="50" spans="1:12" x14ac:dyDescent="0.25">
      <c r="A50" s="4" t="s">
        <v>247</v>
      </c>
      <c r="B50" t="s">
        <v>79</v>
      </c>
      <c r="C50" t="s">
        <v>19</v>
      </c>
      <c r="D50">
        <v>6.5</v>
      </c>
      <c r="E50" t="s">
        <v>2</v>
      </c>
      <c r="J50" s="6" t="str">
        <f>VLOOKUP(B50,Справочник!$A$4:$B$79,2,0)</f>
        <v>Слива красная</v>
      </c>
      <c r="K50" t="e">
        <f>INDEX('прайс 2'!$B$1:$B$63,MATCH(J50,'прайс 2'!$G$1:$G$63,0),1)</f>
        <v>#N/A</v>
      </c>
      <c r="L50" t="e">
        <f>VLOOKUP(K50,'прайс 2'!$B$1:$F$100,4,0)</f>
        <v>#N/A</v>
      </c>
    </row>
    <row r="51" spans="1:12" x14ac:dyDescent="0.25">
      <c r="A51" s="4" t="s">
        <v>248</v>
      </c>
      <c r="B51" t="s">
        <v>80</v>
      </c>
      <c r="C51" t="s">
        <v>24</v>
      </c>
      <c r="D51">
        <v>1</v>
      </c>
      <c r="E51" t="s">
        <v>2</v>
      </c>
      <c r="F51">
        <v>62</v>
      </c>
      <c r="G51">
        <v>62</v>
      </c>
      <c r="H51" t="s">
        <v>81</v>
      </c>
      <c r="J51" s="6" t="str">
        <f>VLOOKUP(B51,Справочник!$A$4:$B$79,2,0)</f>
        <v>Салат китайский</v>
      </c>
      <c r="K51" t="str">
        <f>INDEX('прайс 2'!$B$1:$B$63,MATCH(J51,'прайс 2'!$G$1:$G$63,0),1)</f>
        <v>Салат Китайский</v>
      </c>
      <c r="L51">
        <f>VLOOKUP(K51,'прайс 2'!$B$1:$F$100,4,0)</f>
        <v>90</v>
      </c>
    </row>
    <row r="52" spans="1:12" x14ac:dyDescent="0.25">
      <c r="A52" s="4" t="s">
        <v>249</v>
      </c>
      <c r="B52" t="s">
        <v>82</v>
      </c>
      <c r="C52" t="s">
        <v>24</v>
      </c>
      <c r="D52">
        <v>1</v>
      </c>
      <c r="E52" t="s">
        <v>2</v>
      </c>
      <c r="J52" s="6" t="str">
        <f>VLOOKUP(B52,Справочник!$A$4:$B$79,2,0)</f>
        <v xml:space="preserve">Свекла </v>
      </c>
      <c r="K52" t="e">
        <f>INDEX('прайс 2'!$B$1:$B$63,MATCH(J52,'прайс 2'!$G$1:$G$63,0),1)</f>
        <v>#N/A</v>
      </c>
      <c r="L52" t="e">
        <f>VLOOKUP(K52,'прайс 2'!$B$1:$F$100,4,0)</f>
        <v>#N/A</v>
      </c>
    </row>
    <row r="53" spans="1:12" x14ac:dyDescent="0.25">
      <c r="A53" s="4" t="s">
        <v>249</v>
      </c>
      <c r="B53" t="s">
        <v>83</v>
      </c>
      <c r="C53" t="s">
        <v>24</v>
      </c>
      <c r="D53">
        <v>1</v>
      </c>
      <c r="E53" t="s">
        <v>2</v>
      </c>
      <c r="F53">
        <v>60</v>
      </c>
      <c r="G53">
        <v>60</v>
      </c>
      <c r="J53" s="6" t="str">
        <f>VLOOKUP(B53,Справочник!$A$4:$B$79,2,0)</f>
        <v xml:space="preserve">Свекла </v>
      </c>
      <c r="K53" t="e">
        <f>INDEX('прайс 2'!$B$1:$B$63,MATCH(J53,'прайс 2'!$G$1:$G$63,0),1)</f>
        <v>#N/A</v>
      </c>
      <c r="L53" t="e">
        <f>VLOOKUP(K53,'прайс 2'!$B$1:$F$100,4,0)</f>
        <v>#N/A</v>
      </c>
    </row>
    <row r="54" spans="1:12" x14ac:dyDescent="0.25">
      <c r="A54" s="4" t="s">
        <v>250</v>
      </c>
      <c r="B54" t="s">
        <v>84</v>
      </c>
      <c r="C54" t="s">
        <v>5</v>
      </c>
      <c r="D54">
        <v>10</v>
      </c>
      <c r="E54" t="s">
        <v>2</v>
      </c>
      <c r="F54">
        <v>145</v>
      </c>
      <c r="G54" s="1">
        <v>1450</v>
      </c>
      <c r="J54" s="6" t="str">
        <f>VLOOKUP(B54,Справочник!$A$4:$B$79,2,0)</f>
        <v>Сельдерей корень</v>
      </c>
      <c r="K54" t="str">
        <f>INDEX('прайс 2'!$B$1:$B$63,MATCH(J54,'прайс 2'!$G$1:$G$63,0),1)</f>
        <v>Сельдерей корень</v>
      </c>
      <c r="L54">
        <f>VLOOKUP(K54,'прайс 2'!$B$1:$F$100,4,0)</f>
        <v>225</v>
      </c>
    </row>
    <row r="55" spans="1:12" x14ac:dyDescent="0.25">
      <c r="A55" s="4" t="s">
        <v>251</v>
      </c>
      <c r="B55" t="s">
        <v>85</v>
      </c>
      <c r="C55" t="s">
        <v>5</v>
      </c>
      <c r="D55">
        <v>24</v>
      </c>
      <c r="E55" t="s">
        <v>6</v>
      </c>
      <c r="J55" s="6" t="str">
        <f>VLOOKUP(B55,Справочник!$A$4:$B$79,2,0)</f>
        <v>Стебель сельдерея</v>
      </c>
      <c r="K55" t="e">
        <f>INDEX('прайс 2'!$B$1:$B$63,MATCH(J55,'прайс 2'!$G$1:$G$63,0),1)</f>
        <v>#N/A</v>
      </c>
      <c r="L55" t="e">
        <f>VLOOKUP(K55,'прайс 2'!$B$1:$F$100,4,0)</f>
        <v>#N/A</v>
      </c>
    </row>
    <row r="56" spans="1:12" x14ac:dyDescent="0.25">
      <c r="A56" s="4" t="s">
        <v>252</v>
      </c>
      <c r="B56" t="s">
        <v>86</v>
      </c>
      <c r="C56" t="s">
        <v>45</v>
      </c>
      <c r="D56">
        <v>6</v>
      </c>
      <c r="E56" t="s">
        <v>2</v>
      </c>
      <c r="F56">
        <v>60</v>
      </c>
      <c r="G56">
        <v>360</v>
      </c>
      <c r="J56" s="6" t="str">
        <f>VLOOKUP(B56,Справочник!$A$4:$B$79,2,0)</f>
        <v>Томат</v>
      </c>
      <c r="K56" t="e">
        <f>INDEX('прайс 2'!$B$1:$B$63,MATCH(J56,'прайс 2'!$G$1:$G$63,0),1)</f>
        <v>#N/A</v>
      </c>
      <c r="L56" t="e">
        <f>VLOOKUP(K56,'прайс 2'!$B$1:$F$100,4,0)</f>
        <v>#N/A</v>
      </c>
    </row>
    <row r="57" spans="1:12" x14ac:dyDescent="0.25">
      <c r="A57" s="4" t="s">
        <v>252</v>
      </c>
      <c r="B57" t="s">
        <v>87</v>
      </c>
      <c r="C57" t="s">
        <v>45</v>
      </c>
      <c r="D57">
        <v>6</v>
      </c>
      <c r="E57" t="s">
        <v>2</v>
      </c>
      <c r="F57">
        <v>110</v>
      </c>
      <c r="G57">
        <v>660</v>
      </c>
      <c r="H57" t="s">
        <v>88</v>
      </c>
      <c r="J57" s="6" t="str">
        <f>VLOOKUP(B57,Справочник!$A$4:$B$79,2,0)</f>
        <v>Томат</v>
      </c>
      <c r="K57" t="e">
        <f>INDEX('прайс 2'!$B$1:$B$63,MATCH(J57,'прайс 2'!$G$1:$G$63,0),1)</f>
        <v>#N/A</v>
      </c>
      <c r="L57" t="e">
        <f>VLOOKUP(K57,'прайс 2'!$B$1:$F$100,4,0)</f>
        <v>#N/A</v>
      </c>
    </row>
    <row r="58" spans="1:12" x14ac:dyDescent="0.25">
      <c r="A58" s="4" t="s">
        <v>252</v>
      </c>
      <c r="B58" t="s">
        <v>89</v>
      </c>
      <c r="C58" t="s">
        <v>90</v>
      </c>
      <c r="D58">
        <v>5</v>
      </c>
      <c r="E58" t="s">
        <v>2</v>
      </c>
      <c r="F58">
        <v>105</v>
      </c>
      <c r="G58">
        <v>525</v>
      </c>
      <c r="J58" s="6" t="str">
        <f>VLOOKUP(B58,Справочник!$A$4:$B$79,2,0)</f>
        <v>Томат</v>
      </c>
      <c r="K58" t="e">
        <f>INDEX('прайс 2'!$B$1:$B$63,MATCH(J58,'прайс 2'!$G$1:$G$63,0),1)</f>
        <v>#N/A</v>
      </c>
      <c r="L58" t="e">
        <f>VLOOKUP(K58,'прайс 2'!$B$1:$F$100,4,0)</f>
        <v>#N/A</v>
      </c>
    </row>
    <row r="59" spans="1:12" x14ac:dyDescent="0.25">
      <c r="A59" s="4" t="s">
        <v>252</v>
      </c>
      <c r="B59" t="s">
        <v>91</v>
      </c>
      <c r="C59" t="s">
        <v>24</v>
      </c>
      <c r="D59">
        <v>6</v>
      </c>
      <c r="E59" t="s">
        <v>2</v>
      </c>
      <c r="F59">
        <v>180</v>
      </c>
      <c r="G59" s="1">
        <v>1080</v>
      </c>
      <c r="H59" t="s">
        <v>92</v>
      </c>
      <c r="J59" s="6" t="str">
        <f>VLOOKUP(B59,Справочник!$A$4:$B$79,2,0)</f>
        <v>Томат</v>
      </c>
      <c r="K59" t="e">
        <f>INDEX('прайс 2'!$B$1:$B$63,MATCH(J59,'прайс 2'!$G$1:$G$63,0),1)</f>
        <v>#N/A</v>
      </c>
      <c r="L59" t="e">
        <f>VLOOKUP(K59,'прайс 2'!$B$1:$F$100,4,0)</f>
        <v>#N/A</v>
      </c>
    </row>
    <row r="60" spans="1:12" x14ac:dyDescent="0.25">
      <c r="A60" s="4" t="s">
        <v>252</v>
      </c>
      <c r="B60" t="s">
        <v>93</v>
      </c>
      <c r="C60" t="s">
        <v>24</v>
      </c>
      <c r="D60">
        <v>6</v>
      </c>
      <c r="E60" t="s">
        <v>2</v>
      </c>
      <c r="F60">
        <v>98</v>
      </c>
      <c r="G60">
        <v>588</v>
      </c>
      <c r="H60" t="s">
        <v>94</v>
      </c>
      <c r="J60" s="6" t="str">
        <f>VLOOKUP(B60,Справочник!$A$4:$B$79,2,0)</f>
        <v>Томат</v>
      </c>
      <c r="K60" t="e">
        <f>INDEX('прайс 2'!$B$1:$B$63,MATCH(J60,'прайс 2'!$G$1:$G$63,0),1)</f>
        <v>#N/A</v>
      </c>
      <c r="L60" t="e">
        <f>VLOOKUP(K60,'прайс 2'!$B$1:$F$100,4,0)</f>
        <v>#N/A</v>
      </c>
    </row>
    <row r="61" spans="1:12" x14ac:dyDescent="0.25">
      <c r="B61" t="s">
        <v>95</v>
      </c>
      <c r="C61" t="s">
        <v>45</v>
      </c>
      <c r="D61">
        <v>10</v>
      </c>
      <c r="E61" t="s">
        <v>32</v>
      </c>
      <c r="J61" s="6" t="e">
        <f>VLOOKUP(B61,Справочник!$A$4:$B$79,2,0)</f>
        <v>#N/A</v>
      </c>
      <c r="K61" t="e">
        <f>INDEX('прайс 2'!$B$1:$B$63,MATCH(J61,'прайс 2'!$G$1:$G$63,0),1)</f>
        <v>#N/A</v>
      </c>
      <c r="L61" t="e">
        <f>VLOOKUP(K61,'прайс 2'!$B$1:$F$100,4,0)</f>
        <v>#N/A</v>
      </c>
    </row>
    <row r="62" spans="1:12" x14ac:dyDescent="0.25">
      <c r="B62" t="s">
        <v>96</v>
      </c>
      <c r="C62" t="s">
        <v>45</v>
      </c>
      <c r="D62">
        <v>12</v>
      </c>
      <c r="E62" t="s">
        <v>32</v>
      </c>
      <c r="F62">
        <v>40</v>
      </c>
      <c r="G62">
        <v>480</v>
      </c>
      <c r="J62" s="6" t="e">
        <f>VLOOKUP(B62,Справочник!$A$4:$B$79,2,0)</f>
        <v>#N/A</v>
      </c>
      <c r="K62" t="e">
        <f>INDEX('прайс 2'!$B$1:$B$63,MATCH(J62,'прайс 2'!$G$1:$G$63,0),1)</f>
        <v>#N/A</v>
      </c>
      <c r="L62" t="e">
        <f>VLOOKUP(K62,'прайс 2'!$B$1:$F$100,4,0)</f>
        <v>#N/A</v>
      </c>
    </row>
    <row r="63" spans="1:12" x14ac:dyDescent="0.25">
      <c r="A63" s="4" t="s">
        <v>253</v>
      </c>
      <c r="B63" t="s">
        <v>97</v>
      </c>
      <c r="C63" t="s">
        <v>24</v>
      </c>
      <c r="D63">
        <v>1</v>
      </c>
      <c r="E63" t="s">
        <v>2</v>
      </c>
      <c r="H63" t="s">
        <v>98</v>
      </c>
      <c r="J63" s="6" t="str">
        <f>VLOOKUP(B63,Справочник!$A$4:$B$79,2,0)</f>
        <v>Тыква</v>
      </c>
      <c r="K63" t="str">
        <f>INDEX('прайс 2'!$B$1:$B$63,MATCH(J63,'прайс 2'!$G$1:$G$63,0),1)</f>
        <v>Тыква</v>
      </c>
      <c r="L63">
        <f>VLOOKUP(K63,'прайс 2'!$B$1:$F$100,4,0)</f>
        <v>40</v>
      </c>
    </row>
    <row r="64" spans="1:12" x14ac:dyDescent="0.25">
      <c r="A64" s="4" t="s">
        <v>254</v>
      </c>
      <c r="B64" t="s">
        <v>99</v>
      </c>
      <c r="C64" t="s">
        <v>24</v>
      </c>
      <c r="D64">
        <v>1</v>
      </c>
      <c r="E64" t="s">
        <v>2</v>
      </c>
      <c r="F64">
        <v>240</v>
      </c>
      <c r="G64">
        <v>240</v>
      </c>
      <c r="J64" s="6" t="str">
        <f>VLOOKUP(B64,Справочник!$A$4:$B$79,2,0)</f>
        <v>Укроп</v>
      </c>
      <c r="K64" t="e">
        <f>INDEX('прайс 2'!$B$1:$B$63,MATCH(J64,'прайс 2'!$G$1:$G$63,0),1)</f>
        <v>#N/A</v>
      </c>
      <c r="L64" t="e">
        <f>VLOOKUP(K64,'прайс 2'!$B$1:$F$100,4,0)</f>
        <v>#N/A</v>
      </c>
    </row>
    <row r="65" spans="1:12" x14ac:dyDescent="0.25">
      <c r="A65" s="4" t="s">
        <v>255</v>
      </c>
      <c r="B65" t="s">
        <v>100</v>
      </c>
      <c r="C65" t="s">
        <v>17</v>
      </c>
      <c r="D65">
        <v>1</v>
      </c>
      <c r="E65" t="s">
        <v>2</v>
      </c>
      <c r="F65">
        <v>210</v>
      </c>
      <c r="G65">
        <v>210</v>
      </c>
      <c r="J65" s="6" t="str">
        <f>VLOOKUP(B65,Справочник!$A$4:$B$79,2,0)</f>
        <v>Чеснок нов.урожай</v>
      </c>
      <c r="K65" t="e">
        <f>INDEX('прайс 2'!$B$1:$B$63,MATCH(J65,'прайс 2'!$G$1:$G$63,0),1)</f>
        <v>#N/A</v>
      </c>
      <c r="L65" t="e">
        <f>VLOOKUP(K65,'прайс 2'!$B$1:$F$100,4,0)</f>
        <v>#N/A</v>
      </c>
    </row>
    <row r="66" spans="1:12" x14ac:dyDescent="0.25">
      <c r="B66" t="s">
        <v>101</v>
      </c>
      <c r="C66" t="s">
        <v>24</v>
      </c>
      <c r="D66">
        <v>3</v>
      </c>
      <c r="E66" t="s">
        <v>2</v>
      </c>
      <c r="F66">
        <v>210</v>
      </c>
      <c r="G66">
        <v>630</v>
      </c>
      <c r="J66" s="6" t="e">
        <f>VLOOKUP(B66,Справочник!$A$4:$B$79,2,0)</f>
        <v>#N/A</v>
      </c>
      <c r="K66" t="e">
        <f>INDEX('прайс 2'!$B$1:$B$63,MATCH(J66,'прайс 2'!$G$1:$G$63,0),1)</f>
        <v>#N/A</v>
      </c>
      <c r="L66" t="e">
        <f>VLOOKUP(K66,'прайс 2'!$B$1:$F$100,4,0)</f>
        <v>#N/A</v>
      </c>
    </row>
    <row r="67" spans="1:12" x14ac:dyDescent="0.25">
      <c r="A67" s="4" t="s">
        <v>256</v>
      </c>
      <c r="B67" t="s">
        <v>102</v>
      </c>
      <c r="C67" t="s">
        <v>103</v>
      </c>
      <c r="D67">
        <v>13</v>
      </c>
      <c r="E67" t="s">
        <v>2</v>
      </c>
      <c r="F67">
        <v>63</v>
      </c>
      <c r="G67">
        <v>819</v>
      </c>
      <c r="J67" s="6" t="str">
        <f>VLOOKUP(B67,Справочник!$A$4:$B$79,2,0)</f>
        <v>Яблоко Айдаред</v>
      </c>
      <c r="K67" t="e">
        <f>INDEX('прайс 2'!$B$1:$B$63,MATCH(J67,'прайс 2'!$G$1:$G$63,0),1)</f>
        <v>#N/A</v>
      </c>
      <c r="L67" t="e">
        <f>VLOOKUP(K67,'прайс 2'!$B$1:$F$100,4,0)</f>
        <v>#N/A</v>
      </c>
    </row>
    <row r="68" spans="1:12" x14ac:dyDescent="0.25">
      <c r="A68" s="4" t="s">
        <v>256</v>
      </c>
      <c r="B68" t="s">
        <v>104</v>
      </c>
      <c r="C68" t="s">
        <v>19</v>
      </c>
      <c r="D68">
        <v>13</v>
      </c>
      <c r="E68" t="s">
        <v>2</v>
      </c>
      <c r="F68">
        <v>98</v>
      </c>
      <c r="G68" s="1">
        <v>1274</v>
      </c>
      <c r="J68" s="6" t="str">
        <f>VLOOKUP(B68,Справочник!$A$4:$B$79,2,0)</f>
        <v>Яблоко Айдаред</v>
      </c>
      <c r="K68" t="e">
        <f>INDEX('прайс 2'!$B$1:$B$63,MATCH(J68,'прайс 2'!$G$1:$G$63,0),1)</f>
        <v>#N/A</v>
      </c>
      <c r="L68" t="e">
        <f>VLOOKUP(K68,'прайс 2'!$B$1:$F$100,4,0)</f>
        <v>#N/A</v>
      </c>
    </row>
    <row r="69" spans="1:12" x14ac:dyDescent="0.25">
      <c r="A69" s="4" t="s">
        <v>256</v>
      </c>
      <c r="B69" t="s">
        <v>105</v>
      </c>
      <c r="C69" t="s">
        <v>103</v>
      </c>
      <c r="D69">
        <v>13</v>
      </c>
      <c r="E69" t="s">
        <v>2</v>
      </c>
      <c r="F69">
        <v>85</v>
      </c>
      <c r="G69" s="1">
        <v>1105</v>
      </c>
      <c r="H69" t="s">
        <v>106</v>
      </c>
      <c r="J69" s="6" t="str">
        <f>VLOOKUP(B69,Справочник!$A$4:$B$79,2,0)</f>
        <v>Яблоко Айдаред</v>
      </c>
      <c r="K69" t="e">
        <f>INDEX('прайс 2'!$B$1:$B$63,MATCH(J69,'прайс 2'!$G$1:$G$63,0),1)</f>
        <v>#N/A</v>
      </c>
      <c r="L69" t="e">
        <f>VLOOKUP(K69,'прайс 2'!$B$1:$F$100,4,0)</f>
        <v>#N/A</v>
      </c>
    </row>
    <row r="70" spans="1:12" x14ac:dyDescent="0.25">
      <c r="A70" s="4" t="s">
        <v>256</v>
      </c>
      <c r="B70" t="s">
        <v>107</v>
      </c>
      <c r="C70" t="s">
        <v>103</v>
      </c>
      <c r="D70">
        <v>13</v>
      </c>
      <c r="E70" t="s">
        <v>2</v>
      </c>
      <c r="F70">
        <v>70</v>
      </c>
      <c r="G70">
        <v>910</v>
      </c>
      <c r="H70" t="s">
        <v>7</v>
      </c>
      <c r="I70" t="s">
        <v>108</v>
      </c>
      <c r="J70" s="6" t="str">
        <f>VLOOKUP(B70,Справочник!$A$4:$B$79,2,0)</f>
        <v>Яблоко Голден</v>
      </c>
      <c r="K70" t="e">
        <f>INDEX('прайс 2'!$B$1:$B$63,MATCH(J70,'прайс 2'!$G$1:$G$63,0),1)</f>
        <v>#N/A</v>
      </c>
      <c r="L70" t="e">
        <f>VLOOKUP(K70,'прайс 2'!$B$1:$F$100,4,0)</f>
        <v>#N/A</v>
      </c>
    </row>
    <row r="71" spans="1:12" x14ac:dyDescent="0.25">
      <c r="A71" s="4" t="s">
        <v>256</v>
      </c>
      <c r="B71" t="s">
        <v>109</v>
      </c>
      <c r="C71" t="s">
        <v>103</v>
      </c>
      <c r="D71">
        <v>13</v>
      </c>
      <c r="E71" t="s">
        <v>2</v>
      </c>
      <c r="F71">
        <v>60</v>
      </c>
      <c r="G71">
        <v>780</v>
      </c>
      <c r="H71" t="s">
        <v>110</v>
      </c>
      <c r="J71" s="6" t="str">
        <f>VLOOKUP(B71,Справочник!$A$4:$B$79,2,0)</f>
        <v>Яблоко Голден</v>
      </c>
      <c r="K71" t="e">
        <f>INDEX('прайс 2'!$B$1:$B$63,MATCH(J71,'прайс 2'!$G$1:$G$63,0),1)</f>
        <v>#N/A</v>
      </c>
      <c r="L71" t="e">
        <f>VLOOKUP(K71,'прайс 2'!$B$1:$F$100,4,0)</f>
        <v>#N/A</v>
      </c>
    </row>
    <row r="72" spans="1:12" x14ac:dyDescent="0.25">
      <c r="A72" s="4" t="s">
        <v>256</v>
      </c>
      <c r="B72" t="s">
        <v>111</v>
      </c>
      <c r="C72" t="s">
        <v>103</v>
      </c>
      <c r="D72">
        <v>13</v>
      </c>
      <c r="E72" t="s">
        <v>2</v>
      </c>
      <c r="F72">
        <v>72</v>
      </c>
      <c r="G72">
        <v>936</v>
      </c>
      <c r="J72" s="6" t="str">
        <f>VLOOKUP(B72,Справочник!$A$4:$B$79,2,0)</f>
        <v>Яблоко Голден</v>
      </c>
      <c r="K72" t="e">
        <f>INDEX('прайс 2'!$B$1:$B$63,MATCH(J72,'прайс 2'!$G$1:$G$63,0),1)</f>
        <v>#N/A</v>
      </c>
      <c r="L72" t="e">
        <f>VLOOKUP(K72,'прайс 2'!$B$1:$F$100,4,0)</f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G11" sqref="G11"/>
    </sheetView>
  </sheetViews>
  <sheetFormatPr defaultRowHeight="15" x14ac:dyDescent="0.25"/>
  <cols>
    <col min="1" max="1" width="9.140625" style="4"/>
    <col min="2" max="2" width="19" customWidth="1"/>
    <col min="5" max="5" width="11.28515625" customWidth="1"/>
    <col min="9" max="9" width="9.140625" style="4"/>
  </cols>
  <sheetData>
    <row r="1" spans="1:7" x14ac:dyDescent="0.25">
      <c r="B1" s="3" t="s">
        <v>175</v>
      </c>
      <c r="E1" s="2" t="s">
        <v>174</v>
      </c>
      <c r="G1" s="6"/>
    </row>
    <row r="2" spans="1:7" x14ac:dyDescent="0.25">
      <c r="B2" t="s">
        <v>112</v>
      </c>
      <c r="C2" t="s">
        <v>6</v>
      </c>
      <c r="D2">
        <v>1</v>
      </c>
      <c r="E2">
        <v>145</v>
      </c>
      <c r="F2" t="s">
        <v>58</v>
      </c>
      <c r="G2" s="6" t="e">
        <f>VLOOKUP(B2,Справочник!$A$2:$B$79,2,0)</f>
        <v>#N/A</v>
      </c>
    </row>
    <row r="3" spans="1:7" x14ac:dyDescent="0.25">
      <c r="B3" t="s">
        <v>113</v>
      </c>
      <c r="C3" t="s">
        <v>6</v>
      </c>
      <c r="D3">
        <v>1</v>
      </c>
      <c r="E3">
        <v>340</v>
      </c>
      <c r="F3" t="s">
        <v>58</v>
      </c>
      <c r="G3" s="6" t="e">
        <f>VLOOKUP(B3,Справочник!$A$2:$B$79,2,0)</f>
        <v>#N/A</v>
      </c>
    </row>
    <row r="4" spans="1:7" x14ac:dyDescent="0.25">
      <c r="A4" s="4" t="s">
        <v>225</v>
      </c>
      <c r="B4" t="s">
        <v>114</v>
      </c>
      <c r="C4" t="s">
        <v>115</v>
      </c>
      <c r="D4">
        <v>1</v>
      </c>
      <c r="E4">
        <v>63</v>
      </c>
      <c r="F4" t="s">
        <v>58</v>
      </c>
      <c r="G4" s="6" t="str">
        <f>VLOOKUP(B4,Справочник!$A$2:$B$79,2,0)</f>
        <v>Апельсин</v>
      </c>
    </row>
    <row r="5" spans="1:7" x14ac:dyDescent="0.25">
      <c r="A5" s="4" t="s">
        <v>227</v>
      </c>
      <c r="B5" t="s">
        <v>116</v>
      </c>
      <c r="C5" t="s">
        <v>115</v>
      </c>
      <c r="D5">
        <v>1</v>
      </c>
      <c r="E5">
        <v>77</v>
      </c>
      <c r="F5" t="s">
        <v>117</v>
      </c>
      <c r="G5" s="6" t="str">
        <f>VLOOKUP(B5,Справочник!$A$2:$B$79,2,0)</f>
        <v>Банан</v>
      </c>
    </row>
    <row r="6" spans="1:7" x14ac:dyDescent="0.25">
      <c r="A6" s="4" t="s">
        <v>228</v>
      </c>
      <c r="B6" t="s">
        <v>118</v>
      </c>
      <c r="C6" t="s">
        <v>115</v>
      </c>
      <c r="D6">
        <v>1</v>
      </c>
      <c r="E6">
        <v>180</v>
      </c>
      <c r="F6" t="s">
        <v>58</v>
      </c>
      <c r="G6" s="6" t="str">
        <f>VLOOKUP(B6,Справочник!$A$2:$B$79,2,0)</f>
        <v xml:space="preserve">Виноград темный </v>
      </c>
    </row>
    <row r="7" spans="1:7" x14ac:dyDescent="0.25">
      <c r="A7" s="4" t="s">
        <v>228</v>
      </c>
      <c r="B7" t="s">
        <v>119</v>
      </c>
      <c r="C7" t="s">
        <v>115</v>
      </c>
      <c r="D7">
        <v>1</v>
      </c>
      <c r="E7">
        <v>250</v>
      </c>
      <c r="F7" t="s">
        <v>58</v>
      </c>
      <c r="G7" s="6" t="str">
        <f>VLOOKUP(B7,Справочник!$A$2:$B$79,2,0)</f>
        <v xml:space="preserve">Виноград белый </v>
      </c>
    </row>
    <row r="8" spans="1:7" x14ac:dyDescent="0.25">
      <c r="A8" s="4" t="s">
        <v>229</v>
      </c>
      <c r="B8" t="s">
        <v>120</v>
      </c>
      <c r="C8" t="s">
        <v>115</v>
      </c>
      <c r="D8">
        <v>1</v>
      </c>
      <c r="E8">
        <v>98</v>
      </c>
      <c r="F8" t="s">
        <v>103</v>
      </c>
      <c r="G8" s="6" t="str">
        <f>VLOOKUP(B8,Справочник!$A$2:$B$79,2,0)</f>
        <v>Груша</v>
      </c>
    </row>
    <row r="9" spans="1:7" x14ac:dyDescent="0.25">
      <c r="A9" s="4" t="s">
        <v>229</v>
      </c>
      <c r="B9" t="s">
        <v>121</v>
      </c>
      <c r="C9" t="s">
        <v>115</v>
      </c>
      <c r="D9">
        <v>1</v>
      </c>
      <c r="E9">
        <v>90</v>
      </c>
      <c r="F9" t="s">
        <v>103</v>
      </c>
      <c r="G9" s="6" t="str">
        <f>VLOOKUP(B9,Справочник!$A$2:$B$79,2,0)</f>
        <v>Груша</v>
      </c>
    </row>
    <row r="10" spans="1:7" x14ac:dyDescent="0.25">
      <c r="B10" t="s">
        <v>122</v>
      </c>
      <c r="C10" t="s">
        <v>115</v>
      </c>
      <c r="D10">
        <v>1</v>
      </c>
      <c r="E10">
        <v>95</v>
      </c>
      <c r="F10" t="s">
        <v>58</v>
      </c>
      <c r="G10" s="6" t="e">
        <f>VLOOKUP(B10,Справочник!$A$2:$B$79,2,0)</f>
        <v>#N/A</v>
      </c>
    </row>
    <row r="11" spans="1:7" x14ac:dyDescent="0.25">
      <c r="B11" t="s">
        <v>22</v>
      </c>
      <c r="C11" t="s">
        <v>115</v>
      </c>
      <c r="D11">
        <v>1</v>
      </c>
      <c r="E11">
        <v>0</v>
      </c>
      <c r="F11" t="s">
        <v>90</v>
      </c>
      <c r="G11" s="6" t="e">
        <f>VLOOKUP(B11,Справочник!$A$2:$B$79,2,0)</f>
        <v>#N/A</v>
      </c>
    </row>
    <row r="12" spans="1:7" x14ac:dyDescent="0.25">
      <c r="A12" s="4" t="s">
        <v>234</v>
      </c>
      <c r="B12" t="s">
        <v>123</v>
      </c>
      <c r="C12" t="s">
        <v>115</v>
      </c>
      <c r="D12">
        <v>1</v>
      </c>
      <c r="E12">
        <v>105</v>
      </c>
      <c r="F12" t="s">
        <v>124</v>
      </c>
      <c r="G12" s="6" t="e">
        <f>VLOOKUP(B12,Справочник!$A$2:$B$79,2,0)</f>
        <v>#N/A</v>
      </c>
    </row>
    <row r="13" spans="1:7" x14ac:dyDescent="0.25">
      <c r="A13" s="4" t="s">
        <v>235</v>
      </c>
      <c r="B13" t="s">
        <v>125</v>
      </c>
      <c r="C13" t="s">
        <v>115</v>
      </c>
      <c r="D13">
        <v>1</v>
      </c>
      <c r="E13">
        <v>130</v>
      </c>
      <c r="F13" t="s">
        <v>58</v>
      </c>
      <c r="G13" s="6" t="e">
        <f>VLOOKUP(B13,Справочник!$A$2:$B$79,2,0)</f>
        <v>#N/A</v>
      </c>
    </row>
    <row r="14" spans="1:7" x14ac:dyDescent="0.25">
      <c r="A14" s="4" t="s">
        <v>239</v>
      </c>
      <c r="B14" t="s">
        <v>126</v>
      </c>
      <c r="C14" t="s">
        <v>115</v>
      </c>
      <c r="D14">
        <v>1</v>
      </c>
      <c r="E14">
        <v>138</v>
      </c>
      <c r="F14" t="s">
        <v>19</v>
      </c>
      <c r="G14" s="6" t="e">
        <f>VLOOKUP(B14,Справочник!$A$2:$B$79,2,0)</f>
        <v>#N/A</v>
      </c>
    </row>
    <row r="15" spans="1:7" x14ac:dyDescent="0.25">
      <c r="A15" s="4" t="s">
        <v>239</v>
      </c>
      <c r="B15" t="s">
        <v>126</v>
      </c>
      <c r="C15" t="s">
        <v>115</v>
      </c>
      <c r="D15">
        <v>1</v>
      </c>
      <c r="E15">
        <v>165</v>
      </c>
      <c r="F15" t="s">
        <v>45</v>
      </c>
      <c r="G15" s="6" t="e">
        <f>VLOOKUP(B15,Справочник!$A$2:$B$79,2,0)</f>
        <v>#N/A</v>
      </c>
    </row>
    <row r="16" spans="1:7" x14ac:dyDescent="0.25">
      <c r="A16" s="4" t="s">
        <v>256</v>
      </c>
      <c r="B16" t="s">
        <v>127</v>
      </c>
      <c r="C16" t="s">
        <v>115</v>
      </c>
      <c r="D16">
        <v>1</v>
      </c>
      <c r="E16">
        <v>62</v>
      </c>
      <c r="F16" t="s">
        <v>24</v>
      </c>
      <c r="G16" s="6" t="e">
        <f>VLOOKUP(B16,Справочник!$A$2:$B$79,2,0)</f>
        <v>#N/A</v>
      </c>
    </row>
    <row r="17" spans="1:7" x14ac:dyDescent="0.25">
      <c r="A17" s="4" t="s">
        <v>256</v>
      </c>
      <c r="B17" t="s">
        <v>128</v>
      </c>
      <c r="C17" t="s">
        <v>115</v>
      </c>
      <c r="D17">
        <v>1</v>
      </c>
      <c r="E17">
        <v>70</v>
      </c>
      <c r="F17" t="s">
        <v>103</v>
      </c>
      <c r="G17" s="6" t="e">
        <f>VLOOKUP(B17,Справочник!$A$2:$B$79,2,0)</f>
        <v>#N/A</v>
      </c>
    </row>
    <row r="18" spans="1:7" x14ac:dyDescent="0.25">
      <c r="A18" s="4" t="s">
        <v>256</v>
      </c>
      <c r="B18" t="s">
        <v>129</v>
      </c>
      <c r="C18" t="s">
        <v>115</v>
      </c>
      <c r="D18">
        <v>1</v>
      </c>
      <c r="E18">
        <v>110</v>
      </c>
      <c r="F18" t="s">
        <v>103</v>
      </c>
      <c r="G18" s="6" t="e">
        <f>VLOOKUP(B18,Справочник!$A$2:$B$79,2,0)</f>
        <v>#N/A</v>
      </c>
    </row>
    <row r="19" spans="1:7" x14ac:dyDescent="0.25">
      <c r="G19" s="6" t="e">
        <f>VLOOKUP(B19,Справочник!$A$2:$B$79,2,0)</f>
        <v>#N/A</v>
      </c>
    </row>
    <row r="20" spans="1:7" x14ac:dyDescent="0.25">
      <c r="B20" t="s">
        <v>130</v>
      </c>
      <c r="G20" s="6" t="e">
        <f>VLOOKUP(B20,Справочник!$A$2:$B$79,2,0)</f>
        <v>#N/A</v>
      </c>
    </row>
    <row r="21" spans="1:7" x14ac:dyDescent="0.25">
      <c r="A21" s="4" t="s">
        <v>226</v>
      </c>
      <c r="B21" t="s">
        <v>131</v>
      </c>
      <c r="C21" t="s">
        <v>115</v>
      </c>
      <c r="D21">
        <v>1</v>
      </c>
      <c r="E21">
        <v>245</v>
      </c>
      <c r="F21" t="s">
        <v>103</v>
      </c>
      <c r="G21" s="6" t="str">
        <f>VLOOKUP(B21,Справочник!$A$2:$B$79,2,0)</f>
        <v>Баклажан</v>
      </c>
    </row>
    <row r="22" spans="1:7" x14ac:dyDescent="0.25">
      <c r="A22" s="4" t="s">
        <v>230</v>
      </c>
      <c r="B22" t="s">
        <v>132</v>
      </c>
      <c r="C22" t="s">
        <v>115</v>
      </c>
      <c r="D22">
        <v>1</v>
      </c>
      <c r="E22">
        <v>54</v>
      </c>
      <c r="F22" t="s">
        <v>103</v>
      </c>
      <c r="G22" s="6" t="str">
        <f>VLOOKUP(B22,Справочник!$A$2:$B$79,2,0)</f>
        <v>Кабачки</v>
      </c>
    </row>
    <row r="23" spans="1:7" x14ac:dyDescent="0.25">
      <c r="A23" s="4" t="s">
        <v>233</v>
      </c>
      <c r="B23" t="s">
        <v>33</v>
      </c>
      <c r="C23" t="s">
        <v>115</v>
      </c>
      <c r="D23">
        <v>1</v>
      </c>
      <c r="E23">
        <v>12</v>
      </c>
      <c r="F23" t="s">
        <v>24</v>
      </c>
      <c r="G23" s="6" t="str">
        <f>VLOOKUP(B23,Справочник!$A$2:$B$79,2,0)</f>
        <v>Картофель</v>
      </c>
    </row>
    <row r="24" spans="1:7" x14ac:dyDescent="0.25">
      <c r="A24" s="4" t="s">
        <v>233</v>
      </c>
      <c r="B24" t="s">
        <v>133</v>
      </c>
      <c r="C24" t="s">
        <v>115</v>
      </c>
      <c r="D24">
        <v>1</v>
      </c>
      <c r="E24">
        <v>15</v>
      </c>
      <c r="F24" t="s">
        <v>24</v>
      </c>
      <c r="G24" s="6" t="e">
        <f>VLOOKUP(B24,Справочник!$A$2:$B$79,2,0)</f>
        <v>#N/A</v>
      </c>
    </row>
    <row r="25" spans="1:7" x14ac:dyDescent="0.25">
      <c r="A25" s="4" t="s">
        <v>231</v>
      </c>
      <c r="B25" t="s">
        <v>134</v>
      </c>
      <c r="C25" t="s">
        <v>115</v>
      </c>
      <c r="D25">
        <v>1</v>
      </c>
      <c r="E25">
        <v>19</v>
      </c>
      <c r="F25" t="s">
        <v>24</v>
      </c>
      <c r="G25" s="6" t="str">
        <f>VLOOKUP(B25,Справочник!$A$2:$B$79,2,0)</f>
        <v>Капуста</v>
      </c>
    </row>
    <row r="26" spans="1:7" x14ac:dyDescent="0.25">
      <c r="A26" s="4" t="s">
        <v>257</v>
      </c>
      <c r="B26" t="s">
        <v>135</v>
      </c>
      <c r="C26" t="s">
        <v>115</v>
      </c>
      <c r="D26">
        <v>1</v>
      </c>
      <c r="E26">
        <v>95</v>
      </c>
      <c r="F26" t="s">
        <v>103</v>
      </c>
      <c r="G26" s="6" t="e">
        <f>VLOOKUP(B26,Справочник!$A$2:$B$79,2,0)</f>
        <v>#N/A</v>
      </c>
    </row>
    <row r="27" spans="1:7" x14ac:dyDescent="0.25">
      <c r="A27" s="4" t="s">
        <v>237</v>
      </c>
      <c r="B27" t="s">
        <v>136</v>
      </c>
      <c r="C27" t="s">
        <v>115</v>
      </c>
      <c r="D27">
        <v>1</v>
      </c>
      <c r="E27">
        <v>32</v>
      </c>
      <c r="F27" t="s">
        <v>24</v>
      </c>
      <c r="G27" s="6" t="e">
        <f>VLOOKUP(B27,Справочник!$A$2:$B$79,2,0)</f>
        <v>#N/A</v>
      </c>
    </row>
    <row r="28" spans="1:7" x14ac:dyDescent="0.25">
      <c r="B28" t="s">
        <v>137</v>
      </c>
      <c r="C28" t="s">
        <v>115</v>
      </c>
      <c r="D28">
        <v>1</v>
      </c>
      <c r="E28">
        <v>0</v>
      </c>
      <c r="F28" t="s">
        <v>24</v>
      </c>
      <c r="G28" s="6" t="e">
        <f>VLOOKUP(B28,Справочник!$A$2:$B$79,2,0)</f>
        <v>#N/A</v>
      </c>
    </row>
    <row r="29" spans="1:7" x14ac:dyDescent="0.25">
      <c r="B29" t="s">
        <v>51</v>
      </c>
      <c r="C29" t="s">
        <v>115</v>
      </c>
      <c r="D29">
        <v>1</v>
      </c>
      <c r="E29">
        <v>210</v>
      </c>
      <c r="F29" t="s">
        <v>103</v>
      </c>
      <c r="G29" s="6" t="e">
        <f>VLOOKUP(B29,Справочник!$A$2:$B$79,2,0)</f>
        <v>#N/A</v>
      </c>
    </row>
    <row r="30" spans="1:7" x14ac:dyDescent="0.25">
      <c r="A30" s="4" t="s">
        <v>236</v>
      </c>
      <c r="B30" t="s">
        <v>47</v>
      </c>
      <c r="C30" t="s">
        <v>115</v>
      </c>
      <c r="D30">
        <v>1</v>
      </c>
      <c r="E30">
        <v>165</v>
      </c>
      <c r="F30" t="s">
        <v>24</v>
      </c>
      <c r="G30" s="6" t="str">
        <f>VLOOKUP(B30,Справочник!$A$2:$B$79,2,0)</f>
        <v>Лук зеленый</v>
      </c>
    </row>
    <row r="31" spans="1:7" x14ac:dyDescent="0.25">
      <c r="A31" s="4" t="s">
        <v>238</v>
      </c>
      <c r="B31" t="s">
        <v>138</v>
      </c>
      <c r="C31" t="s">
        <v>115</v>
      </c>
      <c r="D31">
        <v>1</v>
      </c>
      <c r="E31">
        <v>30</v>
      </c>
      <c r="F31" t="s">
        <v>24</v>
      </c>
      <c r="G31" s="6" t="e">
        <f>VLOOKUP(B31,Справочник!$A$2:$B$79,2,0)</f>
        <v>#N/A</v>
      </c>
    </row>
    <row r="32" spans="1:7" x14ac:dyDescent="0.25">
      <c r="A32" s="4" t="s">
        <v>240</v>
      </c>
      <c r="B32" t="s">
        <v>139</v>
      </c>
      <c r="C32" t="s">
        <v>115</v>
      </c>
      <c r="D32">
        <v>1</v>
      </c>
      <c r="E32">
        <v>60</v>
      </c>
      <c r="F32" t="s">
        <v>24</v>
      </c>
      <c r="G32" s="6" t="e">
        <f>VLOOKUP(B32,Справочник!$A$2:$B$79,2,0)</f>
        <v>#N/A</v>
      </c>
    </row>
    <row r="33" spans="1:7" x14ac:dyDescent="0.25">
      <c r="A33" s="4" t="s">
        <v>252</v>
      </c>
      <c r="B33" t="s">
        <v>140</v>
      </c>
      <c r="C33" t="s">
        <v>115</v>
      </c>
      <c r="D33">
        <v>1</v>
      </c>
      <c r="E33">
        <v>68</v>
      </c>
      <c r="F33" t="s">
        <v>45</v>
      </c>
      <c r="G33" s="6" t="e">
        <f>VLOOKUP(B33,Справочник!$A$2:$B$79,2,0)</f>
        <v>#N/A</v>
      </c>
    </row>
    <row r="34" spans="1:7" x14ac:dyDescent="0.25">
      <c r="B34" t="s">
        <v>141</v>
      </c>
      <c r="C34" t="s">
        <v>6</v>
      </c>
      <c r="D34">
        <v>0.5</v>
      </c>
      <c r="E34">
        <v>210</v>
      </c>
      <c r="F34" t="s">
        <v>45</v>
      </c>
      <c r="G34" s="6" t="e">
        <f>VLOOKUP(B34,Справочник!$A$2:$B$79,2,0)</f>
        <v>#N/A</v>
      </c>
    </row>
    <row r="35" spans="1:7" x14ac:dyDescent="0.25">
      <c r="A35" s="4" t="s">
        <v>242</v>
      </c>
      <c r="B35" t="s">
        <v>142</v>
      </c>
      <c r="C35" t="s">
        <v>115</v>
      </c>
      <c r="D35">
        <v>1</v>
      </c>
      <c r="E35">
        <v>148</v>
      </c>
      <c r="F35" t="s">
        <v>103</v>
      </c>
      <c r="G35" s="6" t="e">
        <f>VLOOKUP(B35,Справочник!$A$2:$B$79,2,0)</f>
        <v>#N/A</v>
      </c>
    </row>
    <row r="36" spans="1:7" x14ac:dyDescent="0.25">
      <c r="A36" s="4" t="s">
        <v>245</v>
      </c>
      <c r="B36" t="s">
        <v>143</v>
      </c>
      <c r="C36" t="s">
        <v>115</v>
      </c>
      <c r="D36">
        <v>1</v>
      </c>
      <c r="E36">
        <v>80</v>
      </c>
      <c r="F36" t="s">
        <v>103</v>
      </c>
      <c r="G36" s="6" t="e">
        <f>VLOOKUP(B36,Справочник!$A$2:$B$79,2,0)</f>
        <v>#N/A</v>
      </c>
    </row>
    <row r="37" spans="1:7" x14ac:dyDescent="0.25">
      <c r="A37" s="4" t="s">
        <v>246</v>
      </c>
      <c r="B37" t="s">
        <v>144</v>
      </c>
      <c r="C37" t="s">
        <v>115</v>
      </c>
      <c r="D37">
        <v>1</v>
      </c>
      <c r="E37">
        <v>35</v>
      </c>
      <c r="F37" t="s">
        <v>24</v>
      </c>
      <c r="G37" s="6" t="e">
        <f>VLOOKUP(B37,Справочник!$A$2:$B$79,2,0)</f>
        <v>#N/A</v>
      </c>
    </row>
    <row r="38" spans="1:7" x14ac:dyDescent="0.25">
      <c r="A38" s="4" t="s">
        <v>246</v>
      </c>
      <c r="B38" t="s">
        <v>145</v>
      </c>
      <c r="C38" t="s">
        <v>115</v>
      </c>
      <c r="D38">
        <v>1</v>
      </c>
      <c r="E38">
        <v>25</v>
      </c>
      <c r="F38" t="s">
        <v>24</v>
      </c>
      <c r="G38" s="6" t="str">
        <f>VLOOKUP(B38,Справочник!$A$2:$B$79,2,0)</f>
        <v>Редис красный 0,5</v>
      </c>
    </row>
    <row r="39" spans="1:7" x14ac:dyDescent="0.25">
      <c r="A39" s="4" t="s">
        <v>249</v>
      </c>
      <c r="B39" t="s">
        <v>146</v>
      </c>
      <c r="C39" t="s">
        <v>115</v>
      </c>
      <c r="D39">
        <v>1</v>
      </c>
      <c r="E39">
        <v>40</v>
      </c>
      <c r="F39" t="s">
        <v>24</v>
      </c>
      <c r="G39" s="6" t="e">
        <f>VLOOKUP(B39,Справочник!$A$2:$B$79,2,0)</f>
        <v>#N/A</v>
      </c>
    </row>
    <row r="40" spans="1:7" x14ac:dyDescent="0.25">
      <c r="A40" s="4" t="s">
        <v>250</v>
      </c>
      <c r="B40" t="s">
        <v>84</v>
      </c>
      <c r="C40" t="s">
        <v>115</v>
      </c>
      <c r="D40">
        <v>1</v>
      </c>
      <c r="E40">
        <v>225</v>
      </c>
      <c r="F40" t="s">
        <v>103</v>
      </c>
      <c r="G40" s="6" t="str">
        <f>VLOOKUP(B40,Справочник!$A$2:$B$79,2,0)</f>
        <v>Сельдерей корень</v>
      </c>
    </row>
    <row r="41" spans="1:7" x14ac:dyDescent="0.25">
      <c r="A41" s="4" t="s">
        <v>251</v>
      </c>
      <c r="B41" t="s">
        <v>147</v>
      </c>
      <c r="C41" t="s">
        <v>115</v>
      </c>
      <c r="D41">
        <v>1</v>
      </c>
      <c r="E41">
        <v>120</v>
      </c>
      <c r="F41" t="s">
        <v>103</v>
      </c>
      <c r="G41" s="6" t="e">
        <f>VLOOKUP(B41,Справочник!$A$2:$B$79,2,0)</f>
        <v>#N/A</v>
      </c>
    </row>
    <row r="42" spans="1:7" x14ac:dyDescent="0.25">
      <c r="A42" s="4" t="s">
        <v>248</v>
      </c>
      <c r="B42" t="s">
        <v>148</v>
      </c>
      <c r="C42" t="s">
        <v>115</v>
      </c>
      <c r="D42">
        <v>1</v>
      </c>
      <c r="E42">
        <v>90</v>
      </c>
      <c r="F42" t="s">
        <v>103</v>
      </c>
      <c r="G42" s="6" t="str">
        <f>VLOOKUP(B42,Справочник!$A$2:$B$79,2,0)</f>
        <v>Салат китайский</v>
      </c>
    </row>
    <row r="43" spans="1:7" x14ac:dyDescent="0.25">
      <c r="A43" s="4" t="s">
        <v>244</v>
      </c>
      <c r="B43" t="s">
        <v>149</v>
      </c>
      <c r="C43" t="s">
        <v>115</v>
      </c>
      <c r="D43">
        <v>1</v>
      </c>
      <c r="E43">
        <v>210</v>
      </c>
      <c r="F43" t="s">
        <v>24</v>
      </c>
      <c r="G43" s="6" t="e">
        <f>VLOOKUP(B43,Справочник!$A$2:$B$79,2,0)</f>
        <v>#N/A</v>
      </c>
    </row>
    <row r="44" spans="1:7" x14ac:dyDescent="0.25">
      <c r="A44" s="4" t="s">
        <v>254</v>
      </c>
      <c r="B44" t="s">
        <v>150</v>
      </c>
      <c r="C44" t="s">
        <v>115</v>
      </c>
      <c r="D44">
        <v>1</v>
      </c>
      <c r="E44">
        <v>210</v>
      </c>
      <c r="F44" t="s">
        <v>24</v>
      </c>
      <c r="G44" s="6" t="e">
        <f>VLOOKUP(B44,Справочник!$A$2:$B$79,2,0)</f>
        <v>#N/A</v>
      </c>
    </row>
    <row r="45" spans="1:7" x14ac:dyDescent="0.25">
      <c r="A45" s="4" t="s">
        <v>255</v>
      </c>
      <c r="B45" t="s">
        <v>151</v>
      </c>
      <c r="C45" t="s">
        <v>115</v>
      </c>
      <c r="D45">
        <v>1</v>
      </c>
      <c r="E45">
        <v>265</v>
      </c>
      <c r="F45" t="s">
        <v>17</v>
      </c>
      <c r="G45" s="6" t="e">
        <f>VLOOKUP(B45,Справочник!$A$2:$B$79,2,0)</f>
        <v>#N/A</v>
      </c>
    </row>
    <row r="46" spans="1:7" x14ac:dyDescent="0.25">
      <c r="A46" s="4" t="s">
        <v>253</v>
      </c>
      <c r="B46" t="s">
        <v>97</v>
      </c>
      <c r="C46" t="s">
        <v>115</v>
      </c>
      <c r="D46">
        <v>1</v>
      </c>
      <c r="E46">
        <v>40</v>
      </c>
      <c r="F46" t="s">
        <v>24</v>
      </c>
      <c r="G46" s="6" t="str">
        <f>VLOOKUP(B46,Справочник!$A$2:$B$79,2,0)</f>
        <v>Тыква</v>
      </c>
    </row>
    <row r="47" spans="1:7" x14ac:dyDescent="0.25">
      <c r="A47" s="4" t="s">
        <v>232</v>
      </c>
      <c r="B47" t="s">
        <v>152</v>
      </c>
      <c r="C47" t="s">
        <v>6</v>
      </c>
      <c r="D47">
        <v>10</v>
      </c>
      <c r="E47">
        <v>320</v>
      </c>
      <c r="F47" t="s">
        <v>24</v>
      </c>
      <c r="G47" s="6" t="str">
        <f>VLOOKUP(B47,Справочник!$A$2:$B$79,2,0)</f>
        <v>Капуста квашеная</v>
      </c>
    </row>
    <row r="48" spans="1:7" x14ac:dyDescent="0.25">
      <c r="A48" s="4" t="s">
        <v>241</v>
      </c>
      <c r="B48" t="s">
        <v>153</v>
      </c>
      <c r="C48" t="s">
        <v>6</v>
      </c>
      <c r="D48">
        <v>7</v>
      </c>
      <c r="E48">
        <v>525</v>
      </c>
      <c r="F48" t="s">
        <v>24</v>
      </c>
      <c r="G48" s="6" t="e">
        <f>VLOOKUP(B48,Справочник!$A$2:$B$79,2,0)</f>
        <v>#N/A</v>
      </c>
    </row>
    <row r="49" spans="2:7" x14ac:dyDescent="0.25">
      <c r="B49" t="s">
        <v>154</v>
      </c>
      <c r="G49" s="6" t="e">
        <f>VLOOKUP(B49,Справочник!$A$2:$B$79,2,0)</f>
        <v>#N/A</v>
      </c>
    </row>
    <row r="50" spans="2:7" x14ac:dyDescent="0.25">
      <c r="B50" t="s">
        <v>155</v>
      </c>
      <c r="C50" t="s">
        <v>156</v>
      </c>
      <c r="D50">
        <v>10</v>
      </c>
      <c r="E50">
        <v>196</v>
      </c>
      <c r="F50" t="s">
        <v>157</v>
      </c>
      <c r="G50" s="6" t="e">
        <f>VLOOKUP(B50,Справочник!$A$2:$B$79,2,0)</f>
        <v>#N/A</v>
      </c>
    </row>
    <row r="51" spans="2:7" x14ac:dyDescent="0.25">
      <c r="B51" t="s">
        <v>158</v>
      </c>
      <c r="C51" t="s">
        <v>156</v>
      </c>
      <c r="D51">
        <v>10</v>
      </c>
      <c r="E51">
        <v>380</v>
      </c>
      <c r="F51" t="s">
        <v>159</v>
      </c>
      <c r="G51" s="6" t="e">
        <f>VLOOKUP(B51,Справочник!$A$2:$B$79,2,0)</f>
        <v>#N/A</v>
      </c>
    </row>
    <row r="52" spans="2:7" x14ac:dyDescent="0.25">
      <c r="B52" t="s">
        <v>160</v>
      </c>
      <c r="C52" t="s">
        <v>161</v>
      </c>
      <c r="D52">
        <v>10</v>
      </c>
      <c r="E52">
        <v>420</v>
      </c>
      <c r="F52" t="s">
        <v>157</v>
      </c>
      <c r="G52" s="6" t="e">
        <f>VLOOKUP(B52,Справочник!$A$2:$B$79,2,0)</f>
        <v>#N/A</v>
      </c>
    </row>
    <row r="53" spans="2:7" x14ac:dyDescent="0.25">
      <c r="B53" t="s">
        <v>162</v>
      </c>
      <c r="C53" t="s">
        <v>163</v>
      </c>
      <c r="D53">
        <v>10</v>
      </c>
      <c r="E53">
        <v>120</v>
      </c>
      <c r="F53" t="s">
        <v>24</v>
      </c>
      <c r="G53" s="6" t="e">
        <f>VLOOKUP(B53,Справочник!$A$2:$B$79,2,0)</f>
        <v>#N/A</v>
      </c>
    </row>
    <row r="54" spans="2:7" x14ac:dyDescent="0.25">
      <c r="B54" t="s">
        <v>164</v>
      </c>
      <c r="C54" t="s">
        <v>163</v>
      </c>
      <c r="D54">
        <v>10</v>
      </c>
      <c r="E54">
        <v>195</v>
      </c>
      <c r="F54" t="s">
        <v>24</v>
      </c>
      <c r="G54" s="6" t="e">
        <f>VLOOKUP(B54,Справочник!$A$2:$B$79,2,0)</f>
        <v>#N/A</v>
      </c>
    </row>
    <row r="55" spans="2:7" x14ac:dyDescent="0.25">
      <c r="B55" t="s">
        <v>165</v>
      </c>
      <c r="C55" t="s">
        <v>156</v>
      </c>
      <c r="D55">
        <v>10</v>
      </c>
      <c r="E55">
        <v>380</v>
      </c>
      <c r="F55" t="s">
        <v>19</v>
      </c>
      <c r="G55" s="6" t="e">
        <f>VLOOKUP(B55,Справочник!$A$2:$B$79,2,0)</f>
        <v>#N/A</v>
      </c>
    </row>
    <row r="56" spans="2:7" x14ac:dyDescent="0.25">
      <c r="B56" t="s">
        <v>166</v>
      </c>
      <c r="C56" t="s">
        <v>115</v>
      </c>
      <c r="D56">
        <v>12.5</v>
      </c>
      <c r="E56">
        <v>380</v>
      </c>
      <c r="F56" t="s">
        <v>159</v>
      </c>
      <c r="G56" s="6" t="e">
        <f>VLOOKUP(B56,Справочник!$A$2:$B$79,2,0)</f>
        <v>#N/A</v>
      </c>
    </row>
    <row r="57" spans="2:7" x14ac:dyDescent="0.25">
      <c r="B57" t="s">
        <v>167</v>
      </c>
      <c r="C57" t="s">
        <v>115</v>
      </c>
      <c r="D57">
        <v>12.5</v>
      </c>
      <c r="E57">
        <v>560</v>
      </c>
      <c r="F57" t="s">
        <v>159</v>
      </c>
      <c r="G57" s="6" t="e">
        <f>VLOOKUP(B57,Справочник!$A$2:$B$79,2,0)</f>
        <v>#N/A</v>
      </c>
    </row>
    <row r="58" spans="2:7" x14ac:dyDescent="0.25">
      <c r="B58" t="s">
        <v>168</v>
      </c>
      <c r="C58" t="s">
        <v>115</v>
      </c>
      <c r="D58">
        <v>12.5</v>
      </c>
      <c r="E58">
        <v>350</v>
      </c>
      <c r="F58" t="s">
        <v>159</v>
      </c>
      <c r="G58" s="6" t="e">
        <f>VLOOKUP(B58,Справочник!$A$2:$B$79,2,0)</f>
        <v>#N/A</v>
      </c>
    </row>
    <row r="59" spans="2:7" x14ac:dyDescent="0.25">
      <c r="B59" t="s">
        <v>169</v>
      </c>
      <c r="C59" t="s">
        <v>115</v>
      </c>
      <c r="D59">
        <v>12.5</v>
      </c>
      <c r="E59">
        <v>340</v>
      </c>
      <c r="F59" t="s">
        <v>159</v>
      </c>
      <c r="G59" s="6" t="e">
        <f>VLOOKUP(B59,Справочник!$A$2:$B$79,2,0)</f>
        <v>#N/A</v>
      </c>
    </row>
    <row r="60" spans="2:7" x14ac:dyDescent="0.25">
      <c r="B60" t="s">
        <v>170</v>
      </c>
      <c r="C60" t="s">
        <v>115</v>
      </c>
      <c r="D60">
        <v>12.5</v>
      </c>
      <c r="E60">
        <v>350</v>
      </c>
      <c r="F60" t="s">
        <v>159</v>
      </c>
      <c r="G60" s="6" t="e">
        <f>VLOOKUP(B60,Справочник!$A$2:$B$79,2,0)</f>
        <v>#N/A</v>
      </c>
    </row>
    <row r="61" spans="2:7" x14ac:dyDescent="0.25">
      <c r="B61" t="s">
        <v>171</v>
      </c>
      <c r="C61" t="s">
        <v>115</v>
      </c>
      <c r="D61">
        <v>12.5</v>
      </c>
      <c r="E61">
        <v>490</v>
      </c>
      <c r="F61" t="s">
        <v>159</v>
      </c>
      <c r="G61" s="6" t="e">
        <f>VLOOKUP(B61,Справочник!$A$2:$B$79,2,0)</f>
        <v>#N/A</v>
      </c>
    </row>
    <row r="62" spans="2:7" x14ac:dyDescent="0.25">
      <c r="B62" t="s">
        <v>172</v>
      </c>
      <c r="C62" t="s">
        <v>115</v>
      </c>
      <c r="D62">
        <v>10</v>
      </c>
      <c r="E62">
        <v>520</v>
      </c>
      <c r="F62" t="s">
        <v>159</v>
      </c>
      <c r="G62" s="6" t="e">
        <f>VLOOKUP(B62,Справочник!$A$2:$B$79,2,0)</f>
        <v>#N/A</v>
      </c>
    </row>
    <row r="63" spans="2:7" x14ac:dyDescent="0.25">
      <c r="B63" t="s">
        <v>173</v>
      </c>
      <c r="C63" t="s">
        <v>115</v>
      </c>
      <c r="D63">
        <v>5</v>
      </c>
      <c r="E63">
        <v>390</v>
      </c>
      <c r="F63" t="s">
        <v>159</v>
      </c>
      <c r="G63" s="6" t="e">
        <f>VLOOKUP(B63,Справочник!$A$2:$B$79,2,0)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B1" sqref="B1"/>
    </sheetView>
  </sheetViews>
  <sheetFormatPr defaultRowHeight="15" x14ac:dyDescent="0.25"/>
  <cols>
    <col min="1" max="1" width="9.140625" style="4"/>
    <col min="2" max="2" width="25.5703125" customWidth="1"/>
  </cols>
  <sheetData>
    <row r="1" spans="1:8" x14ac:dyDescent="0.25">
      <c r="B1" s="3" t="s">
        <v>175</v>
      </c>
      <c r="D1" s="5" t="s">
        <v>174</v>
      </c>
    </row>
    <row r="2" spans="1:8" x14ac:dyDescent="0.25">
      <c r="B2" t="s">
        <v>176</v>
      </c>
    </row>
    <row r="3" spans="1:8" x14ac:dyDescent="0.25">
      <c r="A3" s="4" t="s">
        <v>225</v>
      </c>
      <c r="B3" t="s">
        <v>177</v>
      </c>
      <c r="C3">
        <v>15</v>
      </c>
      <c r="D3">
        <v>60</v>
      </c>
      <c r="H3" s="4"/>
    </row>
    <row r="4" spans="1:8" x14ac:dyDescent="0.25">
      <c r="A4" s="4" t="s">
        <v>226</v>
      </c>
      <c r="B4" t="s">
        <v>178</v>
      </c>
      <c r="C4">
        <v>5</v>
      </c>
      <c r="D4">
        <v>240</v>
      </c>
      <c r="H4" s="4"/>
    </row>
    <row r="5" spans="1:8" x14ac:dyDescent="0.25">
      <c r="A5" s="4" t="s">
        <v>227</v>
      </c>
      <c r="B5" t="s">
        <v>179</v>
      </c>
      <c r="C5">
        <v>18.7</v>
      </c>
      <c r="D5">
        <v>72.3</v>
      </c>
      <c r="H5" s="4"/>
    </row>
    <row r="6" spans="1:8" x14ac:dyDescent="0.25">
      <c r="A6" s="4" t="s">
        <v>228</v>
      </c>
      <c r="B6" t="s">
        <v>180</v>
      </c>
      <c r="C6">
        <v>8.1999999999999993</v>
      </c>
      <c r="D6">
        <v>0</v>
      </c>
      <c r="H6" s="4"/>
    </row>
    <row r="7" spans="1:8" x14ac:dyDescent="0.25">
      <c r="A7" s="4" t="s">
        <v>228</v>
      </c>
      <c r="B7" t="s">
        <v>181</v>
      </c>
      <c r="C7">
        <v>5.2</v>
      </c>
      <c r="D7">
        <v>205</v>
      </c>
      <c r="H7" s="4"/>
    </row>
    <row r="8" spans="1:8" x14ac:dyDescent="0.25">
      <c r="A8" s="4" t="s">
        <v>229</v>
      </c>
      <c r="B8" t="s">
        <v>120</v>
      </c>
      <c r="C8">
        <v>1</v>
      </c>
      <c r="D8">
        <v>85</v>
      </c>
      <c r="H8" s="4"/>
    </row>
    <row r="9" spans="1:8" x14ac:dyDescent="0.25">
      <c r="A9" s="4" t="s">
        <v>231</v>
      </c>
      <c r="B9" t="s">
        <v>182</v>
      </c>
      <c r="D9">
        <v>16.899999999999999</v>
      </c>
      <c r="H9" s="4"/>
    </row>
    <row r="10" spans="1:8" x14ac:dyDescent="0.25">
      <c r="A10" s="4" t="s">
        <v>231</v>
      </c>
      <c r="B10" t="s">
        <v>183</v>
      </c>
      <c r="C10">
        <v>1</v>
      </c>
      <c r="D10">
        <v>18.899999999999999</v>
      </c>
      <c r="H10" s="4"/>
    </row>
    <row r="11" spans="1:8" x14ac:dyDescent="0.25">
      <c r="A11" s="4" t="s">
        <v>232</v>
      </c>
      <c r="B11" t="s">
        <v>184</v>
      </c>
      <c r="C11">
        <v>9</v>
      </c>
      <c r="D11">
        <v>33</v>
      </c>
      <c r="H11" s="4"/>
    </row>
    <row r="12" spans="1:8" x14ac:dyDescent="0.25">
      <c r="A12" s="4" t="s">
        <v>232</v>
      </c>
      <c r="B12" t="s">
        <v>185</v>
      </c>
      <c r="C12">
        <v>1</v>
      </c>
      <c r="D12">
        <v>35</v>
      </c>
      <c r="H12" s="4"/>
    </row>
    <row r="13" spans="1:8" x14ac:dyDescent="0.25">
      <c r="A13" s="4" t="s">
        <v>248</v>
      </c>
      <c r="B13" t="s">
        <v>186</v>
      </c>
      <c r="C13">
        <v>1</v>
      </c>
      <c r="D13">
        <v>66</v>
      </c>
      <c r="H13" s="4"/>
    </row>
    <row r="14" spans="1:8" x14ac:dyDescent="0.25">
      <c r="A14" s="4" t="s">
        <v>257</v>
      </c>
      <c r="B14" t="s">
        <v>135</v>
      </c>
      <c r="C14">
        <v>1</v>
      </c>
      <c r="D14">
        <v>96</v>
      </c>
      <c r="H14" s="4"/>
    </row>
    <row r="15" spans="1:8" x14ac:dyDescent="0.25">
      <c r="A15" s="4" t="s">
        <v>230</v>
      </c>
      <c r="B15" t="s">
        <v>132</v>
      </c>
      <c r="D15">
        <v>42</v>
      </c>
      <c r="H15" s="4"/>
    </row>
    <row r="16" spans="1:8" x14ac:dyDescent="0.25">
      <c r="A16" s="4" t="s">
        <v>233</v>
      </c>
      <c r="B16" t="s">
        <v>187</v>
      </c>
      <c r="D16">
        <v>13.8</v>
      </c>
      <c r="H16" s="4"/>
    </row>
    <row r="17" spans="1:8" x14ac:dyDescent="0.25">
      <c r="A17" s="4" t="s">
        <v>233</v>
      </c>
      <c r="B17" t="s">
        <v>188</v>
      </c>
      <c r="C17">
        <v>1</v>
      </c>
      <c r="D17">
        <v>15.5</v>
      </c>
      <c r="H17" s="4"/>
    </row>
    <row r="18" spans="1:8" x14ac:dyDescent="0.25">
      <c r="A18" s="4" t="s">
        <v>234</v>
      </c>
      <c r="B18" t="s">
        <v>123</v>
      </c>
      <c r="C18">
        <v>1</v>
      </c>
      <c r="D18">
        <v>113</v>
      </c>
      <c r="H18" s="4"/>
    </row>
    <row r="19" spans="1:8" x14ac:dyDescent="0.25">
      <c r="A19" s="4" t="s">
        <v>235</v>
      </c>
      <c r="B19" t="s">
        <v>189</v>
      </c>
      <c r="C19">
        <v>10</v>
      </c>
      <c r="D19">
        <v>140</v>
      </c>
      <c r="H19" s="4"/>
    </row>
    <row r="20" spans="1:8" x14ac:dyDescent="0.25">
      <c r="B20" t="s">
        <v>190</v>
      </c>
      <c r="D20">
        <v>180</v>
      </c>
      <c r="H20" s="4"/>
    </row>
    <row r="21" spans="1:8" x14ac:dyDescent="0.25">
      <c r="A21" s="4" t="s">
        <v>237</v>
      </c>
      <c r="B21" t="s">
        <v>191</v>
      </c>
      <c r="D21">
        <v>22</v>
      </c>
      <c r="H21" s="4"/>
    </row>
    <row r="22" spans="1:8" x14ac:dyDescent="0.25">
      <c r="A22" s="4" t="s">
        <v>237</v>
      </c>
      <c r="B22" t="s">
        <v>136</v>
      </c>
      <c r="C22">
        <v>1</v>
      </c>
      <c r="D22">
        <v>28</v>
      </c>
      <c r="H22" s="4"/>
    </row>
    <row r="23" spans="1:8" x14ac:dyDescent="0.25">
      <c r="A23" s="4" t="s">
        <v>236</v>
      </c>
      <c r="B23" t="s">
        <v>47</v>
      </c>
      <c r="C23">
        <v>1</v>
      </c>
      <c r="D23">
        <v>145</v>
      </c>
      <c r="H23" s="4"/>
    </row>
    <row r="24" spans="1:8" x14ac:dyDescent="0.25">
      <c r="A24" s="4" t="s">
        <v>239</v>
      </c>
      <c r="B24" t="s">
        <v>192</v>
      </c>
      <c r="D24">
        <v>138</v>
      </c>
      <c r="H24" s="4"/>
    </row>
    <row r="25" spans="1:8" x14ac:dyDescent="0.25">
      <c r="A25" s="4" t="s">
        <v>238</v>
      </c>
      <c r="B25" t="s">
        <v>193</v>
      </c>
      <c r="D25">
        <v>39</v>
      </c>
      <c r="H25" s="4"/>
    </row>
    <row r="26" spans="1:8" x14ac:dyDescent="0.25">
      <c r="A26" s="4" t="s">
        <v>238</v>
      </c>
      <c r="B26" t="s">
        <v>194</v>
      </c>
      <c r="D26">
        <v>28.8</v>
      </c>
      <c r="H26" s="4"/>
    </row>
    <row r="27" spans="1:8" x14ac:dyDescent="0.25">
      <c r="B27" t="s">
        <v>195</v>
      </c>
      <c r="D27">
        <v>168</v>
      </c>
      <c r="H27" s="4"/>
    </row>
    <row r="28" spans="1:8" x14ac:dyDescent="0.25">
      <c r="A28" s="4" t="s">
        <v>240</v>
      </c>
      <c r="B28" t="s">
        <v>196</v>
      </c>
      <c r="H28" s="4"/>
    </row>
    <row r="29" spans="1:8" x14ac:dyDescent="0.25">
      <c r="B29" t="s">
        <v>197</v>
      </c>
      <c r="D29">
        <v>66</v>
      </c>
      <c r="H29" s="4"/>
    </row>
    <row r="30" spans="1:8" x14ac:dyDescent="0.25">
      <c r="B30" t="s">
        <v>198</v>
      </c>
      <c r="D30">
        <v>57.5</v>
      </c>
      <c r="H30" s="4"/>
    </row>
    <row r="31" spans="1:8" x14ac:dyDescent="0.25">
      <c r="A31" s="4" t="s">
        <v>241</v>
      </c>
      <c r="B31" t="s">
        <v>153</v>
      </c>
      <c r="C31">
        <v>1</v>
      </c>
      <c r="D31">
        <v>75</v>
      </c>
      <c r="H31" s="4"/>
    </row>
    <row r="32" spans="1:8" x14ac:dyDescent="0.25">
      <c r="A32" s="4" t="s">
        <v>241</v>
      </c>
      <c r="B32" t="s">
        <v>153</v>
      </c>
      <c r="C32">
        <v>7</v>
      </c>
      <c r="D32">
        <v>70</v>
      </c>
      <c r="H32" s="4"/>
    </row>
    <row r="33" spans="1:8" x14ac:dyDescent="0.25">
      <c r="A33" s="4" t="s">
        <v>242</v>
      </c>
      <c r="B33" t="s">
        <v>70</v>
      </c>
      <c r="C33">
        <v>7</v>
      </c>
      <c r="D33">
        <v>300</v>
      </c>
      <c r="H33" s="4"/>
    </row>
    <row r="34" spans="1:8" x14ac:dyDescent="0.25">
      <c r="A34" s="4" t="s">
        <v>242</v>
      </c>
      <c r="B34" t="s">
        <v>199</v>
      </c>
      <c r="C34">
        <v>5</v>
      </c>
      <c r="D34">
        <v>132</v>
      </c>
      <c r="H34" s="4"/>
    </row>
    <row r="35" spans="1:8" x14ac:dyDescent="0.25">
      <c r="A35" s="4" t="s">
        <v>243</v>
      </c>
      <c r="B35" t="s">
        <v>200</v>
      </c>
      <c r="C35">
        <v>5</v>
      </c>
      <c r="D35">
        <v>204</v>
      </c>
    </row>
    <row r="36" spans="1:8" x14ac:dyDescent="0.25">
      <c r="A36" s="4" t="s">
        <v>244</v>
      </c>
      <c r="B36" t="s">
        <v>201</v>
      </c>
      <c r="D36">
        <v>180</v>
      </c>
    </row>
    <row r="37" spans="1:8" x14ac:dyDescent="0.25">
      <c r="A37" s="4" t="s">
        <v>246</v>
      </c>
      <c r="B37" t="s">
        <v>202</v>
      </c>
      <c r="C37">
        <v>1</v>
      </c>
      <c r="D37">
        <v>40</v>
      </c>
    </row>
    <row r="38" spans="1:8" x14ac:dyDescent="0.25">
      <c r="A38" s="4" t="s">
        <v>246</v>
      </c>
      <c r="B38" t="s">
        <v>203</v>
      </c>
      <c r="D38">
        <v>28</v>
      </c>
    </row>
    <row r="39" spans="1:8" x14ac:dyDescent="0.25">
      <c r="A39" s="4" t="s">
        <v>245</v>
      </c>
      <c r="B39" t="s">
        <v>204</v>
      </c>
      <c r="D39">
        <v>48</v>
      </c>
    </row>
    <row r="40" spans="1:8" x14ac:dyDescent="0.25">
      <c r="A40" s="4" t="s">
        <v>249</v>
      </c>
      <c r="B40" t="s">
        <v>205</v>
      </c>
      <c r="C40">
        <v>10</v>
      </c>
      <c r="D40">
        <v>36</v>
      </c>
    </row>
    <row r="41" spans="1:8" x14ac:dyDescent="0.25">
      <c r="A41" s="4" t="s">
        <v>249</v>
      </c>
      <c r="B41" t="s">
        <v>206</v>
      </c>
    </row>
    <row r="42" spans="1:8" x14ac:dyDescent="0.25">
      <c r="A42" s="4" t="s">
        <v>258</v>
      </c>
      <c r="B42" t="s">
        <v>207</v>
      </c>
      <c r="C42">
        <v>15</v>
      </c>
    </row>
    <row r="43" spans="1:8" x14ac:dyDescent="0.25">
      <c r="A43" s="4" t="s">
        <v>252</v>
      </c>
      <c r="B43" t="s">
        <v>208</v>
      </c>
      <c r="D43">
        <v>49.5</v>
      </c>
    </row>
    <row r="44" spans="1:8" x14ac:dyDescent="0.25">
      <c r="A44" s="4" t="s">
        <v>252</v>
      </c>
      <c r="B44" t="s">
        <v>209</v>
      </c>
    </row>
    <row r="45" spans="1:8" x14ac:dyDescent="0.25">
      <c r="A45" s="4" t="s">
        <v>253</v>
      </c>
      <c r="B45" t="s">
        <v>97</v>
      </c>
      <c r="D45">
        <v>40</v>
      </c>
    </row>
    <row r="46" spans="1:8" x14ac:dyDescent="0.25">
      <c r="A46" s="4" t="s">
        <v>254</v>
      </c>
      <c r="B46" t="s">
        <v>99</v>
      </c>
      <c r="D46">
        <v>180</v>
      </c>
    </row>
    <row r="47" spans="1:8" x14ac:dyDescent="0.25">
      <c r="A47" s="4" t="s">
        <v>255</v>
      </c>
      <c r="B47" t="s">
        <v>210</v>
      </c>
      <c r="C47">
        <v>1</v>
      </c>
      <c r="D47">
        <v>228</v>
      </c>
    </row>
    <row r="48" spans="1:8" x14ac:dyDescent="0.25">
      <c r="B48" t="s">
        <v>211</v>
      </c>
      <c r="D48">
        <v>320</v>
      </c>
    </row>
    <row r="49" spans="1:4" x14ac:dyDescent="0.25">
      <c r="B49" t="s">
        <v>212</v>
      </c>
      <c r="C49">
        <v>10</v>
      </c>
    </row>
    <row r="50" spans="1:4" x14ac:dyDescent="0.25">
      <c r="A50" s="4" t="s">
        <v>256</v>
      </c>
      <c r="B50" t="s">
        <v>213</v>
      </c>
      <c r="C50">
        <v>1</v>
      </c>
    </row>
    <row r="51" spans="1:4" x14ac:dyDescent="0.25">
      <c r="A51" s="4" t="s">
        <v>256</v>
      </c>
      <c r="B51" t="s">
        <v>214</v>
      </c>
      <c r="D51">
        <v>63</v>
      </c>
    </row>
    <row r="52" spans="1:4" x14ac:dyDescent="0.25">
      <c r="A52" s="4" t="s">
        <v>256</v>
      </c>
      <c r="B52" t="s">
        <v>215</v>
      </c>
      <c r="C52">
        <v>18</v>
      </c>
      <c r="D52">
        <v>63</v>
      </c>
    </row>
    <row r="53" spans="1:4" x14ac:dyDescent="0.25">
      <c r="B53" t="s">
        <v>216</v>
      </c>
      <c r="C53">
        <v>5</v>
      </c>
      <c r="D53">
        <v>280</v>
      </c>
    </row>
    <row r="54" spans="1:4" x14ac:dyDescent="0.25">
      <c r="B54" t="s">
        <v>217</v>
      </c>
    </row>
    <row r="55" spans="1:4" x14ac:dyDescent="0.25">
      <c r="B55" t="s">
        <v>218</v>
      </c>
    </row>
    <row r="56" spans="1:4" x14ac:dyDescent="0.25">
      <c r="B56" t="s">
        <v>4</v>
      </c>
    </row>
    <row r="57" spans="1:4" x14ac:dyDescent="0.25">
      <c r="B57" t="s">
        <v>219</v>
      </c>
    </row>
    <row r="58" spans="1:4" x14ac:dyDescent="0.25">
      <c r="B58" t="s">
        <v>220</v>
      </c>
    </row>
    <row r="59" spans="1:4" x14ac:dyDescent="0.25">
      <c r="B59" t="s">
        <v>221</v>
      </c>
    </row>
    <row r="60" spans="1:4" x14ac:dyDescent="0.25">
      <c r="B60" t="s">
        <v>222</v>
      </c>
    </row>
    <row r="61" spans="1:4" x14ac:dyDescent="0.25">
      <c r="B61" t="s">
        <v>223</v>
      </c>
    </row>
    <row r="62" spans="1:4" x14ac:dyDescent="0.25">
      <c r="B62" t="s">
        <v>224</v>
      </c>
      <c r="D62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9"/>
  <sheetViews>
    <sheetView topLeftCell="A25" workbookViewId="0">
      <selection activeCell="A4" sqref="A4"/>
    </sheetView>
  </sheetViews>
  <sheetFormatPr defaultRowHeight="15" x14ac:dyDescent="0.25"/>
  <cols>
    <col min="1" max="1" width="19" customWidth="1"/>
  </cols>
  <sheetData>
    <row r="2" spans="1:2" x14ac:dyDescent="0.25">
      <c r="A2" t="s">
        <v>259</v>
      </c>
      <c r="B2" t="s">
        <v>264</v>
      </c>
    </row>
    <row r="4" spans="1:2" x14ac:dyDescent="0.25">
      <c r="A4" t="s">
        <v>114</v>
      </c>
      <c r="B4" t="s">
        <v>114</v>
      </c>
    </row>
    <row r="5" spans="1:2" x14ac:dyDescent="0.25">
      <c r="A5" t="s">
        <v>0</v>
      </c>
      <c r="B5" t="s">
        <v>114</v>
      </c>
    </row>
    <row r="6" spans="1:2" x14ac:dyDescent="0.25">
      <c r="A6" t="s">
        <v>177</v>
      </c>
      <c r="B6" t="s">
        <v>114</v>
      </c>
    </row>
    <row r="7" spans="1:2" x14ac:dyDescent="0.25">
      <c r="A7" t="s">
        <v>131</v>
      </c>
      <c r="B7" t="s">
        <v>131</v>
      </c>
    </row>
    <row r="8" spans="1:2" x14ac:dyDescent="0.25">
      <c r="A8" t="s">
        <v>178</v>
      </c>
      <c r="B8" t="s">
        <v>131</v>
      </c>
    </row>
    <row r="9" spans="1:2" x14ac:dyDescent="0.25">
      <c r="A9" t="s">
        <v>8</v>
      </c>
      <c r="B9" t="s">
        <v>131</v>
      </c>
    </row>
    <row r="10" spans="1:2" x14ac:dyDescent="0.25">
      <c r="A10" t="s">
        <v>116</v>
      </c>
      <c r="B10" t="s">
        <v>116</v>
      </c>
    </row>
    <row r="11" spans="1:2" x14ac:dyDescent="0.25">
      <c r="A11" t="s">
        <v>179</v>
      </c>
      <c r="B11" t="s">
        <v>116</v>
      </c>
    </row>
    <row r="12" spans="1:2" x14ac:dyDescent="0.25">
      <c r="A12" t="s">
        <v>9</v>
      </c>
      <c r="B12" t="s">
        <v>116</v>
      </c>
    </row>
    <row r="13" spans="1:2" x14ac:dyDescent="0.25">
      <c r="A13" t="s">
        <v>11</v>
      </c>
      <c r="B13" t="s">
        <v>181</v>
      </c>
    </row>
    <row r="14" spans="1:2" x14ac:dyDescent="0.25">
      <c r="A14" t="s">
        <v>181</v>
      </c>
      <c r="B14" t="s">
        <v>181</v>
      </c>
    </row>
    <row r="15" spans="1:2" x14ac:dyDescent="0.25">
      <c r="A15" t="s">
        <v>13</v>
      </c>
      <c r="B15" t="s">
        <v>181</v>
      </c>
    </row>
    <row r="16" spans="1:2" x14ac:dyDescent="0.25">
      <c r="A16" t="s">
        <v>119</v>
      </c>
      <c r="B16" t="s">
        <v>181</v>
      </c>
    </row>
    <row r="17" spans="1:2" x14ac:dyDescent="0.25">
      <c r="A17" t="s">
        <v>180</v>
      </c>
      <c r="B17" t="s">
        <v>180</v>
      </c>
    </row>
    <row r="18" spans="1:2" x14ac:dyDescent="0.25">
      <c r="A18" t="s">
        <v>118</v>
      </c>
      <c r="B18" t="s">
        <v>180</v>
      </c>
    </row>
    <row r="19" spans="1:2" x14ac:dyDescent="0.25">
      <c r="A19" t="s">
        <v>21</v>
      </c>
      <c r="B19" t="s">
        <v>261</v>
      </c>
    </row>
    <row r="20" spans="1:2" x14ac:dyDescent="0.25">
      <c r="A20" t="s">
        <v>20</v>
      </c>
      <c r="B20" t="s">
        <v>261</v>
      </c>
    </row>
    <row r="21" spans="1:2" x14ac:dyDescent="0.25">
      <c r="A21" t="s">
        <v>16</v>
      </c>
      <c r="B21" t="s">
        <v>261</v>
      </c>
    </row>
    <row r="22" spans="1:2" x14ac:dyDescent="0.25">
      <c r="A22" t="s">
        <v>120</v>
      </c>
      <c r="B22" t="s">
        <v>261</v>
      </c>
    </row>
    <row r="23" spans="1:2" x14ac:dyDescent="0.25">
      <c r="A23" t="s">
        <v>18</v>
      </c>
      <c r="B23" t="s">
        <v>261</v>
      </c>
    </row>
    <row r="24" spans="1:2" x14ac:dyDescent="0.25">
      <c r="A24" t="s">
        <v>121</v>
      </c>
      <c r="B24" t="s">
        <v>261</v>
      </c>
    </row>
    <row r="25" spans="1:2" x14ac:dyDescent="0.25">
      <c r="A25" t="s">
        <v>23</v>
      </c>
      <c r="B25" t="s">
        <v>23</v>
      </c>
    </row>
    <row r="26" spans="1:2" x14ac:dyDescent="0.25">
      <c r="A26" t="s">
        <v>132</v>
      </c>
      <c r="B26" t="s">
        <v>23</v>
      </c>
    </row>
    <row r="27" spans="1:2" x14ac:dyDescent="0.25">
      <c r="A27" t="s">
        <v>27</v>
      </c>
      <c r="B27" t="s">
        <v>23</v>
      </c>
    </row>
    <row r="28" spans="1:2" x14ac:dyDescent="0.25">
      <c r="A28" t="s">
        <v>134</v>
      </c>
      <c r="B28" t="s">
        <v>260</v>
      </c>
    </row>
    <row r="29" spans="1:2" x14ac:dyDescent="0.25">
      <c r="A29" t="s">
        <v>183</v>
      </c>
      <c r="B29" t="s">
        <v>260</v>
      </c>
    </row>
    <row r="30" spans="1:2" x14ac:dyDescent="0.25">
      <c r="A30" t="s">
        <v>152</v>
      </c>
      <c r="B30" t="s">
        <v>152</v>
      </c>
    </row>
    <row r="31" spans="1:2" x14ac:dyDescent="0.25">
      <c r="A31" t="s">
        <v>184</v>
      </c>
      <c r="B31" t="s">
        <v>152</v>
      </c>
    </row>
    <row r="32" spans="1:2" x14ac:dyDescent="0.25">
      <c r="A32" t="s">
        <v>31</v>
      </c>
      <c r="B32" t="s">
        <v>152</v>
      </c>
    </row>
    <row r="33" spans="1:2" x14ac:dyDescent="0.25">
      <c r="A33" t="s">
        <v>29</v>
      </c>
      <c r="B33" t="s">
        <v>152</v>
      </c>
    </row>
    <row r="34" spans="1:2" x14ac:dyDescent="0.25">
      <c r="A34" t="s">
        <v>182</v>
      </c>
      <c r="B34" t="s">
        <v>182</v>
      </c>
    </row>
    <row r="35" spans="1:2" x14ac:dyDescent="0.25">
      <c r="A35" t="s">
        <v>28</v>
      </c>
      <c r="B35" t="s">
        <v>182</v>
      </c>
    </row>
    <row r="36" spans="1:2" x14ac:dyDescent="0.25">
      <c r="A36" t="s">
        <v>33</v>
      </c>
      <c r="B36" t="s">
        <v>263</v>
      </c>
    </row>
    <row r="37" spans="1:2" x14ac:dyDescent="0.25">
      <c r="A37" t="s">
        <v>35</v>
      </c>
      <c r="B37" t="s">
        <v>263</v>
      </c>
    </row>
    <row r="38" spans="1:2" x14ac:dyDescent="0.25">
      <c r="A38" t="s">
        <v>36</v>
      </c>
      <c r="B38" t="s">
        <v>37</v>
      </c>
    </row>
    <row r="39" spans="1:2" x14ac:dyDescent="0.25">
      <c r="A39" t="s">
        <v>37</v>
      </c>
      <c r="B39" t="s">
        <v>37</v>
      </c>
    </row>
    <row r="40" spans="1:2" x14ac:dyDescent="0.25">
      <c r="A40" t="s">
        <v>40</v>
      </c>
      <c r="B40" t="s">
        <v>40</v>
      </c>
    </row>
    <row r="41" spans="1:2" x14ac:dyDescent="0.25">
      <c r="A41" t="s">
        <v>38</v>
      </c>
      <c r="B41" t="s">
        <v>40</v>
      </c>
    </row>
    <row r="42" spans="1:2" x14ac:dyDescent="0.25">
      <c r="A42" t="s">
        <v>44</v>
      </c>
      <c r="B42" t="s">
        <v>44</v>
      </c>
    </row>
    <row r="43" spans="1:2" x14ac:dyDescent="0.25">
      <c r="A43" t="s">
        <v>47</v>
      </c>
      <c r="B43" t="s">
        <v>47</v>
      </c>
    </row>
    <row r="44" spans="1:2" x14ac:dyDescent="0.25">
      <c r="A44" t="s">
        <v>49</v>
      </c>
      <c r="B44" t="s">
        <v>47</v>
      </c>
    </row>
    <row r="45" spans="1:2" x14ac:dyDescent="0.25">
      <c r="A45" t="s">
        <v>55</v>
      </c>
      <c r="B45" t="s">
        <v>55</v>
      </c>
    </row>
    <row r="46" spans="1:2" x14ac:dyDescent="0.25">
      <c r="A46" t="s">
        <v>53</v>
      </c>
      <c r="B46" t="s">
        <v>53</v>
      </c>
    </row>
    <row r="47" spans="1:2" x14ac:dyDescent="0.25">
      <c r="A47" t="s">
        <v>52</v>
      </c>
      <c r="B47" t="s">
        <v>53</v>
      </c>
    </row>
    <row r="48" spans="1:2" x14ac:dyDescent="0.25">
      <c r="A48" t="s">
        <v>68</v>
      </c>
      <c r="B48" t="s">
        <v>262</v>
      </c>
    </row>
    <row r="49" spans="1:2" x14ac:dyDescent="0.25">
      <c r="A49" t="s">
        <v>60</v>
      </c>
      <c r="B49" t="s">
        <v>62</v>
      </c>
    </row>
    <row r="50" spans="1:2" x14ac:dyDescent="0.25">
      <c r="A50" t="s">
        <v>62</v>
      </c>
      <c r="B50" t="s">
        <v>62</v>
      </c>
    </row>
    <row r="51" spans="1:2" x14ac:dyDescent="0.25">
      <c r="A51" t="s">
        <v>67</v>
      </c>
      <c r="B51" t="s">
        <v>262</v>
      </c>
    </row>
    <row r="52" spans="1:2" x14ac:dyDescent="0.25">
      <c r="A52" t="s">
        <v>65</v>
      </c>
      <c r="B52" t="s">
        <v>62</v>
      </c>
    </row>
    <row r="53" spans="1:2" x14ac:dyDescent="0.25">
      <c r="A53" t="s">
        <v>71</v>
      </c>
      <c r="B53" t="s">
        <v>71</v>
      </c>
    </row>
    <row r="54" spans="1:2" x14ac:dyDescent="0.25">
      <c r="A54" t="s">
        <v>70</v>
      </c>
      <c r="B54" t="s">
        <v>71</v>
      </c>
    </row>
    <row r="55" spans="1:2" x14ac:dyDescent="0.25">
      <c r="A55" t="s">
        <v>72</v>
      </c>
      <c r="B55" t="s">
        <v>71</v>
      </c>
    </row>
    <row r="56" spans="1:2" x14ac:dyDescent="0.25">
      <c r="A56" t="s">
        <v>73</v>
      </c>
      <c r="B56" t="s">
        <v>73</v>
      </c>
    </row>
    <row r="57" spans="1:2" x14ac:dyDescent="0.25">
      <c r="A57" t="s">
        <v>74</v>
      </c>
      <c r="B57" t="s">
        <v>74</v>
      </c>
    </row>
    <row r="58" spans="1:2" x14ac:dyDescent="0.25">
      <c r="A58" t="s">
        <v>76</v>
      </c>
      <c r="B58" t="s">
        <v>76</v>
      </c>
    </row>
    <row r="59" spans="1:2" x14ac:dyDescent="0.25">
      <c r="A59" t="s">
        <v>77</v>
      </c>
      <c r="B59" t="s">
        <v>76</v>
      </c>
    </row>
    <row r="60" spans="1:2" x14ac:dyDescent="0.25">
      <c r="A60" t="s">
        <v>80</v>
      </c>
      <c r="B60" t="s">
        <v>80</v>
      </c>
    </row>
    <row r="61" spans="1:2" x14ac:dyDescent="0.25">
      <c r="A61" t="s">
        <v>82</v>
      </c>
      <c r="B61" t="s">
        <v>82</v>
      </c>
    </row>
    <row r="62" spans="1:2" x14ac:dyDescent="0.25">
      <c r="A62" t="s">
        <v>83</v>
      </c>
      <c r="B62" t="s">
        <v>82</v>
      </c>
    </row>
    <row r="63" spans="1:2" x14ac:dyDescent="0.25">
      <c r="A63" t="s">
        <v>84</v>
      </c>
      <c r="B63" t="s">
        <v>84</v>
      </c>
    </row>
    <row r="64" spans="1:2" x14ac:dyDescent="0.25">
      <c r="A64" t="s">
        <v>79</v>
      </c>
      <c r="B64" t="s">
        <v>79</v>
      </c>
    </row>
    <row r="65" spans="1:2" x14ac:dyDescent="0.25">
      <c r="A65" t="s">
        <v>85</v>
      </c>
      <c r="B65" t="s">
        <v>85</v>
      </c>
    </row>
    <row r="66" spans="1:2" x14ac:dyDescent="0.25">
      <c r="A66" t="s">
        <v>86</v>
      </c>
      <c r="B66" t="s">
        <v>86</v>
      </c>
    </row>
    <row r="67" spans="1:2" x14ac:dyDescent="0.25">
      <c r="A67" t="s">
        <v>89</v>
      </c>
      <c r="B67" t="s">
        <v>86</v>
      </c>
    </row>
    <row r="68" spans="1:2" x14ac:dyDescent="0.25">
      <c r="A68" t="s">
        <v>91</v>
      </c>
      <c r="B68" t="s">
        <v>86</v>
      </c>
    </row>
    <row r="69" spans="1:2" x14ac:dyDescent="0.25">
      <c r="A69" t="s">
        <v>87</v>
      </c>
      <c r="B69" t="s">
        <v>86</v>
      </c>
    </row>
    <row r="70" spans="1:2" x14ac:dyDescent="0.25">
      <c r="A70" t="s">
        <v>93</v>
      </c>
      <c r="B70" t="s">
        <v>86</v>
      </c>
    </row>
    <row r="71" spans="1:2" x14ac:dyDescent="0.25">
      <c r="A71" t="s">
        <v>97</v>
      </c>
      <c r="B71" t="s">
        <v>97</v>
      </c>
    </row>
    <row r="72" spans="1:2" x14ac:dyDescent="0.25">
      <c r="A72" t="s">
        <v>99</v>
      </c>
      <c r="B72" t="s">
        <v>99</v>
      </c>
    </row>
    <row r="73" spans="1:2" x14ac:dyDescent="0.25">
      <c r="A73" t="s">
        <v>100</v>
      </c>
      <c r="B73" t="s">
        <v>100</v>
      </c>
    </row>
    <row r="74" spans="1:2" x14ac:dyDescent="0.25">
      <c r="A74" t="s">
        <v>104</v>
      </c>
      <c r="B74" t="s">
        <v>105</v>
      </c>
    </row>
    <row r="75" spans="1:2" x14ac:dyDescent="0.25">
      <c r="A75" t="s">
        <v>105</v>
      </c>
      <c r="B75" t="s">
        <v>105</v>
      </c>
    </row>
    <row r="76" spans="1:2" x14ac:dyDescent="0.25">
      <c r="A76" t="s">
        <v>102</v>
      </c>
      <c r="B76" t="s">
        <v>105</v>
      </c>
    </row>
    <row r="77" spans="1:2" x14ac:dyDescent="0.25">
      <c r="A77" t="s">
        <v>111</v>
      </c>
      <c r="B77" t="s">
        <v>111</v>
      </c>
    </row>
    <row r="78" spans="1:2" x14ac:dyDescent="0.25">
      <c r="A78" t="s">
        <v>107</v>
      </c>
      <c r="B78" t="s">
        <v>111</v>
      </c>
    </row>
    <row r="79" spans="1:2" x14ac:dyDescent="0.25">
      <c r="A79" t="s">
        <v>109</v>
      </c>
      <c r="B79" t="s">
        <v>111</v>
      </c>
    </row>
  </sheetData>
  <sortState ref="A4:A79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 1</vt:lpstr>
      <vt:lpstr>прайс 2</vt:lpstr>
      <vt:lpstr>прайс 3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Ярослав</cp:lastModifiedBy>
  <dcterms:created xsi:type="dcterms:W3CDTF">2016-05-20T11:50:15Z</dcterms:created>
  <dcterms:modified xsi:type="dcterms:W3CDTF">2016-05-22T10:07:59Z</dcterms:modified>
</cp:coreProperties>
</file>