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Zhurov\Desktop\"/>
    </mc:Choice>
  </mc:AlternateContent>
  <bookViews>
    <workbookView xWindow="0" yWindow="0" windowWidth="21570" windowHeight="75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V12" i="1" s="1"/>
  <c r="R12" i="1"/>
  <c r="Q12" i="1"/>
  <c r="P12" i="1"/>
  <c r="N12" i="1"/>
  <c r="O12" i="1" s="1"/>
  <c r="I12" i="1"/>
  <c r="U12" i="1" s="1"/>
  <c r="Y11" i="1"/>
  <c r="Z11" i="1" s="1"/>
  <c r="AA11" i="1" s="1"/>
  <c r="AB11" i="1" s="1"/>
  <c r="X11" i="1"/>
  <c r="Z10" i="1"/>
  <c r="AA10" i="1" s="1"/>
  <c r="AB10" i="1" s="1"/>
  <c r="Y10" i="1"/>
  <c r="W10" i="1"/>
  <c r="N10" i="1"/>
  <c r="P10" i="1" s="1"/>
  <c r="Y7" i="1"/>
  <c r="Y5" i="1"/>
  <c r="Q10" i="1" l="1"/>
  <c r="R10" i="1" s="1"/>
  <c r="X10" i="1"/>
  <c r="X12" i="1"/>
</calcChain>
</file>

<file path=xl/sharedStrings.xml><?xml version="1.0" encoding="utf-8"?>
<sst xmlns="http://schemas.openxmlformats.org/spreadsheetml/2006/main" count="48" uniqueCount="44">
  <si>
    <t>Client:</t>
  </si>
  <si>
    <t>Lexus Архенгельск</t>
  </si>
  <si>
    <t>Brand:</t>
  </si>
  <si>
    <t>Campaign:</t>
  </si>
  <si>
    <t>Май</t>
  </si>
  <si>
    <t>Period:</t>
  </si>
  <si>
    <t>Start of Campaign:</t>
  </si>
  <si>
    <t>End of Campaign:</t>
  </si>
  <si>
    <t>№</t>
  </si>
  <si>
    <t>Сайт</t>
  </si>
  <si>
    <t>Домен (URL)</t>
  </si>
  <si>
    <t>Позиция размещения</t>
  </si>
  <si>
    <t>Формат и размер размещения</t>
  </si>
  <si>
    <t>Период размещения</t>
  </si>
  <si>
    <t>Тип размещения</t>
  </si>
  <si>
    <r>
      <t>Колличество единиц закупки</t>
    </r>
    <r>
      <rPr>
        <b/>
        <sz val="9"/>
        <rFont val="Tahoma"/>
        <family val="2"/>
        <charset val="204"/>
      </rPr>
      <t xml:space="preserve">
(для статики прогнозное)</t>
    </r>
  </si>
  <si>
    <t>Цена за единицу, без НДС, руб.</t>
  </si>
  <si>
    <t>/</t>
  </si>
  <si>
    <t>Наименование единицы закупки</t>
  </si>
  <si>
    <t>Применяемые коэффициенты</t>
  </si>
  <si>
    <t>Стоимость по прайс-листу, без НДС, руб.</t>
  </si>
  <si>
    <t>Скидка (%)</t>
  </si>
  <si>
    <t>Стоимость после скидки, без НДС, руб.</t>
  </si>
  <si>
    <t>Стоимость после скидки, без НДС, руб. с учетом Адривера</t>
  </si>
  <si>
    <t>Стоимость без НДС с АК</t>
  </si>
  <si>
    <t>Трафик закупаемой единицы в единицу времени</t>
  </si>
  <si>
    <t>% закупки в единицу времени</t>
  </si>
  <si>
    <t xml:space="preserve"> CPТ, (стоимость за 1000 показов) / прогноз</t>
  </si>
  <si>
    <t>CTR, % /  прогноз</t>
  </si>
  <si>
    <t>Клики / прогноз</t>
  </si>
  <si>
    <t xml:space="preserve"> CPC, (стоимость за клик) / прогноз</t>
  </si>
  <si>
    <t>02.05-08.05</t>
  </si>
  <si>
    <t>09.05-15.05</t>
  </si>
  <si>
    <t>16.05-22.05</t>
  </si>
  <si>
    <t>23.05-31.05</t>
  </si>
  <si>
    <t>Ice Media</t>
  </si>
  <si>
    <t>Список сайтов на вкладке
Архангельск</t>
  </si>
  <si>
    <t>100%x120
(flash+gif)</t>
  </si>
  <si>
    <t>неделя</t>
  </si>
  <si>
    <t>динамика</t>
  </si>
  <si>
    <t>1000 пок.</t>
  </si>
  <si>
    <t>-</t>
  </si>
  <si>
    <t>Total:</t>
  </si>
  <si>
    <t>Yandex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</si>
</sst>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"/>
    <numFmt numFmtId="165" formatCode="#,##0_р_."/>
    <numFmt numFmtId="166" formatCode="0.0%"/>
    <numFmt numFmtId="167" formatCode="[$-409]d\-mmm;@"/>
    <numFmt numFmtId="168" formatCode="#,##0.00&quot;р.&quot;"/>
    <numFmt numFmtId="169" formatCode="[$-419]mmmm;@"/>
    <numFmt numFmtId="170" formatCode="[$-419]d\ mmm;@"/>
    <numFmt numFmtId="171" formatCode="#,###&quot; imp.&quot;"/>
    <numFmt numFmtId="172" formatCode="_-* #,##0_р_._-;\-* #,##0_р_._-;_-* &quot;-&quot;??_р_.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2"/>
      <name val="Tahoma"/>
      <family val="2"/>
      <charset val="204"/>
    </font>
    <font>
      <sz val="10"/>
      <name val="Helv"/>
      <charset val="204"/>
    </font>
    <font>
      <b/>
      <sz val="10"/>
      <color theme="0"/>
      <name val="Tahoma"/>
      <family val="2"/>
      <charset val="204"/>
    </font>
    <font>
      <i/>
      <sz val="10"/>
      <name val="Tahoma"/>
      <family val="2"/>
      <charset val="204"/>
    </font>
    <font>
      <b/>
      <i/>
      <sz val="10"/>
      <name val="Tahoma"/>
      <family val="2"/>
      <charset val="204"/>
    </font>
    <font>
      <b/>
      <sz val="9"/>
      <name val="Tahoma"/>
      <family val="2"/>
      <charset val="204"/>
    </font>
    <font>
      <b/>
      <sz val="11"/>
      <name val="Tahoma"/>
      <family val="2"/>
      <charset val="204"/>
    </font>
    <font>
      <b/>
      <sz val="10"/>
      <color theme="1" tint="0.249977111117893"/>
      <name val="Tahoma"/>
      <family val="2"/>
      <charset val="204"/>
    </font>
    <font>
      <sz val="10"/>
      <color theme="1" tint="0.249977111117893"/>
      <name val="Tahoma"/>
      <family val="2"/>
      <charset val="204"/>
    </font>
    <font>
      <u/>
      <sz val="10"/>
      <color indexed="12"/>
      <name val="Arial"/>
      <family val="2"/>
      <charset val="204"/>
    </font>
    <font>
      <sz val="10"/>
      <color rgb="FF002FB4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3F2E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3" fillId="2" borderId="0" xfId="4" applyFont="1" applyFill="1"/>
    <xf numFmtId="0" fontId="4" fillId="0" borderId="0" xfId="4" applyFont="1" applyFill="1" applyBorder="1" applyAlignment="1">
      <alignment horizontal="right" vertical="center"/>
    </xf>
    <xf numFmtId="0" fontId="5" fillId="0" borderId="0" xfId="4" applyFont="1" applyFill="1"/>
    <xf numFmtId="0" fontId="3" fillId="0" borderId="0" xfId="4" applyFont="1" applyFill="1" applyAlignment="1">
      <alignment wrapText="1"/>
    </xf>
    <xf numFmtId="0" fontId="3" fillId="0" borderId="0" xfId="4" applyFont="1" applyFill="1"/>
    <xf numFmtId="0" fontId="4" fillId="0" borderId="0" xfId="4" applyFont="1" applyFill="1" applyBorder="1" applyAlignment="1">
      <alignment vertical="center"/>
    </xf>
    <xf numFmtId="0" fontId="3" fillId="2" borderId="0" xfId="4" applyFont="1" applyFill="1" applyAlignment="1">
      <alignment horizontal="center"/>
    </xf>
    <xf numFmtId="3" fontId="3" fillId="2" borderId="0" xfId="4" applyNumberFormat="1" applyFont="1" applyFill="1" applyAlignment="1">
      <alignment horizontal="center"/>
    </xf>
    <xf numFmtId="164" fontId="3" fillId="2" borderId="0" xfId="4" applyNumberFormat="1" applyFont="1" applyFill="1" applyAlignment="1">
      <alignment horizontal="center"/>
    </xf>
    <xf numFmtId="165" fontId="3" fillId="2" borderId="0" xfId="4" applyNumberFormat="1" applyFont="1" applyFill="1" applyAlignment="1">
      <alignment horizontal="center"/>
    </xf>
    <xf numFmtId="166" fontId="3" fillId="2" borderId="0" xfId="4" applyNumberFormat="1" applyFont="1" applyFill="1" applyAlignment="1">
      <alignment horizontal="center"/>
    </xf>
    <xf numFmtId="9" fontId="3" fillId="2" borderId="0" xfId="3" applyFont="1" applyFill="1"/>
    <xf numFmtId="0" fontId="3" fillId="0" borderId="0" xfId="4" applyFont="1" applyFill="1" applyBorder="1"/>
    <xf numFmtId="0" fontId="5" fillId="0" borderId="0" xfId="5" applyFont="1" applyFill="1" applyAlignment="1">
      <alignment horizontal="left"/>
    </xf>
    <xf numFmtId="0" fontId="5" fillId="0" borderId="0" xfId="5" applyFont="1" applyFill="1"/>
    <xf numFmtId="0" fontId="4" fillId="2" borderId="0" xfId="4" applyFont="1" applyFill="1" applyAlignment="1">
      <alignment horizontal="center" vertical="center"/>
    </xf>
    <xf numFmtId="0" fontId="3" fillId="0" borderId="0" xfId="5" applyFont="1" applyFill="1"/>
    <xf numFmtId="0" fontId="4" fillId="0" borderId="0" xfId="4" applyFont="1" applyFill="1" applyAlignment="1">
      <alignment horizontal="right" vertical="center"/>
    </xf>
    <xf numFmtId="167" fontId="3" fillId="0" borderId="0" xfId="5" applyNumberFormat="1" applyFont="1" applyFill="1" applyAlignment="1">
      <alignment horizontal="left"/>
    </xf>
    <xf numFmtId="0" fontId="4" fillId="0" borderId="0" xfId="4" applyFont="1" applyFill="1" applyBorder="1"/>
    <xf numFmtId="0" fontId="4" fillId="2" borderId="0" xfId="4" applyFont="1" applyFill="1" applyAlignment="1">
      <alignment horizontal="right" vertical="top"/>
    </xf>
    <xf numFmtId="3" fontId="4" fillId="2" borderId="0" xfId="4" applyNumberFormat="1" applyFont="1" applyFill="1" applyAlignment="1">
      <alignment horizontal="right" vertical="top"/>
    </xf>
    <xf numFmtId="164" fontId="4" fillId="2" borderId="0" xfId="4" applyNumberFormat="1" applyFont="1" applyFill="1" applyAlignment="1">
      <alignment horizontal="right" vertical="top"/>
    </xf>
    <xf numFmtId="165" fontId="4" fillId="2" borderId="0" xfId="4" applyNumberFormat="1" applyFont="1" applyFill="1" applyAlignment="1">
      <alignment horizontal="right" vertical="top"/>
    </xf>
    <xf numFmtId="166" fontId="4" fillId="2" borderId="0" xfId="4" applyNumberFormat="1" applyFont="1" applyFill="1" applyAlignment="1">
      <alignment horizontal="right" vertical="top"/>
    </xf>
    <xf numFmtId="9" fontId="4" fillId="2" borderId="0" xfId="3" applyFont="1" applyFill="1" applyAlignment="1">
      <alignment horizontal="right" vertical="top"/>
    </xf>
    <xf numFmtId="0" fontId="4" fillId="2" borderId="0" xfId="4" applyFont="1" applyFill="1" applyAlignment="1">
      <alignment horizontal="center" vertical="top"/>
    </xf>
    <xf numFmtId="0" fontId="4" fillId="2" borderId="0" xfId="4" applyFont="1" applyFill="1"/>
    <xf numFmtId="3" fontId="7" fillId="0" borderId="1" xfId="6" applyNumberFormat="1" applyFont="1" applyFill="1" applyBorder="1" applyAlignment="1">
      <alignment horizontal="center" vertical="center"/>
    </xf>
    <xf numFmtId="168" fontId="4" fillId="2" borderId="0" xfId="2" applyNumberFormat="1" applyFont="1" applyFill="1" applyAlignment="1">
      <alignment horizontal="right" vertical="top"/>
    </xf>
    <xf numFmtId="0" fontId="3" fillId="2" borderId="0" xfId="4" applyFont="1" applyFill="1" applyBorder="1" applyAlignment="1"/>
    <xf numFmtId="0" fontId="8" fillId="2" borderId="0" xfId="4" applyFont="1" applyFill="1" applyAlignment="1">
      <alignment horizontal="left" wrapText="1"/>
    </xf>
    <xf numFmtId="0" fontId="9" fillId="2" borderId="0" xfId="4" applyFont="1" applyFill="1" applyAlignment="1">
      <alignment horizontal="left"/>
    </xf>
    <xf numFmtId="3" fontId="9" fillId="2" borderId="0" xfId="4" applyNumberFormat="1" applyFont="1" applyFill="1" applyAlignment="1">
      <alignment horizontal="left"/>
    </xf>
    <xf numFmtId="164" fontId="9" fillId="2" borderId="0" xfId="4" applyNumberFormat="1" applyFont="1" applyFill="1" applyAlignment="1">
      <alignment horizontal="left"/>
    </xf>
    <xf numFmtId="165" fontId="9" fillId="2" borderId="0" xfId="4" applyNumberFormat="1" applyFont="1" applyFill="1" applyAlignment="1">
      <alignment horizontal="left"/>
    </xf>
    <xf numFmtId="166" fontId="9" fillId="2" borderId="0" xfId="4" applyNumberFormat="1" applyFont="1" applyFill="1" applyAlignment="1">
      <alignment horizontal="left"/>
    </xf>
    <xf numFmtId="9" fontId="4" fillId="0" borderId="0" xfId="3" applyFont="1" applyFill="1" applyBorder="1"/>
    <xf numFmtId="0" fontId="4" fillId="0" borderId="0" xfId="4" applyFont="1" applyFill="1" applyBorder="1" applyAlignment="1">
      <alignment horizontal="center" vertical="center" wrapText="1"/>
    </xf>
    <xf numFmtId="169" fontId="4" fillId="3" borderId="1" xfId="6" applyNumberFormat="1" applyFont="1" applyFill="1" applyBorder="1" applyAlignment="1">
      <alignment horizontal="center" vertical="center"/>
    </xf>
    <xf numFmtId="0" fontId="4" fillId="3" borderId="1" xfId="4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vertical="center"/>
    </xf>
    <xf numFmtId="0" fontId="4" fillId="3" borderId="1" xfId="4" applyFont="1" applyFill="1" applyBorder="1" applyAlignment="1">
      <alignment vertical="center" wrapText="1"/>
    </xf>
    <xf numFmtId="3" fontId="4" fillId="3" borderId="1" xfId="4" applyNumberFormat="1" applyFont="1" applyFill="1" applyBorder="1" applyAlignment="1">
      <alignment horizontal="center" vertical="center" wrapText="1"/>
    </xf>
    <xf numFmtId="164" fontId="4" fillId="3" borderId="1" xfId="4" applyNumberFormat="1" applyFont="1" applyFill="1" applyBorder="1" applyAlignment="1">
      <alignment horizontal="center" vertical="center" wrapText="1"/>
    </xf>
    <xf numFmtId="165" fontId="4" fillId="3" borderId="1" xfId="4" applyNumberFormat="1" applyFont="1" applyFill="1" applyBorder="1" applyAlignment="1">
      <alignment horizontal="center" vertical="center" wrapText="1"/>
    </xf>
    <xf numFmtId="165" fontId="4" fillId="3" borderId="1" xfId="5" applyNumberFormat="1" applyFont="1" applyFill="1" applyBorder="1" applyAlignment="1">
      <alignment horizontal="center" vertical="center" wrapText="1"/>
    </xf>
    <xf numFmtId="165" fontId="4" fillId="4" borderId="1" xfId="5" applyNumberFormat="1" applyFont="1" applyFill="1" applyBorder="1" applyAlignment="1">
      <alignment horizontal="center" vertical="center" wrapText="1"/>
    </xf>
    <xf numFmtId="0" fontId="10" fillId="3" borderId="1" xfId="6" applyFont="1" applyFill="1" applyBorder="1" applyAlignment="1">
      <alignment horizontal="center" vertical="center" wrapText="1"/>
    </xf>
    <xf numFmtId="9" fontId="10" fillId="3" borderId="1" xfId="3" applyFont="1" applyFill="1" applyBorder="1" applyAlignment="1">
      <alignment horizontal="center" vertical="center" wrapText="1"/>
    </xf>
    <xf numFmtId="170" fontId="11" fillId="3" borderId="1" xfId="6" applyNumberFormat="1" applyFont="1" applyFill="1" applyBorder="1" applyAlignment="1">
      <alignment horizontal="center" vertical="center" wrapText="1"/>
    </xf>
    <xf numFmtId="0" fontId="4" fillId="5" borderId="1" xfId="4" applyFont="1" applyFill="1" applyBorder="1" applyAlignment="1">
      <alignment vertical="center" wrapText="1"/>
    </xf>
    <xf numFmtId="171" fontId="12" fillId="5" borderId="1" xfId="4" applyNumberFormat="1" applyFont="1" applyFill="1" applyBorder="1" applyAlignment="1">
      <alignment vertical="center" wrapText="1"/>
    </xf>
    <xf numFmtId="164" fontId="4" fillId="5" borderId="1" xfId="4" applyNumberFormat="1" applyFont="1" applyFill="1" applyBorder="1" applyAlignment="1">
      <alignment vertical="center" wrapText="1"/>
    </xf>
    <xf numFmtId="166" fontId="4" fillId="5" borderId="1" xfId="4" applyNumberFormat="1" applyFont="1" applyFill="1" applyBorder="1" applyAlignment="1">
      <alignment vertical="center" wrapText="1"/>
    </xf>
    <xf numFmtId="0" fontId="12" fillId="5" borderId="1" xfId="5" applyFont="1" applyFill="1" applyBorder="1" applyAlignment="1">
      <alignment vertical="center" wrapText="1"/>
    </xf>
    <xf numFmtId="9" fontId="4" fillId="5" borderId="1" xfId="3" applyFont="1" applyFill="1" applyBorder="1" applyAlignment="1">
      <alignment vertical="center" wrapText="1"/>
    </xf>
    <xf numFmtId="0" fontId="7" fillId="5" borderId="1" xfId="5" applyFont="1" applyFill="1" applyBorder="1" applyAlignment="1">
      <alignment horizontal="center" vertical="center" wrapText="1"/>
    </xf>
    <xf numFmtId="0" fontId="13" fillId="6" borderId="1" xfId="6" applyFont="1" applyFill="1" applyBorder="1" applyAlignment="1">
      <alignment horizontal="center" vertical="center" wrapText="1"/>
    </xf>
    <xf numFmtId="0" fontId="12" fillId="0" borderId="1" xfId="7" applyFont="1" applyFill="1" applyBorder="1" applyAlignment="1">
      <alignment horizontal="center" vertical="center" wrapText="1"/>
    </xf>
    <xf numFmtId="0" fontId="14" fillId="0" borderId="1" xfId="8" applyFill="1" applyBorder="1" applyAlignment="1" applyProtection="1">
      <alignment horizontal="center" vertical="center" wrapText="1"/>
    </xf>
    <xf numFmtId="0" fontId="13" fillId="6" borderId="1" xfId="8" applyFont="1" applyFill="1" applyBorder="1" applyAlignment="1" applyProtection="1">
      <alignment horizontal="center" vertical="center" wrapText="1"/>
    </xf>
    <xf numFmtId="0" fontId="3" fillId="0" borderId="1" xfId="4" applyFont="1" applyFill="1" applyBorder="1" applyAlignment="1">
      <alignment horizontal="center" vertical="center"/>
    </xf>
    <xf numFmtId="172" fontId="13" fillId="7" borderId="1" xfId="1" applyNumberFormat="1" applyFont="1" applyFill="1" applyBorder="1" applyAlignment="1" applyProtection="1">
      <alignment horizontal="center" vertical="center" wrapText="1"/>
    </xf>
    <xf numFmtId="168" fontId="13" fillId="0" borderId="1" xfId="7" applyNumberFormat="1" applyFont="1" applyFill="1" applyBorder="1" applyAlignment="1">
      <alignment horizontal="center" vertical="center" wrapText="1"/>
    </xf>
    <xf numFmtId="168" fontId="12" fillId="0" borderId="1" xfId="7" applyNumberFormat="1" applyFont="1" applyFill="1" applyBorder="1" applyAlignment="1">
      <alignment horizontal="center" vertical="center" wrapText="1"/>
    </xf>
    <xf numFmtId="171" fontId="13" fillId="0" borderId="1" xfId="7" applyNumberFormat="1" applyFont="1" applyFill="1" applyBorder="1" applyAlignment="1">
      <alignment horizontal="center" vertical="center" wrapText="1"/>
    </xf>
    <xf numFmtId="164" fontId="13" fillId="0" borderId="1" xfId="7" applyNumberFormat="1" applyFont="1" applyFill="1" applyBorder="1" applyAlignment="1">
      <alignment horizontal="center" vertical="center" wrapText="1"/>
    </xf>
    <xf numFmtId="168" fontId="13" fillId="6" borderId="1" xfId="7" applyNumberFormat="1" applyFont="1" applyFill="1" applyBorder="1" applyAlignment="1">
      <alignment horizontal="center" vertical="center" wrapText="1"/>
    </xf>
    <xf numFmtId="166" fontId="13" fillId="0" borderId="1" xfId="7" applyNumberFormat="1" applyFont="1" applyFill="1" applyBorder="1" applyAlignment="1">
      <alignment horizontal="center" vertical="center" wrapText="1"/>
    </xf>
    <xf numFmtId="168" fontId="15" fillId="8" borderId="1" xfId="7" applyNumberFormat="1" applyFont="1" applyFill="1" applyBorder="1" applyAlignment="1">
      <alignment horizontal="center" vertical="center" wrapText="1"/>
    </xf>
    <xf numFmtId="168" fontId="15" fillId="9" borderId="1" xfId="7" applyNumberFormat="1" applyFont="1" applyFill="1" applyBorder="1" applyAlignment="1">
      <alignment horizontal="center" vertical="center" wrapText="1"/>
    </xf>
    <xf numFmtId="3" fontId="13" fillId="0" borderId="1" xfId="7" applyNumberFormat="1" applyFont="1" applyFill="1" applyBorder="1" applyAlignment="1">
      <alignment horizontal="center" vertical="center" wrapText="1"/>
    </xf>
    <xf numFmtId="9" fontId="15" fillId="0" borderId="1" xfId="3" applyFont="1" applyFill="1" applyBorder="1" applyAlignment="1">
      <alignment horizontal="center" vertical="center" wrapText="1"/>
    </xf>
    <xf numFmtId="3" fontId="7" fillId="10" borderId="1" xfId="6" applyNumberFormat="1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/>
    </xf>
    <xf numFmtId="0" fontId="4" fillId="3" borderId="1" xfId="4" applyFont="1" applyFill="1" applyBorder="1" applyAlignment="1">
      <alignment horizontal="center" vertical="center"/>
    </xf>
    <xf numFmtId="0" fontId="8" fillId="3" borderId="1" xfId="4" applyFont="1" applyFill="1" applyBorder="1" applyAlignment="1">
      <alignment horizontal="center" vertical="center"/>
    </xf>
    <xf numFmtId="0" fontId="3" fillId="3" borderId="1" xfId="8" applyFont="1" applyFill="1" applyBorder="1" applyAlignment="1" applyProtection="1">
      <alignment horizontal="center" vertical="center" wrapText="1"/>
    </xf>
    <xf numFmtId="172" fontId="4" fillId="3" borderId="1" xfId="1" applyNumberFormat="1" applyFont="1" applyFill="1" applyBorder="1" applyAlignment="1">
      <alignment horizontal="center" vertical="center" wrapText="1"/>
    </xf>
    <xf numFmtId="44" fontId="4" fillId="3" borderId="1" xfId="2" applyFont="1" applyFill="1" applyBorder="1" applyAlignment="1">
      <alignment horizontal="center" vertical="center" wrapText="1"/>
    </xf>
    <xf numFmtId="166" fontId="4" fillId="3" borderId="1" xfId="4" applyNumberFormat="1" applyFont="1" applyFill="1" applyBorder="1" applyAlignment="1">
      <alignment horizontal="center" vertical="center" wrapText="1"/>
    </xf>
    <xf numFmtId="44" fontId="4" fillId="3" borderId="1" xfId="2" applyFont="1" applyFill="1" applyBorder="1" applyAlignment="1">
      <alignment horizontal="center" vertical="center"/>
    </xf>
    <xf numFmtId="168" fontId="4" fillId="3" borderId="1" xfId="4" applyNumberFormat="1" applyFont="1" applyFill="1" applyBorder="1" applyAlignment="1">
      <alignment horizontal="center" vertical="center" wrapText="1"/>
    </xf>
    <xf numFmtId="10" fontId="4" fillId="3" borderId="1" xfId="4" applyNumberFormat="1" applyFont="1" applyFill="1" applyBorder="1" applyAlignment="1">
      <alignment horizontal="center" vertical="center" wrapText="1"/>
    </xf>
    <xf numFmtId="3" fontId="4" fillId="3" borderId="1" xfId="4" applyNumberFormat="1" applyFont="1" applyFill="1" applyBorder="1" applyAlignment="1">
      <alignment horizontal="center" vertical="center"/>
    </xf>
    <xf numFmtId="3" fontId="4" fillId="3" borderId="1" xfId="4" applyNumberFormat="1" applyFont="1" applyFill="1" applyBorder="1" applyAlignment="1">
      <alignment horizontal="center" vertical="center"/>
    </xf>
    <xf numFmtId="0" fontId="13" fillId="11" borderId="1" xfId="8" applyFont="1" applyFill="1" applyBorder="1" applyAlignment="1" applyProtection="1">
      <alignment horizontal="center" vertical="center" wrapText="1"/>
    </xf>
    <xf numFmtId="0" fontId="3" fillId="11" borderId="1" xfId="4" applyFont="1" applyFill="1" applyBorder="1" applyAlignment="1">
      <alignment horizontal="center" vertical="center"/>
    </xf>
    <xf numFmtId="168" fontId="15" fillId="11" borderId="1" xfId="7" applyNumberFormat="1" applyFont="1" applyFill="1" applyBorder="1" applyAlignment="1">
      <alignment horizontal="center" vertical="center" wrapText="1"/>
    </xf>
    <xf numFmtId="10" fontId="13" fillId="11" borderId="1" xfId="7" applyNumberFormat="1" applyFont="1" applyFill="1" applyBorder="1" applyAlignment="1">
      <alignment horizontal="center" vertical="center" wrapText="1"/>
    </xf>
  </cellXfs>
  <cellStyles count="9">
    <cellStyle name="Style 1" xfId="6"/>
    <cellStyle name="Гиперссылка" xfId="8" builtinId="8"/>
    <cellStyle name="Денежный" xfId="2" builtinId="4"/>
    <cellStyle name="Обычный" xfId="0" builtinId="0"/>
    <cellStyle name="Обычный 3" xfId="4"/>
    <cellStyle name="Обычный 3 2" xfId="5"/>
    <cellStyle name="Процентный" xfId="3" builtinId="5"/>
    <cellStyle name="Стиль 1" xfId="7"/>
    <cellStyle name="Финансовый" xfId="1" builtinId="3"/>
  </cellStyles>
  <dxfs count="35">
    <dxf>
      <fill>
        <patternFill>
          <bgColor theme="0" tint="-0.14996795556505021"/>
        </patternFill>
      </fill>
    </dxf>
    <dxf>
      <font>
        <color theme="1" tint="0.499984740745262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 tint="0.499984740745262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 tint="0.499984740745262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 tint="0.499984740745262"/>
      </font>
    </dxf>
    <dxf>
      <fill>
        <patternFill>
          <bgColor theme="0" tint="-0.14996795556505021"/>
        </patternFill>
      </fill>
    </dxf>
    <dxf>
      <fill>
        <patternFill>
          <bgColor rgb="FFD9D9D9"/>
        </patternFill>
      </fill>
    </dxf>
    <dxf>
      <font>
        <color rgb="FF80808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color rgb="FF808080"/>
      </font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ont>
        <color theme="1" tint="0.499984740745262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 tint="0.499984740745262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 tint="0.499984740745262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theme="1" tint="0.499984740745262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zoomScale="82" zoomScaleNormal="82" workbookViewId="0">
      <selection activeCell="I25" sqref="I25"/>
    </sheetView>
  </sheetViews>
  <sheetFormatPr defaultRowHeight="15" x14ac:dyDescent="0.25"/>
  <cols>
    <col min="2" max="2" width="11.5703125" customWidth="1"/>
    <col min="4" max="4" width="13.7109375" customWidth="1"/>
    <col min="5" max="5" width="15.7109375" customWidth="1"/>
    <col min="8" max="8" width="11.7109375" customWidth="1"/>
    <col min="9" max="9" width="12.28515625" customWidth="1"/>
    <col min="10" max="10" width="13.140625" customWidth="1"/>
    <col min="11" max="11" width="13" customWidth="1"/>
    <col min="13" max="13" width="11.42578125" customWidth="1"/>
    <col min="14" max="14" width="13.5703125" customWidth="1"/>
    <col min="15" max="15" width="13" customWidth="1"/>
    <col min="16" max="16" width="13.85546875" customWidth="1"/>
    <col min="17" max="17" width="13.42578125" customWidth="1"/>
    <col min="18" max="18" width="12.85546875" customWidth="1"/>
  </cols>
  <sheetData>
    <row r="1" spans="1:28" ht="15.75" x14ac:dyDescent="0.25">
      <c r="A1" s="1"/>
      <c r="B1" s="2" t="s">
        <v>0</v>
      </c>
      <c r="C1" s="3" t="s">
        <v>1</v>
      </c>
      <c r="D1" s="4"/>
      <c r="E1" s="5"/>
      <c r="F1" s="5"/>
      <c r="G1" s="5"/>
      <c r="H1" s="5"/>
      <c r="I1" s="6"/>
      <c r="J1" s="7"/>
      <c r="K1" s="7"/>
      <c r="L1" s="8"/>
      <c r="M1" s="9"/>
      <c r="N1" s="10"/>
      <c r="O1" s="11"/>
      <c r="P1" s="10"/>
      <c r="Q1" s="10"/>
      <c r="R1" s="10"/>
      <c r="S1" s="1"/>
      <c r="T1" s="12"/>
      <c r="U1" s="1"/>
      <c r="V1" s="1"/>
      <c r="W1" s="1"/>
      <c r="X1" s="1"/>
      <c r="Y1" s="13"/>
      <c r="Z1" s="13"/>
      <c r="AA1" s="13"/>
      <c r="AB1" s="13"/>
    </row>
    <row r="2" spans="1:28" ht="15.75" x14ac:dyDescent="0.25">
      <c r="A2" s="1"/>
      <c r="B2" s="2" t="s">
        <v>2</v>
      </c>
      <c r="C2" s="14">
        <v>1</v>
      </c>
      <c r="D2" s="4"/>
      <c r="E2" s="5"/>
      <c r="F2" s="5"/>
      <c r="G2" s="5"/>
      <c r="H2" s="5"/>
      <c r="I2" s="6"/>
      <c r="J2" s="7"/>
      <c r="K2" s="7"/>
      <c r="L2" s="8"/>
      <c r="M2" s="9"/>
      <c r="N2" s="10"/>
      <c r="O2" s="11"/>
      <c r="P2" s="10"/>
      <c r="Q2" s="10"/>
      <c r="R2" s="10"/>
      <c r="S2" s="1"/>
      <c r="T2" s="12"/>
      <c r="U2" s="1"/>
      <c r="V2" s="1"/>
      <c r="W2" s="1"/>
      <c r="X2" s="1"/>
      <c r="Y2" s="13"/>
      <c r="Z2" s="13"/>
      <c r="AA2" s="13"/>
      <c r="AB2" s="13"/>
    </row>
    <row r="3" spans="1:28" ht="15.75" x14ac:dyDescent="0.25">
      <c r="A3" s="1"/>
      <c r="B3" s="2" t="s">
        <v>3</v>
      </c>
      <c r="C3" s="15" t="s">
        <v>4</v>
      </c>
      <c r="D3" s="4"/>
      <c r="E3" s="5"/>
      <c r="F3" s="5"/>
      <c r="G3" s="5"/>
      <c r="H3" s="5"/>
      <c r="I3" s="6"/>
      <c r="J3" s="7"/>
      <c r="K3" s="7"/>
      <c r="L3" s="8"/>
      <c r="M3" s="9"/>
      <c r="N3" s="10"/>
      <c r="O3" s="11"/>
      <c r="P3" s="10"/>
      <c r="Q3" s="10"/>
      <c r="R3" s="10"/>
      <c r="S3" s="1"/>
      <c r="T3" s="12"/>
      <c r="U3" s="1"/>
      <c r="V3" s="1"/>
      <c r="W3" s="1"/>
      <c r="X3" s="1"/>
      <c r="Y3" s="13"/>
      <c r="Z3" s="13"/>
      <c r="AA3" s="13"/>
      <c r="AB3" s="13"/>
    </row>
    <row r="4" spans="1:28" x14ac:dyDescent="0.25">
      <c r="A4" s="16"/>
      <c r="B4" s="2" t="s">
        <v>5</v>
      </c>
      <c r="C4" s="17" t="s">
        <v>4</v>
      </c>
      <c r="D4" s="4"/>
      <c r="E4" s="5"/>
      <c r="F4" s="5"/>
      <c r="G4" s="5"/>
      <c r="H4" s="5"/>
      <c r="I4" s="6"/>
      <c r="J4" s="7"/>
      <c r="K4" s="7"/>
      <c r="L4" s="8"/>
      <c r="M4" s="9"/>
      <c r="N4" s="10"/>
      <c r="O4" s="11"/>
      <c r="P4" s="10"/>
      <c r="Q4" s="10"/>
      <c r="R4" s="10"/>
      <c r="S4" s="1"/>
      <c r="T4" s="12"/>
      <c r="U4" s="1"/>
      <c r="V4" s="1"/>
      <c r="W4" s="1"/>
      <c r="X4" s="1"/>
      <c r="Y4" s="13"/>
      <c r="Z4" s="13"/>
      <c r="AA4" s="13"/>
      <c r="AB4" s="13"/>
    </row>
    <row r="5" spans="1:28" x14ac:dyDescent="0.25">
      <c r="A5" s="16"/>
      <c r="B5" s="18" t="s">
        <v>6</v>
      </c>
      <c r="C5" s="19">
        <v>42491</v>
      </c>
      <c r="D5" s="20"/>
      <c r="E5" s="20"/>
      <c r="F5" s="20"/>
      <c r="G5" s="20"/>
      <c r="H5" s="20"/>
      <c r="I5" s="6"/>
      <c r="J5" s="21"/>
      <c r="K5" s="21"/>
      <c r="L5" s="22"/>
      <c r="M5" s="23"/>
      <c r="N5" s="24"/>
      <c r="O5" s="25"/>
      <c r="P5" s="24"/>
      <c r="Q5" s="24"/>
      <c r="R5" s="24"/>
      <c r="S5" s="21"/>
      <c r="T5" s="26"/>
      <c r="U5" s="27"/>
      <c r="V5" s="27"/>
      <c r="W5" s="27"/>
      <c r="X5" s="28"/>
      <c r="Y5" s="29">
        <f>$S5*$T5/1000</f>
        <v>0</v>
      </c>
      <c r="Z5" s="20"/>
      <c r="AA5" s="20"/>
      <c r="AB5" s="20"/>
    </row>
    <row r="6" spans="1:28" x14ac:dyDescent="0.25">
      <c r="A6" s="16"/>
      <c r="B6" s="2" t="s">
        <v>7</v>
      </c>
      <c r="C6" s="19">
        <v>42521</v>
      </c>
      <c r="D6" s="20"/>
      <c r="E6" s="20"/>
      <c r="F6" s="20"/>
      <c r="G6" s="20"/>
      <c r="H6" s="20"/>
      <c r="I6" s="6"/>
      <c r="J6" s="21"/>
      <c r="K6" s="21"/>
      <c r="L6" s="22"/>
      <c r="M6" s="23"/>
      <c r="N6" s="24"/>
      <c r="O6" s="25"/>
      <c r="P6" s="30"/>
      <c r="Q6" s="30"/>
      <c r="R6" s="30"/>
      <c r="S6" s="21"/>
      <c r="T6" s="26"/>
      <c r="U6" s="27"/>
      <c r="V6" s="27"/>
      <c r="W6" s="27"/>
      <c r="X6" s="28"/>
      <c r="Y6" s="20"/>
      <c r="Z6" s="20"/>
      <c r="AA6" s="20"/>
      <c r="AB6" s="20"/>
    </row>
    <row r="7" spans="1:28" x14ac:dyDescent="0.25">
      <c r="A7" s="31"/>
      <c r="B7" s="31"/>
      <c r="C7" s="1"/>
      <c r="D7" s="32"/>
      <c r="E7" s="20"/>
      <c r="F7" s="20"/>
      <c r="G7" s="20"/>
      <c r="H7" s="20"/>
      <c r="I7" s="20"/>
      <c r="J7" s="33"/>
      <c r="K7" s="33"/>
      <c r="L7" s="34"/>
      <c r="M7" s="35"/>
      <c r="N7" s="36"/>
      <c r="O7" s="37"/>
      <c r="P7" s="36"/>
      <c r="Q7" s="36"/>
      <c r="R7" s="36"/>
      <c r="S7" s="20"/>
      <c r="T7" s="38"/>
      <c r="U7" s="39"/>
      <c r="V7" s="20"/>
      <c r="W7" s="20"/>
      <c r="X7" s="20"/>
      <c r="Y7" s="40" t="str">
        <f>C4</f>
        <v>Май</v>
      </c>
      <c r="Z7" s="40"/>
      <c r="AA7" s="40"/>
      <c r="AB7" s="40"/>
    </row>
    <row r="8" spans="1:28" ht="127.5" x14ac:dyDescent="0.25">
      <c r="A8" s="41" t="s">
        <v>8</v>
      </c>
      <c r="B8" s="41" t="s">
        <v>9</v>
      </c>
      <c r="C8" s="41" t="s">
        <v>10</v>
      </c>
      <c r="D8" s="41" t="s">
        <v>11</v>
      </c>
      <c r="E8" s="41" t="s">
        <v>12</v>
      </c>
      <c r="F8" s="42" t="s">
        <v>13</v>
      </c>
      <c r="G8" s="43"/>
      <c r="H8" s="41" t="s">
        <v>14</v>
      </c>
      <c r="I8" s="41" t="s">
        <v>15</v>
      </c>
      <c r="J8" s="41" t="s">
        <v>16</v>
      </c>
      <c r="K8" s="41" t="s">
        <v>17</v>
      </c>
      <c r="L8" s="44" t="s">
        <v>18</v>
      </c>
      <c r="M8" s="45" t="s">
        <v>19</v>
      </c>
      <c r="N8" s="46" t="s">
        <v>20</v>
      </c>
      <c r="O8" s="46" t="s">
        <v>21</v>
      </c>
      <c r="P8" s="46" t="s">
        <v>22</v>
      </c>
      <c r="Q8" s="47" t="s">
        <v>23</v>
      </c>
      <c r="R8" s="48" t="s">
        <v>24</v>
      </c>
      <c r="S8" s="49" t="s">
        <v>25</v>
      </c>
      <c r="T8" s="50" t="s">
        <v>26</v>
      </c>
      <c r="U8" s="41" t="s">
        <v>27</v>
      </c>
      <c r="V8" s="41" t="s">
        <v>28</v>
      </c>
      <c r="W8" s="41" t="s">
        <v>29</v>
      </c>
      <c r="X8" s="41" t="s">
        <v>30</v>
      </c>
      <c r="Y8" s="51" t="s">
        <v>31</v>
      </c>
      <c r="Z8" s="51" t="s">
        <v>32</v>
      </c>
      <c r="AA8" s="51" t="s">
        <v>33</v>
      </c>
      <c r="AB8" s="51" t="s">
        <v>34</v>
      </c>
    </row>
    <row r="9" spans="1:28" x14ac:dyDescent="0.25">
      <c r="A9" s="52"/>
      <c r="B9" s="52"/>
      <c r="C9" s="52"/>
      <c r="D9" s="52"/>
      <c r="E9" s="52"/>
      <c r="F9" s="52"/>
      <c r="G9" s="52"/>
      <c r="H9" s="52"/>
      <c r="I9" s="52"/>
      <c r="J9" s="53"/>
      <c r="K9" s="53"/>
      <c r="L9" s="53"/>
      <c r="M9" s="54"/>
      <c r="N9" s="52"/>
      <c r="O9" s="55"/>
      <c r="P9" s="52"/>
      <c r="Q9" s="52"/>
      <c r="R9" s="56"/>
      <c r="S9" s="52"/>
      <c r="T9" s="57"/>
      <c r="U9" s="52"/>
      <c r="V9" s="52"/>
      <c r="W9" s="52"/>
      <c r="X9" s="52"/>
      <c r="Y9" s="58"/>
      <c r="Z9" s="58"/>
      <c r="AA9" s="58"/>
      <c r="AB9" s="58"/>
    </row>
    <row r="10" spans="1:28" ht="63.75" x14ac:dyDescent="0.25">
      <c r="A10" s="59">
        <v>1</v>
      </c>
      <c r="B10" s="60" t="s">
        <v>35</v>
      </c>
      <c r="C10" s="61"/>
      <c r="D10" s="88" t="s">
        <v>36</v>
      </c>
      <c r="E10" s="88" t="s">
        <v>37</v>
      </c>
      <c r="F10" s="62">
        <v>4</v>
      </c>
      <c r="G10" s="63" t="s">
        <v>38</v>
      </c>
      <c r="H10" s="89" t="s">
        <v>39</v>
      </c>
      <c r="I10" s="64">
        <v>219700</v>
      </c>
      <c r="J10" s="65">
        <v>350</v>
      </c>
      <c r="K10" s="66" t="s">
        <v>17</v>
      </c>
      <c r="L10" s="67" t="s">
        <v>40</v>
      </c>
      <c r="M10" s="68">
        <v>1</v>
      </c>
      <c r="N10" s="69">
        <f>I10/1000*J10*M10</f>
        <v>76895</v>
      </c>
      <c r="O10" s="70">
        <v>0</v>
      </c>
      <c r="P10" s="90">
        <f t="shared" ref="P10" si="0">N10*(1-O10)</f>
        <v>76895</v>
      </c>
      <c r="Q10" s="71">
        <f>P10</f>
        <v>76895</v>
      </c>
      <c r="R10" s="72">
        <f>Q10*1.04</f>
        <v>79970.8</v>
      </c>
      <c r="S10" s="73" t="s">
        <v>41</v>
      </c>
      <c r="T10" s="74" t="s">
        <v>41</v>
      </c>
      <c r="U10" s="69" t="s">
        <v>41</v>
      </c>
      <c r="V10" s="91">
        <v>3.5000000000000001E-3</v>
      </c>
      <c r="W10" s="73">
        <f>I10*V10</f>
        <v>768.95</v>
      </c>
      <c r="X10" s="69">
        <f>P10/W10</f>
        <v>100</v>
      </c>
      <c r="Y10" s="75">
        <f>I10/4/1000</f>
        <v>54.924999999999997</v>
      </c>
      <c r="Z10" s="75">
        <f t="shared" ref="Z10:AB11" si="1">Y10</f>
        <v>54.924999999999997</v>
      </c>
      <c r="AA10" s="75">
        <f t="shared" si="1"/>
        <v>54.924999999999997</v>
      </c>
      <c r="AB10" s="75">
        <f t="shared" si="1"/>
        <v>54.924999999999997</v>
      </c>
    </row>
    <row r="11" spans="1:28" ht="49.5" customHeight="1" x14ac:dyDescent="0.25">
      <c r="A11" s="59">
        <v>2</v>
      </c>
      <c r="B11" s="60" t="s">
        <v>43</v>
      </c>
      <c r="C11" s="61"/>
      <c r="D11" s="88"/>
      <c r="E11" s="88"/>
      <c r="F11" s="62"/>
      <c r="G11" s="63"/>
      <c r="H11" s="89"/>
      <c r="I11" s="64"/>
      <c r="J11" s="65"/>
      <c r="K11" s="66"/>
      <c r="L11" s="67"/>
      <c r="M11" s="68"/>
      <c r="N11" s="69"/>
      <c r="O11" s="70"/>
      <c r="P11" s="90"/>
      <c r="Q11" s="71"/>
      <c r="R11" s="72"/>
      <c r="S11" s="73"/>
      <c r="T11" s="74"/>
      <c r="U11" s="69"/>
      <c r="V11" s="91"/>
      <c r="W11" s="73"/>
      <c r="X11" s="69" t="e">
        <f>P11/W11</f>
        <v>#DIV/0!</v>
      </c>
      <c r="Y11" s="75">
        <f>I11/4/1000</f>
        <v>0</v>
      </c>
      <c r="Z11" s="75">
        <f t="shared" si="1"/>
        <v>0</v>
      </c>
      <c r="AA11" s="75">
        <f t="shared" si="1"/>
        <v>0</v>
      </c>
      <c r="AB11" s="75">
        <f t="shared" si="1"/>
        <v>0</v>
      </c>
    </row>
    <row r="12" spans="1:28" x14ac:dyDescent="0.25">
      <c r="A12" s="76"/>
      <c r="B12" s="77" t="s">
        <v>42</v>
      </c>
      <c r="C12" s="78"/>
      <c r="D12" s="79"/>
      <c r="E12" s="76"/>
      <c r="F12" s="76"/>
      <c r="G12" s="76"/>
      <c r="H12" s="76"/>
      <c r="I12" s="80">
        <f>SUM(I11:I11)</f>
        <v>0</v>
      </c>
      <c r="J12" s="76"/>
      <c r="K12" s="76"/>
      <c r="L12" s="76"/>
      <c r="M12" s="76"/>
      <c r="N12" s="81">
        <f>SUM(N11:N11)</f>
        <v>0</v>
      </c>
      <c r="O12" s="82" t="e">
        <f>(N12-P12)/N12</f>
        <v>#DIV/0!</v>
      </c>
      <c r="P12" s="83">
        <f>SUM(P11:P11)</f>
        <v>0</v>
      </c>
      <c r="Q12" s="83">
        <f>Q11</f>
        <v>0</v>
      </c>
      <c r="R12" s="83">
        <f>R11</f>
        <v>0</v>
      </c>
      <c r="S12" s="76"/>
      <c r="T12" s="76"/>
      <c r="U12" s="84" t="e">
        <f t="shared" ref="U12" si="2">P12/I12*1000</f>
        <v>#DIV/0!</v>
      </c>
      <c r="V12" s="85" t="e">
        <f>W12/I12</f>
        <v>#DIV/0!</v>
      </c>
      <c r="W12" s="86">
        <f>SUM(W11:W11)</f>
        <v>0</v>
      </c>
      <c r="X12" s="84" t="e">
        <f>(P12)/(W12)</f>
        <v>#DIV/0!</v>
      </c>
      <c r="Y12" s="87"/>
      <c r="Z12" s="87"/>
      <c r="AA12" s="87"/>
      <c r="AB12" s="87"/>
    </row>
  </sheetData>
  <mergeCells count="3">
    <mergeCell ref="Y7:AB7"/>
    <mergeCell ref="Y9:AB9"/>
    <mergeCell ref="Y12:AB12"/>
  </mergeCells>
  <conditionalFormatting sqref="P11:Q11">
    <cfRule type="expression" dxfId="6" priority="7">
      <formula>$O11=1</formula>
    </cfRule>
  </conditionalFormatting>
  <conditionalFormatting sqref="B11">
    <cfRule type="expression" dxfId="5" priority="6">
      <formula>$O11=1</formula>
    </cfRule>
  </conditionalFormatting>
  <conditionalFormatting sqref="R9">
    <cfRule type="expression" dxfId="4" priority="5">
      <formula>$O9=1</formula>
    </cfRule>
  </conditionalFormatting>
  <conditionalFormatting sqref="R11">
    <cfRule type="expression" dxfId="3" priority="4">
      <formula>$O11=1</formula>
    </cfRule>
  </conditionalFormatting>
  <conditionalFormatting sqref="P10:Q10">
    <cfRule type="expression" dxfId="2" priority="3">
      <formula>$O10=1</formula>
    </cfRule>
  </conditionalFormatting>
  <conditionalFormatting sqref="B10">
    <cfRule type="expression" dxfId="1" priority="2">
      <formula>$O10=1</formula>
    </cfRule>
  </conditionalFormatting>
  <conditionalFormatting sqref="R10">
    <cfRule type="expression" dxfId="0" priority="1">
      <formula>$O10=1</formula>
    </cfRule>
  </conditionalFormatting>
  <dataValidations count="1">
    <dataValidation type="list" allowBlank="1" showInputMessage="1" showErrorMessage="1" sqref="L10:L11">
      <formula1>$L$102:$L$111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Zhurov Andrey</dc:creator>
  <cp:lastModifiedBy>Zhurov Andrey</cp:lastModifiedBy>
  <dcterms:created xsi:type="dcterms:W3CDTF">2016-05-23T09:44:53Z</dcterms:created>
  <dcterms:modified xsi:type="dcterms:W3CDTF">2016-05-23T09:52:16Z</dcterms:modified>
</cp:coreProperties>
</file>