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ЭтаКнига" defaultThemeVersion="124226"/>
  <bookViews>
    <workbookView xWindow="0" yWindow="0" windowWidth="28800" windowHeight="12915"/>
  </bookViews>
  <sheets>
    <sheet name="Лист1" sheetId="1" r:id="rId1"/>
    <sheet name="Лист2" sheetId="2" r:id="rId2"/>
    <sheet name="Лист3" sheetId="3" r:id="rId3"/>
  </sheets>
  <calcPr calcId="152511"/>
  <pivotCaches>
    <pivotCache cacheId="3" r:id="rId4"/>
  </pivotCaches>
</workbook>
</file>

<file path=xl/calcChain.xml><?xml version="1.0" encoding="utf-8"?>
<calcChain xmlns="http://schemas.openxmlformats.org/spreadsheetml/2006/main">
  <c r="E4" i="1" l="1"/>
  <c r="G4" i="1"/>
  <c r="F5" i="1"/>
  <c r="F4" i="1"/>
  <c r="L15" i="1"/>
  <c r="L17" i="1"/>
  <c r="L16" i="1"/>
  <c r="E5" i="1" l="1"/>
  <c r="G5" i="1" l="1"/>
  <c r="E6" i="1"/>
  <c r="F6" i="1"/>
  <c r="G6" i="1" l="1"/>
  <c r="E7" i="1"/>
  <c r="F8" i="1" s="1"/>
  <c r="F7" i="1"/>
  <c r="E8" i="1" s="1"/>
  <c r="G8" i="1" l="1"/>
  <c r="E10" i="1"/>
  <c r="F10" i="1"/>
  <c r="F9" i="1"/>
  <c r="G7" i="1"/>
  <c r="E9" i="1"/>
  <c r="G9" i="1" s="1"/>
  <c r="G10" i="1" l="1"/>
  <c r="E11" i="1"/>
  <c r="E12" i="1" s="1"/>
  <c r="F11" i="1"/>
  <c r="F12" i="1" l="1"/>
  <c r="G12" i="1" s="1"/>
  <c r="E13" i="1"/>
  <c r="G11" i="1"/>
  <c r="F13" i="1"/>
  <c r="E14" i="1" l="1"/>
  <c r="G13" i="1"/>
  <c r="F14" i="1"/>
  <c r="E15" i="1" s="1"/>
  <c r="F15" i="1" l="1"/>
  <c r="E16" i="1" s="1"/>
  <c r="G14" i="1"/>
  <c r="F16" i="1" l="1"/>
  <c r="E17" i="1" s="1"/>
  <c r="G15" i="1"/>
  <c r="F17" i="1" l="1"/>
  <c r="F18" i="1" s="1"/>
  <c r="G16" i="1"/>
  <c r="E18" i="1"/>
  <c r="G18" i="1" l="1"/>
  <c r="G17" i="1"/>
</calcChain>
</file>

<file path=xl/sharedStrings.xml><?xml version="1.0" encoding="utf-8"?>
<sst xmlns="http://schemas.openxmlformats.org/spreadsheetml/2006/main" count="129" uniqueCount="25">
  <si>
    <t>Тип провода</t>
  </si>
  <si>
    <t>Сечение и кол. Жил</t>
  </si>
  <si>
    <t>Длина</t>
  </si>
  <si>
    <t>КВВГнг</t>
  </si>
  <si>
    <t>10х1.5</t>
  </si>
  <si>
    <t>4х1.5</t>
  </si>
  <si>
    <t>5х1.5</t>
  </si>
  <si>
    <t>7х1.5</t>
  </si>
  <si>
    <t>КВВГ</t>
  </si>
  <si>
    <t>КВВГЭнг</t>
  </si>
  <si>
    <t>ВВГнг</t>
  </si>
  <si>
    <t>3х35+1х25</t>
  </si>
  <si>
    <t>Всего:</t>
  </si>
  <si>
    <t>Пример:</t>
  </si>
  <si>
    <t>1.</t>
  </si>
  <si>
    <t>2.</t>
  </si>
  <si>
    <t>3.</t>
  </si>
  <si>
    <t>4.</t>
  </si>
  <si>
    <t>5.</t>
  </si>
  <si>
    <t>6.</t>
  </si>
  <si>
    <t>7.</t>
  </si>
  <si>
    <t>8.</t>
  </si>
  <si>
    <t>5х2.5</t>
  </si>
  <si>
    <t>4х2.5</t>
  </si>
  <si>
    <t>Сумма по полю Длина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</si>
</sst>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Arial"/>
      <family val="2"/>
      <charset val="204"/>
    </font>
    <font>
      <b/>
      <sz val="14"/>
      <color theme="1"/>
      <name val="Arial"/>
      <family val="2"/>
      <charset val="204"/>
    </font>
    <font>
      <b/>
      <sz val="16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7030A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4" borderId="0" xfId="0" applyFill="1" applyAlignment="1">
      <alignment horizontal="center"/>
    </xf>
    <xf numFmtId="0" fontId="0" fillId="3" borderId="0" xfId="0" applyFill="1" applyAlignment="1">
      <alignment horizontal="center"/>
    </xf>
    <xf numFmtId="0" fontId="3" fillId="0" borderId="0" xfId="0" applyFont="1"/>
    <xf numFmtId="0" fontId="0" fillId="0" borderId="0" xfId="0" pivotButton="1"/>
    <xf numFmtId="0" fontId="0" fillId="0" borderId="0" xfId="0" applyNumberFormat="1"/>
    <xf numFmtId="0" fontId="4" fillId="5" borderId="0" xfId="0" applyFont="1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Автор" refreshedDate="42521.440242939818" createdVersion="5" refreshedVersion="5" minRefreshableVersion="3" recordCount="34">
  <cacheSource type="worksheet">
    <worksheetSource ref="A1:C9999" sheet="Лист1"/>
  </cacheSource>
  <cacheFields count="3">
    <cacheField name="Тип провода" numFmtId="0">
      <sharedItems containsBlank="1" count="5">
        <m/>
        <s v="КВВГнг"/>
        <s v="КВВГ"/>
        <s v="КВВГЭнг"/>
        <s v="ВВГнг"/>
      </sharedItems>
    </cacheField>
    <cacheField name="Сечение и кол. Жил" numFmtId="0">
      <sharedItems containsBlank="1" count="6">
        <m/>
        <s v="4х1.5"/>
        <s v="5х1.5"/>
        <s v="7х1.5"/>
        <s v="10х1.5"/>
        <s v="3х35+1х25"/>
      </sharedItems>
    </cacheField>
    <cacheField name="Длина" numFmtId="0">
      <sharedItems containsString="0" containsBlank="1" containsNumber="1" containsInteger="1" minValue="1" maxValue="2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4">
  <r>
    <x v="0"/>
    <x v="0"/>
    <m/>
  </r>
  <r>
    <x v="1"/>
    <x v="1"/>
    <n v="10"/>
  </r>
  <r>
    <x v="1"/>
    <x v="2"/>
    <n v="15"/>
  </r>
  <r>
    <x v="1"/>
    <x v="3"/>
    <n v="11"/>
  </r>
  <r>
    <x v="1"/>
    <x v="4"/>
    <n v="12"/>
  </r>
  <r>
    <x v="1"/>
    <x v="1"/>
    <n v="17"/>
  </r>
  <r>
    <x v="2"/>
    <x v="1"/>
    <n v="1"/>
  </r>
  <r>
    <x v="2"/>
    <x v="2"/>
    <n v="2"/>
  </r>
  <r>
    <x v="2"/>
    <x v="3"/>
    <n v="5"/>
  </r>
  <r>
    <x v="2"/>
    <x v="4"/>
    <n v="16"/>
  </r>
  <r>
    <x v="2"/>
    <x v="1"/>
    <n v="7"/>
  </r>
  <r>
    <x v="3"/>
    <x v="1"/>
    <n v="8"/>
  </r>
  <r>
    <x v="3"/>
    <x v="2"/>
    <n v="3"/>
  </r>
  <r>
    <x v="3"/>
    <x v="3"/>
    <n v="9"/>
  </r>
  <r>
    <x v="3"/>
    <x v="4"/>
    <n v="6"/>
  </r>
  <r>
    <x v="3"/>
    <x v="1"/>
    <n v="4"/>
  </r>
  <r>
    <x v="4"/>
    <x v="5"/>
    <n v="20"/>
  </r>
  <r>
    <x v="1"/>
    <x v="1"/>
    <n v="2"/>
  </r>
  <r>
    <x v="1"/>
    <x v="2"/>
    <n v="1"/>
  </r>
  <r>
    <x v="1"/>
    <x v="3"/>
    <n v="3"/>
  </r>
  <r>
    <x v="1"/>
    <x v="4"/>
    <n v="4"/>
  </r>
  <r>
    <x v="1"/>
    <x v="1"/>
    <n v="8"/>
  </r>
  <r>
    <x v="2"/>
    <x v="1"/>
    <n v="7"/>
  </r>
  <r>
    <x v="2"/>
    <x v="2"/>
    <n v="9"/>
  </r>
  <r>
    <x v="2"/>
    <x v="3"/>
    <n v="10"/>
  </r>
  <r>
    <x v="2"/>
    <x v="4"/>
    <n v="12"/>
  </r>
  <r>
    <x v="2"/>
    <x v="1"/>
    <n v="11"/>
  </r>
  <r>
    <x v="3"/>
    <x v="1"/>
    <n v="15"/>
  </r>
  <r>
    <x v="3"/>
    <x v="2"/>
    <n v="13"/>
  </r>
  <r>
    <x v="3"/>
    <x v="3"/>
    <n v="17"/>
  </r>
  <r>
    <x v="3"/>
    <x v="4"/>
    <n v="16"/>
  </r>
  <r>
    <x v="3"/>
    <x v="1"/>
    <n v="5"/>
  </r>
  <r>
    <x v="4"/>
    <x v="5"/>
    <n v="21"/>
  </r>
  <r>
    <x v="0"/>
    <x v="0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3" applyNumberFormats="0" applyBorderFormats="0" applyFontFormats="0" applyPatternFormats="0" applyAlignmentFormats="0" applyWidthHeightFormats="1" dataCaption="Значения" updatedVersion="5" minRefreshableVersion="3" showDrill="0" showDataTips="0" useAutoFormatting="1" rowGrandTotals="0" colGrandTotals="0" itemPrintTitles="1" createdVersion="5" indent="0" compact="0" compactData="0" multipleFieldFilters="0">
  <location ref="E21:G34" firstHeaderRow="1" firstDataRow="1" firstDataCol="2"/>
  <pivotFields count="3">
    <pivotField axis="axisRow" compact="0" outline="0" showAll="0" defaultSubtotal="0">
      <items count="5">
        <item x="4"/>
        <item x="2"/>
        <item x="1"/>
        <item x="3"/>
        <item x="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6">
        <item x="4"/>
        <item x="5"/>
        <item x="1"/>
        <item x="2"/>
        <item x="3"/>
        <item x="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2">
    <field x="0"/>
    <field x="1"/>
  </rowFields>
  <rowItems count="13">
    <i>
      <x/>
      <x v="1"/>
    </i>
    <i>
      <x v="1"/>
      <x/>
    </i>
    <i r="1">
      <x v="2"/>
    </i>
    <i r="1">
      <x v="3"/>
    </i>
    <i r="1">
      <x v="4"/>
    </i>
    <i>
      <x v="2"/>
      <x/>
    </i>
    <i r="1">
      <x v="2"/>
    </i>
    <i r="1">
      <x v="3"/>
    </i>
    <i r="1">
      <x v="4"/>
    </i>
    <i>
      <x v="3"/>
      <x/>
    </i>
    <i r="1">
      <x v="2"/>
    </i>
    <i r="1">
      <x v="3"/>
    </i>
    <i r="1">
      <x v="4"/>
    </i>
  </rowItems>
  <colItems count="1">
    <i/>
  </colItems>
  <dataFields count="1">
    <dataField name="Сумма по полю Длина" fld="2" baseField="0" baseItem="0"/>
  </dataFields>
  <pivotTableStyleInfo name="PivotStyleLight16" showRowHeaders="1" showColHeaders="1" showRowStripes="0" showColStripes="0" showLastColumn="1"/>
  <filters count="1">
    <filter fld="0" type="captionNotEqual" evalOrder="-1" id="1" stringValue1="">
      <autoFilter ref="A1">
        <filterColumn colId="0">
          <customFilters>
            <customFilter operator="notEqual" val=" "/>
          </customFilters>
        </filterColumn>
      </autoFilter>
    </filter>
  </filters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L34"/>
  <sheetViews>
    <sheetView tabSelected="1" zoomScale="85" zoomScaleNormal="85" workbookViewId="0">
      <selection activeCell="E5" sqref="E5"/>
    </sheetView>
  </sheetViews>
  <sheetFormatPr defaultRowHeight="15" x14ac:dyDescent="0.25"/>
  <cols>
    <col min="1" max="1" width="20.140625" style="1" customWidth="1"/>
    <col min="2" max="2" width="24.5703125" style="1" customWidth="1"/>
    <col min="3" max="3" width="9.140625" style="1"/>
    <col min="5" max="5" width="14.85546875" customWidth="1"/>
    <col min="6" max="6" width="21.7109375" customWidth="1"/>
    <col min="7" max="7" width="22.140625" customWidth="1"/>
    <col min="8" max="8" width="13.5703125" customWidth="1"/>
    <col min="10" max="10" width="18.5703125" customWidth="1"/>
    <col min="11" max="11" width="17.5703125" customWidth="1"/>
    <col min="12" max="12" width="17.85546875" customWidth="1"/>
  </cols>
  <sheetData>
    <row r="1" spans="1:12" ht="42.75" customHeight="1" x14ac:dyDescent="0.25">
      <c r="A1" s="2" t="s">
        <v>0</v>
      </c>
      <c r="B1" s="3" t="s">
        <v>1</v>
      </c>
      <c r="C1" s="3" t="s">
        <v>2</v>
      </c>
    </row>
    <row r="2" spans="1:12" ht="21" x14ac:dyDescent="0.35">
      <c r="J2" s="6" t="s">
        <v>13</v>
      </c>
    </row>
    <row r="3" spans="1:12" x14ac:dyDescent="0.25">
      <c r="A3" s="1" t="s">
        <v>3</v>
      </c>
      <c r="B3" s="1" t="s">
        <v>5</v>
      </c>
      <c r="C3" s="1">
        <v>10</v>
      </c>
      <c r="E3" s="1" t="s">
        <v>12</v>
      </c>
      <c r="F3" s="1"/>
      <c r="G3" s="1"/>
    </row>
    <row r="4" spans="1:12" x14ac:dyDescent="0.25">
      <c r="A4" s="1" t="s">
        <v>3</v>
      </c>
      <c r="B4" s="1" t="s">
        <v>6</v>
      </c>
      <c r="C4" s="1">
        <v>15</v>
      </c>
      <c r="E4" s="5" t="str">
        <f>IFERROR(LOOKUP(,-1/ISNA(MATCH($A$3:$A$99&amp;$B$3:$B$99,$E$2:$E3&amp;$F$2:$F3,)),A$3:A$99),"")</f>
        <v>ВВГнг</v>
      </c>
      <c r="F4" s="4" t="str">
        <f>IFERROR(LOOKUP(,-1/ISNA(MATCH($A$3:$A$99&amp;$B$3:$B$99,$E$2:$E3&amp;$F$2:$F3,)),B$3:B$99),"")</f>
        <v>3х35+1х25</v>
      </c>
      <c r="G4" s="9">
        <f>SUMIFS(C$3:C$99,A$3:A$99,E4,B$3:B$99,F4)</f>
        <v>41</v>
      </c>
    </row>
    <row r="5" spans="1:12" x14ac:dyDescent="0.25">
      <c r="A5" s="1" t="s">
        <v>3</v>
      </c>
      <c r="B5" s="1" t="s">
        <v>7</v>
      </c>
      <c r="C5" s="1">
        <v>11</v>
      </c>
      <c r="E5" s="5" t="str">
        <f>IFERROR(LOOKUP(,-1/ISNA(MATCH($A$3:$A$99&amp;$B$3:$B$99,$E$2:$E4&amp;$F$2:$F4,)),A$3:A$99),"")</f>
        <v>КВВГЭнг</v>
      </c>
      <c r="F5" s="4" t="str">
        <f>IFERROR(LOOKUP(,-1/ISNA(MATCH($A$3:$A$99&amp;$B$3:$B$99,$E$2:$E4&amp;$F$2:$F4,)),B$3:B$99),"")</f>
        <v>4х1.5</v>
      </c>
      <c r="G5" s="9">
        <f t="shared" ref="G5:G18" si="0">SUMIFS(C$3:C$99,A$3:A$99,E5,B$3:B$99,F5)</f>
        <v>32</v>
      </c>
      <c r="I5" t="s">
        <v>14</v>
      </c>
      <c r="J5" t="s">
        <v>3</v>
      </c>
      <c r="K5" t="s">
        <v>5</v>
      </c>
      <c r="L5">
        <v>7</v>
      </c>
    </row>
    <row r="6" spans="1:12" x14ac:dyDescent="0.25">
      <c r="A6" s="1" t="s">
        <v>3</v>
      </c>
      <c r="B6" s="1" t="s">
        <v>4</v>
      </c>
      <c r="C6" s="1">
        <v>12</v>
      </c>
      <c r="E6" s="5" t="str">
        <f>IFERROR(LOOKUP(,-1/ISNA(MATCH($A$3:$A$99&amp;$B$3:$B$99,$E$2:$E5&amp;$F$2:$F5,)),A$3:A$99),"")</f>
        <v>КВВГЭнг</v>
      </c>
      <c r="F6" s="4" t="str">
        <f>IFERROR(LOOKUP(,-1/ISNA(MATCH($A$3:$A$99&amp;$B$3:$B$99,$E$2:$E5&amp;$F$2:$F5,)),B$3:B$99),"")</f>
        <v>10х1.5</v>
      </c>
      <c r="G6" s="9">
        <f t="shared" si="0"/>
        <v>22</v>
      </c>
      <c r="I6" t="s">
        <v>15</v>
      </c>
      <c r="J6" t="s">
        <v>9</v>
      </c>
      <c r="K6" t="s">
        <v>22</v>
      </c>
      <c r="L6">
        <v>10</v>
      </c>
    </row>
    <row r="7" spans="1:12" x14ac:dyDescent="0.25">
      <c r="A7" s="1" t="s">
        <v>3</v>
      </c>
      <c r="B7" s="1" t="s">
        <v>5</v>
      </c>
      <c r="C7" s="1">
        <v>17</v>
      </c>
      <c r="E7" s="5" t="str">
        <f>IFERROR(LOOKUP(,-1/ISNA(MATCH($A$3:$A$99&amp;$B$3:$B$99,$E$2:$E6&amp;$F$2:$F6,)),A$3:A$99),"")</f>
        <v>КВВГЭнг</v>
      </c>
      <c r="F7" s="4" t="str">
        <f>IFERROR(LOOKUP(,-1/ISNA(MATCH($A$3:$A$99&amp;$B$3:$B$99,$E$2:$E6&amp;$F$2:$F6,)),B$3:B$99),"")</f>
        <v>7х1.5</v>
      </c>
      <c r="G7" s="9">
        <f t="shared" si="0"/>
        <v>26</v>
      </c>
      <c r="I7" t="s">
        <v>16</v>
      </c>
      <c r="J7" t="s">
        <v>3</v>
      </c>
      <c r="K7" t="s">
        <v>5</v>
      </c>
      <c r="L7">
        <v>5</v>
      </c>
    </row>
    <row r="8" spans="1:12" x14ac:dyDescent="0.25">
      <c r="A8" s="1" t="s">
        <v>8</v>
      </c>
      <c r="B8" s="1" t="s">
        <v>5</v>
      </c>
      <c r="C8" s="1">
        <v>1</v>
      </c>
      <c r="E8" s="5" t="str">
        <f>IFERROR(LOOKUP(,-1/ISNA(MATCH($A$3:$A$99&amp;$B$3:$B$99,$E$2:$E7&amp;$F$2:$F7,)),A$3:A$99),"")</f>
        <v>КВВГЭнг</v>
      </c>
      <c r="F8" s="4" t="str">
        <f>IFERROR(LOOKUP(,-1/ISNA(MATCH($A$3:$A$99&amp;$B$3:$B$99,$E$2:$E7&amp;$F$2:$F7,)),B$3:B$99),"")</f>
        <v>5х1.5</v>
      </c>
      <c r="G8" s="9">
        <f t="shared" si="0"/>
        <v>16</v>
      </c>
      <c r="I8" t="s">
        <v>17</v>
      </c>
      <c r="J8" t="s">
        <v>3</v>
      </c>
      <c r="K8" t="s">
        <v>5</v>
      </c>
      <c r="L8">
        <v>20</v>
      </c>
    </row>
    <row r="9" spans="1:12" x14ac:dyDescent="0.25">
      <c r="A9" s="1" t="s">
        <v>8</v>
      </c>
      <c r="B9" s="1" t="s">
        <v>6</v>
      </c>
      <c r="C9" s="1">
        <v>2</v>
      </c>
      <c r="E9" s="5" t="str">
        <f>IFERROR(LOOKUP(,-1/ISNA(MATCH($A$3:$A$99&amp;$B$3:$B$99,$E$2:$E8&amp;$F$2:$F8,)),A$3:A$99),"")</f>
        <v>КВВГ</v>
      </c>
      <c r="F9" s="4" t="str">
        <f>IFERROR(LOOKUP(,-1/ISNA(MATCH($A$3:$A$99&amp;$B$3:$B$99,$E$2:$E8&amp;$F$2:$F8,)),B$3:B$99),"")</f>
        <v>4х1.5</v>
      </c>
      <c r="G9" s="9">
        <f t="shared" si="0"/>
        <v>26</v>
      </c>
      <c r="I9" t="s">
        <v>18</v>
      </c>
      <c r="J9" t="s">
        <v>9</v>
      </c>
      <c r="K9" t="s">
        <v>22</v>
      </c>
      <c r="L9">
        <v>9</v>
      </c>
    </row>
    <row r="10" spans="1:12" x14ac:dyDescent="0.25">
      <c r="A10" s="1" t="s">
        <v>8</v>
      </c>
      <c r="B10" s="1" t="s">
        <v>7</v>
      </c>
      <c r="C10" s="1">
        <v>5</v>
      </c>
      <c r="E10" s="5" t="str">
        <f>IFERROR(LOOKUP(,-1/ISNA(MATCH($A$3:$A$99&amp;$B$3:$B$99,$E$2:$E9&amp;$F$2:$F9,)),A$3:A$99),"")</f>
        <v>КВВГ</v>
      </c>
      <c r="F10" s="4" t="str">
        <f>IFERROR(LOOKUP(,-1/ISNA(MATCH($A$3:$A$99&amp;$B$3:$B$99,$E$2:$E9&amp;$F$2:$F9,)),B$3:B$99),"")</f>
        <v>10х1.5</v>
      </c>
      <c r="G10" s="9">
        <f t="shared" si="0"/>
        <v>28</v>
      </c>
      <c r="I10" t="s">
        <v>19</v>
      </c>
      <c r="J10" t="s">
        <v>3</v>
      </c>
      <c r="K10" t="s">
        <v>5</v>
      </c>
      <c r="L10">
        <v>2</v>
      </c>
    </row>
    <row r="11" spans="1:12" x14ac:dyDescent="0.25">
      <c r="A11" s="1" t="s">
        <v>8</v>
      </c>
      <c r="B11" s="1" t="s">
        <v>4</v>
      </c>
      <c r="C11" s="1">
        <v>16</v>
      </c>
      <c r="E11" s="5" t="str">
        <f>IFERROR(LOOKUP(,-1/ISNA(MATCH($A$3:$A$99&amp;$B$3:$B$99,$E$2:$E10&amp;$F$2:$F10,)),A$3:A$99),"")</f>
        <v>КВВГ</v>
      </c>
      <c r="F11" s="4" t="str">
        <f>IFERROR(LOOKUP(,-1/ISNA(MATCH($A$3:$A$99&amp;$B$3:$B$99,$E$2:$E10&amp;$F$2:$F10,)),B$3:B$99),"")</f>
        <v>7х1.5</v>
      </c>
      <c r="G11" s="9">
        <f t="shared" si="0"/>
        <v>15</v>
      </c>
      <c r="I11" t="s">
        <v>20</v>
      </c>
      <c r="J11" t="s">
        <v>10</v>
      </c>
      <c r="K11" t="s">
        <v>11</v>
      </c>
      <c r="L11">
        <v>10</v>
      </c>
    </row>
    <row r="12" spans="1:12" x14ac:dyDescent="0.25">
      <c r="A12" s="1" t="s">
        <v>8</v>
      </c>
      <c r="B12" s="1" t="s">
        <v>5</v>
      </c>
      <c r="C12" s="1">
        <v>7</v>
      </c>
      <c r="E12" s="5" t="str">
        <f>IFERROR(LOOKUP(,-1/ISNA(MATCH($A$3:$A$99&amp;$B$3:$B$99,$E$2:$E11&amp;$F$2:$F11,)),A$3:A$99),"")</f>
        <v>КВВГ</v>
      </c>
      <c r="F12" s="4" t="str">
        <f>IFERROR(LOOKUP(,-1/ISNA(MATCH($A$3:$A$99&amp;$B$3:$B$99,$E$2:$E11&amp;$F$2:$F11,)),B$3:B$99),"")</f>
        <v>5х1.5</v>
      </c>
      <c r="G12" s="9">
        <f t="shared" si="0"/>
        <v>11</v>
      </c>
      <c r="I12" t="s">
        <v>21</v>
      </c>
      <c r="J12" t="s">
        <v>10</v>
      </c>
      <c r="K12" t="s">
        <v>11</v>
      </c>
      <c r="L12">
        <v>20</v>
      </c>
    </row>
    <row r="13" spans="1:12" x14ac:dyDescent="0.25">
      <c r="A13" s="1" t="s">
        <v>9</v>
      </c>
      <c r="B13" s="1" t="s">
        <v>5</v>
      </c>
      <c r="C13" s="1">
        <v>8</v>
      </c>
      <c r="E13" s="5" t="str">
        <f>IFERROR(LOOKUP(,-1/ISNA(MATCH($A$3:$A$99&amp;$B$3:$B$99,$E$2:$E12&amp;$F$2:$F12,)),A$3:A$99),"")</f>
        <v>КВВГнг</v>
      </c>
      <c r="F13" s="4" t="str">
        <f>IFERROR(LOOKUP(,-1/ISNA(MATCH($A$3:$A$99&amp;$B$3:$B$99,$E$2:$E12&amp;$F$2:$F12,)),B$3:B$99),"")</f>
        <v>4х1.5</v>
      </c>
      <c r="G13" s="9">
        <f t="shared" si="0"/>
        <v>37</v>
      </c>
    </row>
    <row r="14" spans="1:12" x14ac:dyDescent="0.25">
      <c r="A14" s="1" t="s">
        <v>9</v>
      </c>
      <c r="B14" s="1" t="s">
        <v>6</v>
      </c>
      <c r="C14" s="1">
        <v>3</v>
      </c>
      <c r="E14" s="5" t="str">
        <f>IFERROR(LOOKUP(,-1/ISNA(MATCH($A$3:$A$99&amp;$B$3:$B$99,$E$2:$E13&amp;$F$2:$F13,)),A$3:A$99),"")</f>
        <v>КВВГнг</v>
      </c>
      <c r="F14" s="4" t="str">
        <f>IFERROR(LOOKUP(,-1/ISNA(MATCH($A$3:$A$99&amp;$B$3:$B$99,$E$2:$E13&amp;$F$2:$F13,)),B$3:B$99),"")</f>
        <v>10х1.5</v>
      </c>
      <c r="G14" s="9">
        <f t="shared" si="0"/>
        <v>16</v>
      </c>
      <c r="I14" t="s">
        <v>12</v>
      </c>
    </row>
    <row r="15" spans="1:12" x14ac:dyDescent="0.25">
      <c r="A15" s="1" t="s">
        <v>9</v>
      </c>
      <c r="B15" s="1" t="s">
        <v>7</v>
      </c>
      <c r="C15" s="1">
        <v>9</v>
      </c>
      <c r="E15" s="5" t="str">
        <f>IFERROR(LOOKUP(,-1/ISNA(MATCH($A$3:$A$99&amp;$B$3:$B$99,$E$2:$E14&amp;$F$2:$F14,)),A$3:A$99),"")</f>
        <v>КВВГнг</v>
      </c>
      <c r="F15" s="4" t="str">
        <f>IFERROR(LOOKUP(,-1/ISNA(MATCH($A$3:$A$99&amp;$B$3:$B$99,$E$2:$E14&amp;$F$2:$F14,)),B$3:B$99),"")</f>
        <v>7х1.5</v>
      </c>
      <c r="G15" s="9">
        <f t="shared" si="0"/>
        <v>14</v>
      </c>
      <c r="J15" t="s">
        <v>3</v>
      </c>
      <c r="K15" t="s">
        <v>5</v>
      </c>
      <c r="L15">
        <f>SUM(L5,L7,L8,L10)</f>
        <v>34</v>
      </c>
    </row>
    <row r="16" spans="1:12" x14ac:dyDescent="0.25">
      <c r="A16" s="1" t="s">
        <v>9</v>
      </c>
      <c r="B16" s="1" t="s">
        <v>4</v>
      </c>
      <c r="C16" s="1">
        <v>6</v>
      </c>
      <c r="E16" s="5" t="str">
        <f>IFERROR(LOOKUP(,-1/ISNA(MATCH($A$3:$A$99&amp;$B$3:$B$99,$E$2:$E15&amp;$F$2:$F15,)),A$3:A$99),"")</f>
        <v>КВВГнг</v>
      </c>
      <c r="F16" s="4" t="str">
        <f>IFERROR(LOOKUP(,-1/ISNA(MATCH($A$3:$A$99&amp;$B$3:$B$99,$E$2:$E15&amp;$F$2:$F15,)),B$3:B$99),"")</f>
        <v>5х1.5</v>
      </c>
      <c r="G16" s="9">
        <f t="shared" si="0"/>
        <v>16</v>
      </c>
      <c r="J16" t="s">
        <v>9</v>
      </c>
      <c r="K16" t="s">
        <v>23</v>
      </c>
      <c r="L16">
        <f>SUM(L6,L9)</f>
        <v>19</v>
      </c>
    </row>
    <row r="17" spans="1:12" x14ac:dyDescent="0.25">
      <c r="A17" s="1" t="s">
        <v>9</v>
      </c>
      <c r="B17" s="1" t="s">
        <v>5</v>
      </c>
      <c r="C17" s="1">
        <v>4</v>
      </c>
      <c r="E17" s="5" t="str">
        <f>IFERROR(LOOKUP(,-1/ISNA(MATCH($A$3:$A$99&amp;$B$3:$B$99,$E$2:$E16&amp;$F$2:$F16,)),A$3:A$99),"")</f>
        <v/>
      </c>
      <c r="F17" s="4" t="str">
        <f>IFERROR(LOOKUP(,-1/ISNA(MATCH($A$3:$A$99&amp;$B$3:$B$99,$E$2:$E16&amp;$F$2:$F16,)),B$3:B$99),"")</f>
        <v/>
      </c>
      <c r="G17" s="9">
        <f t="shared" si="0"/>
        <v>0</v>
      </c>
      <c r="J17" t="s">
        <v>10</v>
      </c>
      <c r="K17" t="s">
        <v>11</v>
      </c>
      <c r="L17">
        <f>SUM(L11,L12)</f>
        <v>30</v>
      </c>
    </row>
    <row r="18" spans="1:12" x14ac:dyDescent="0.25">
      <c r="A18" s="1" t="s">
        <v>10</v>
      </c>
      <c r="B18" s="1" t="s">
        <v>11</v>
      </c>
      <c r="C18" s="1">
        <v>20</v>
      </c>
      <c r="E18" s="5" t="str">
        <f>IFERROR(LOOKUP(,-1/ISNA(MATCH($A$3:$A$99&amp;$B$3:$B$99,$E$2:$E17&amp;$F$2:$F17,)),A$3:A$99),"")</f>
        <v/>
      </c>
      <c r="F18" s="4" t="str">
        <f>IFERROR(LOOKUP(,-1/ISNA(MATCH($A$3:$A$99&amp;$B$3:$B$99,$E$2:$E17&amp;$F$2:$F17,)),B$3:B$99),"")</f>
        <v/>
      </c>
      <c r="G18" s="9">
        <f t="shared" si="0"/>
        <v>0</v>
      </c>
    </row>
    <row r="19" spans="1:12" x14ac:dyDescent="0.25">
      <c r="A19" s="1" t="s">
        <v>3</v>
      </c>
      <c r="B19" s="1" t="s">
        <v>5</v>
      </c>
      <c r="C19" s="1">
        <v>2</v>
      </c>
    </row>
    <row r="20" spans="1:12" x14ac:dyDescent="0.25">
      <c r="A20" s="1" t="s">
        <v>3</v>
      </c>
      <c r="B20" s="1" t="s">
        <v>6</v>
      </c>
      <c r="C20" s="1">
        <v>1</v>
      </c>
    </row>
    <row r="21" spans="1:12" x14ac:dyDescent="0.25">
      <c r="A21" s="1" t="s">
        <v>3</v>
      </c>
      <c r="B21" s="1" t="s">
        <v>7</v>
      </c>
      <c r="C21" s="1">
        <v>3</v>
      </c>
      <c r="E21" s="7" t="s">
        <v>0</v>
      </c>
      <c r="F21" s="7" t="s">
        <v>1</v>
      </c>
      <c r="G21" t="s">
        <v>24</v>
      </c>
    </row>
    <row r="22" spans="1:12" x14ac:dyDescent="0.25">
      <c r="A22" s="1" t="s">
        <v>3</v>
      </c>
      <c r="B22" s="1" t="s">
        <v>4</v>
      </c>
      <c r="C22" s="1">
        <v>4</v>
      </c>
      <c r="E22" t="s">
        <v>10</v>
      </c>
      <c r="F22" t="s">
        <v>11</v>
      </c>
      <c r="G22" s="8">
        <v>41</v>
      </c>
    </row>
    <row r="23" spans="1:12" x14ac:dyDescent="0.25">
      <c r="A23" s="1" t="s">
        <v>3</v>
      </c>
      <c r="B23" s="1" t="s">
        <v>5</v>
      </c>
      <c r="C23" s="1">
        <v>8</v>
      </c>
      <c r="E23" t="s">
        <v>8</v>
      </c>
      <c r="F23" t="s">
        <v>4</v>
      </c>
      <c r="G23" s="8">
        <v>28</v>
      </c>
    </row>
    <row r="24" spans="1:12" x14ac:dyDescent="0.25">
      <c r="A24" s="1" t="s">
        <v>8</v>
      </c>
      <c r="B24" s="1" t="s">
        <v>5</v>
      </c>
      <c r="C24" s="1">
        <v>7</v>
      </c>
      <c r="E24" t="s">
        <v>8</v>
      </c>
      <c r="F24" t="s">
        <v>5</v>
      </c>
      <c r="G24" s="8">
        <v>26</v>
      </c>
    </row>
    <row r="25" spans="1:12" x14ac:dyDescent="0.25">
      <c r="A25" s="1" t="s">
        <v>8</v>
      </c>
      <c r="B25" s="1" t="s">
        <v>6</v>
      </c>
      <c r="C25" s="1">
        <v>9</v>
      </c>
      <c r="E25" t="s">
        <v>8</v>
      </c>
      <c r="F25" t="s">
        <v>6</v>
      </c>
      <c r="G25" s="8">
        <v>11</v>
      </c>
    </row>
    <row r="26" spans="1:12" x14ac:dyDescent="0.25">
      <c r="A26" s="1" t="s">
        <v>8</v>
      </c>
      <c r="B26" s="1" t="s">
        <v>7</v>
      </c>
      <c r="C26" s="1">
        <v>10</v>
      </c>
      <c r="E26" t="s">
        <v>8</v>
      </c>
      <c r="F26" t="s">
        <v>7</v>
      </c>
      <c r="G26" s="8">
        <v>15</v>
      </c>
    </row>
    <row r="27" spans="1:12" x14ac:dyDescent="0.25">
      <c r="A27" s="1" t="s">
        <v>8</v>
      </c>
      <c r="B27" s="1" t="s">
        <v>4</v>
      </c>
      <c r="C27" s="1">
        <v>12</v>
      </c>
      <c r="E27" t="s">
        <v>3</v>
      </c>
      <c r="F27" t="s">
        <v>4</v>
      </c>
      <c r="G27" s="8">
        <v>16</v>
      </c>
    </row>
    <row r="28" spans="1:12" x14ac:dyDescent="0.25">
      <c r="A28" s="1" t="s">
        <v>8</v>
      </c>
      <c r="B28" s="1" t="s">
        <v>5</v>
      </c>
      <c r="C28" s="1">
        <v>11</v>
      </c>
      <c r="E28" t="s">
        <v>3</v>
      </c>
      <c r="F28" t="s">
        <v>5</v>
      </c>
      <c r="G28" s="8">
        <v>37</v>
      </c>
    </row>
    <row r="29" spans="1:12" x14ac:dyDescent="0.25">
      <c r="A29" s="1" t="s">
        <v>9</v>
      </c>
      <c r="B29" s="1" t="s">
        <v>5</v>
      </c>
      <c r="C29" s="1">
        <v>15</v>
      </c>
      <c r="E29" t="s">
        <v>3</v>
      </c>
      <c r="F29" t="s">
        <v>6</v>
      </c>
      <c r="G29" s="8">
        <v>16</v>
      </c>
    </row>
    <row r="30" spans="1:12" x14ac:dyDescent="0.25">
      <c r="A30" s="1" t="s">
        <v>9</v>
      </c>
      <c r="B30" s="1" t="s">
        <v>6</v>
      </c>
      <c r="C30" s="1">
        <v>13</v>
      </c>
      <c r="E30" t="s">
        <v>3</v>
      </c>
      <c r="F30" t="s">
        <v>7</v>
      </c>
      <c r="G30" s="8">
        <v>14</v>
      </c>
    </row>
    <row r="31" spans="1:12" x14ac:dyDescent="0.25">
      <c r="A31" s="1" t="s">
        <v>9</v>
      </c>
      <c r="B31" s="1" t="s">
        <v>7</v>
      </c>
      <c r="C31" s="1">
        <v>17</v>
      </c>
      <c r="E31" t="s">
        <v>9</v>
      </c>
      <c r="F31" t="s">
        <v>4</v>
      </c>
      <c r="G31" s="8">
        <v>22</v>
      </c>
    </row>
    <row r="32" spans="1:12" x14ac:dyDescent="0.25">
      <c r="A32" s="1" t="s">
        <v>9</v>
      </c>
      <c r="B32" s="1" t="s">
        <v>4</v>
      </c>
      <c r="C32" s="1">
        <v>16</v>
      </c>
      <c r="E32" t="s">
        <v>9</v>
      </c>
      <c r="F32" t="s">
        <v>5</v>
      </c>
      <c r="G32" s="8">
        <v>32</v>
      </c>
    </row>
    <row r="33" spans="1:7" x14ac:dyDescent="0.25">
      <c r="A33" s="1" t="s">
        <v>9</v>
      </c>
      <c r="B33" s="1" t="s">
        <v>5</v>
      </c>
      <c r="C33" s="1">
        <v>5</v>
      </c>
      <c r="E33" t="s">
        <v>9</v>
      </c>
      <c r="F33" t="s">
        <v>6</v>
      </c>
      <c r="G33" s="8">
        <v>16</v>
      </c>
    </row>
    <row r="34" spans="1:7" x14ac:dyDescent="0.25">
      <c r="A34" s="1" t="s">
        <v>10</v>
      </c>
      <c r="B34" s="1" t="s">
        <v>11</v>
      </c>
      <c r="C34" s="1">
        <v>21</v>
      </c>
      <c r="E34" t="s">
        <v>9</v>
      </c>
      <c r="F34" t="s">
        <v>7</v>
      </c>
      <c r="G34" s="8">
        <v>26</v>
      </c>
    </row>
  </sheetData>
  <pageMargins left="0.7" right="0.7" top="0.75" bottom="0.75" header="0.3" footer="0.3"/>
  <pageSetup paperSize="9" orientation="portrait" horizontalDpi="180" verticalDpi="18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2016-05-31T07:44:30Z</dcterms:modified>
</cp:coreProperties>
</file>