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ешение( не смотри)" sheetId="1" r:id="rId1"/>
  </sheets>
  <definedNames>
    <definedName name="solver_adj" localSheetId="0" hidden="1">'Решение( не смотри)'!$M$2:$M$15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'Решение( не смотри)'!$M$20:$M$28</definedName>
    <definedName name="solver_lhs2" localSheetId="0" hidden="1">'Решение( не смотри)'!$M$2:$M$15</definedName>
    <definedName name="solver_lhs3" localSheetId="0" hidden="1">'Решение( не смотри)'!$M$2:$M$15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'Решение( не смотри)'!$M$17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hs1" localSheetId="0" hidden="1">'Решение( не смотри)'!$D$2:$D$10</definedName>
    <definedName name="solver_rhs2" localSheetId="0" hidden="1">integer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M27" i="1" l="1"/>
  <c r="M26" i="1"/>
  <c r="M25" i="1"/>
  <c r="M24" i="1"/>
  <c r="M23" i="1"/>
  <c r="M28" i="1"/>
  <c r="M21" i="1" l="1"/>
  <c r="M22" i="1"/>
  <c r="M20" i="1"/>
  <c r="D10" i="1"/>
  <c r="D9" i="1"/>
  <c r="D8" i="1"/>
  <c r="D7" i="1"/>
  <c r="D6" i="1"/>
  <c r="N17" i="1"/>
  <c r="M17" i="1"/>
</calcChain>
</file>

<file path=xl/sharedStrings.xml><?xml version="1.0" encoding="utf-8"?>
<sst xmlns="http://schemas.openxmlformats.org/spreadsheetml/2006/main" count="104" uniqueCount="24">
  <si>
    <t>продавец</t>
  </si>
  <si>
    <t>покупатель</t>
  </si>
  <si>
    <t>а</t>
  </si>
  <si>
    <t>б</t>
  </si>
  <si>
    <t>Объем продаж (в м3)</t>
  </si>
  <si>
    <t>Маршрут</t>
  </si>
  <si>
    <t>1-а</t>
  </si>
  <si>
    <t>тип ТС</t>
  </si>
  <si>
    <t>Стоимость</t>
  </si>
  <si>
    <t>Газель</t>
  </si>
  <si>
    <t>объем ТС (в м3)</t>
  </si>
  <si>
    <t>Фура</t>
  </si>
  <si>
    <t>1-б</t>
  </si>
  <si>
    <t>2-а</t>
  </si>
  <si>
    <t>2-б</t>
  </si>
  <si>
    <t>1-2-а</t>
  </si>
  <si>
    <t>1-2-б</t>
  </si>
  <si>
    <t>1-2-а-б</t>
  </si>
  <si>
    <t>Сколько заказать ТС по данному маршруту</t>
  </si>
  <si>
    <t>Общая стоимость</t>
  </si>
  <si>
    <t>Общий объём</t>
  </si>
  <si>
    <t>а-б</t>
  </si>
  <si>
    <t>1-2</t>
  </si>
  <si>
    <t>empty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</si>
</sst>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0" xfId="0" applyFill="1" applyBorder="1"/>
    <xf numFmtId="0" fontId="0" fillId="0" borderId="8" xfId="0" applyFill="1" applyBorder="1"/>
    <xf numFmtId="49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152401</xdr:rowOff>
    </xdr:from>
    <xdr:to>
      <xdr:col>2</xdr:col>
      <xdr:colOff>76200</xdr:colOff>
      <xdr:row>13</xdr:row>
      <xdr:rowOff>123825</xdr:rowOff>
    </xdr:to>
    <xdr:cxnSp macro="">
      <xdr:nvCxnSpPr>
        <xdr:cNvPr id="3" name="Straight Arrow Connector 2"/>
        <xdr:cNvCxnSpPr>
          <a:stCxn id="7" idx="0"/>
        </xdr:cNvCxnSpPr>
      </xdr:nvCxnSpPr>
      <xdr:spPr>
        <a:xfrm flipV="1">
          <a:off x="1514475" y="1104901"/>
          <a:ext cx="1143000" cy="542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</xdr:row>
      <xdr:rowOff>123825</xdr:rowOff>
    </xdr:from>
    <xdr:to>
      <xdr:col>12</xdr:col>
      <xdr:colOff>476250</xdr:colOff>
      <xdr:row>5</xdr:row>
      <xdr:rowOff>133350</xdr:rowOff>
    </xdr:to>
    <xdr:cxnSp macro="">
      <xdr:nvCxnSpPr>
        <xdr:cNvPr id="5" name="Straight Arrow Connector 4"/>
        <xdr:cNvCxnSpPr/>
      </xdr:nvCxnSpPr>
      <xdr:spPr>
        <a:xfrm flipV="1">
          <a:off x="7277100" y="695325"/>
          <a:ext cx="22002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1057275</xdr:colOff>
      <xdr:row>16</xdr:row>
      <xdr:rowOff>152401</xdr:rowOff>
    </xdr:from>
    <xdr:to>
      <xdr:col>14</xdr:col>
      <xdr:colOff>214313</xdr:colOff>
      <xdr:row>17</xdr:row>
      <xdr:rowOff>190499</xdr:rowOff>
    </xdr:to>
    <xdr:cxnSp macro="">
      <xdr:nvCxnSpPr>
        <xdr:cNvPr id="6" name="Straight Arrow Connector 5"/>
        <xdr:cNvCxnSpPr>
          <a:stCxn id="9" idx="0"/>
        </xdr:cNvCxnSpPr>
      </xdr:nvCxnSpPr>
      <xdr:spPr>
        <a:xfrm flipH="1" flipV="1">
          <a:off x="8229600" y="3200401"/>
          <a:ext cx="928688" cy="2285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123825</xdr:rowOff>
    </xdr:from>
    <xdr:to>
      <xdr:col>1</xdr:col>
      <xdr:colOff>19050</xdr:colOff>
      <xdr:row>15</xdr:row>
      <xdr:rowOff>19050</xdr:rowOff>
    </xdr:to>
    <xdr:sp macro="" textlink="">
      <xdr:nvSpPr>
        <xdr:cNvPr id="7" name="Rectangle 6"/>
        <xdr:cNvSpPr/>
      </xdr:nvSpPr>
      <xdr:spPr>
        <a:xfrm>
          <a:off x="1181100" y="1647825"/>
          <a:ext cx="6667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Условия</a:t>
          </a:r>
        </a:p>
      </xdr:txBody>
    </xdr:sp>
    <xdr:clientData/>
  </xdr:twoCellAnchor>
  <xdr:twoCellAnchor>
    <xdr:from>
      <xdr:col>6</xdr:col>
      <xdr:colOff>180976</xdr:colOff>
      <xdr:row>5</xdr:row>
      <xdr:rowOff>171450</xdr:rowOff>
    </xdr:from>
    <xdr:to>
      <xdr:col>7</xdr:col>
      <xdr:colOff>561976</xdr:colOff>
      <xdr:row>8</xdr:row>
      <xdr:rowOff>114300</xdr:rowOff>
    </xdr:to>
    <xdr:sp macro="" textlink="">
      <xdr:nvSpPr>
        <xdr:cNvPr id="8" name="Rectangle 7"/>
        <xdr:cNvSpPr/>
      </xdr:nvSpPr>
      <xdr:spPr>
        <a:xfrm>
          <a:off x="5524501" y="1123950"/>
          <a:ext cx="99060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изменяемые</a:t>
          </a:r>
          <a:r>
            <a:rPr lang="ru-RU" sz="1100" baseline="0"/>
            <a:t> ячиейки</a:t>
          </a:r>
          <a:endParaRPr lang="ru-RU" sz="1100"/>
        </a:p>
      </xdr:txBody>
    </xdr:sp>
    <xdr:clientData/>
  </xdr:twoCellAnchor>
  <xdr:twoCellAnchor>
    <xdr:from>
      <xdr:col>13</xdr:col>
      <xdr:colOff>228600</xdr:colOff>
      <xdr:row>17</xdr:row>
      <xdr:rowOff>190499</xdr:rowOff>
    </xdr:from>
    <xdr:to>
      <xdr:col>15</xdr:col>
      <xdr:colOff>200026</xdr:colOff>
      <xdr:row>22</xdr:row>
      <xdr:rowOff>47624</xdr:rowOff>
    </xdr:to>
    <xdr:sp macro="" textlink="">
      <xdr:nvSpPr>
        <xdr:cNvPr id="9" name="Rectangle 8"/>
        <xdr:cNvSpPr/>
      </xdr:nvSpPr>
      <xdr:spPr>
        <a:xfrm>
          <a:off x="8562975" y="3428999"/>
          <a:ext cx="1190626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Целевая функция для Минимизации</a:t>
          </a:r>
        </a:p>
      </xdr:txBody>
    </xdr:sp>
    <xdr:clientData/>
  </xdr:twoCellAnchor>
  <xdr:twoCellAnchor>
    <xdr:from>
      <xdr:col>15</xdr:col>
      <xdr:colOff>485776</xdr:colOff>
      <xdr:row>1</xdr:row>
      <xdr:rowOff>161924</xdr:rowOff>
    </xdr:from>
    <xdr:to>
      <xdr:col>22</xdr:col>
      <xdr:colOff>152400</xdr:colOff>
      <xdr:row>10</xdr:row>
      <xdr:rowOff>123825</xdr:rowOff>
    </xdr:to>
    <xdr:sp macro="" textlink="">
      <xdr:nvSpPr>
        <xdr:cNvPr id="13" name="Rectangle 12"/>
        <xdr:cNvSpPr/>
      </xdr:nvSpPr>
      <xdr:spPr>
        <a:xfrm>
          <a:off x="10039351" y="352424"/>
          <a:ext cx="3933824" cy="1676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Ограничения:</a:t>
          </a:r>
        </a:p>
        <a:p>
          <a:pPr algn="l"/>
          <a:r>
            <a:rPr lang="ru-RU" sz="1100"/>
            <a:t>1)изменяемые</a:t>
          </a:r>
          <a:r>
            <a:rPr lang="ru-RU" sz="1100" baseline="0"/>
            <a:t> ячейки не отрицательные</a:t>
          </a:r>
        </a:p>
        <a:p>
          <a:pPr algn="l"/>
          <a:r>
            <a:rPr lang="ru-RU" sz="1100" baseline="0"/>
            <a:t>2)изменяемые ячейки целые числа</a:t>
          </a:r>
        </a:p>
        <a:p>
          <a:pPr algn="l"/>
          <a:r>
            <a:rPr lang="ru-RU" sz="1100" b="1" baseline="0">
              <a:solidFill>
                <a:srgbClr val="FF0000"/>
              </a:solidFill>
            </a:rPr>
            <a:t>3) Суть проблемы</a:t>
          </a:r>
          <a:r>
            <a:rPr lang="ru-RU" sz="1100" b="1" baseline="0"/>
            <a:t>: Как задать ограничение по объему перевозки - чтобы суммарно от такого-то продавца и суммароно такому то покупателю было перевезено не меньше чем указано в прогнозе продаж, при том что груз от несколькоих продавцов и для нескольких покупателей можно объединять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workbookViewId="0">
      <selection activeCell="O9" sqref="O9"/>
    </sheetView>
  </sheetViews>
  <sheetFormatPr defaultRowHeight="15" x14ac:dyDescent="0.25"/>
  <cols>
    <col min="2" max="2" width="11.28515625" bestFit="1" customWidth="1"/>
    <col min="3" max="3" width="11.5703125" bestFit="1" customWidth="1"/>
    <col min="4" max="4" width="20.7109375" bestFit="1" customWidth="1"/>
    <col min="13" max="13" width="17.42578125" customWidth="1"/>
  </cols>
  <sheetData>
    <row r="1" spans="2:13" x14ac:dyDescent="0.25">
      <c r="B1" s="4" t="s">
        <v>0</v>
      </c>
      <c r="C1" s="5" t="s">
        <v>1</v>
      </c>
      <c r="D1" s="5" t="s">
        <v>4</v>
      </c>
      <c r="E1" s="5"/>
      <c r="F1" s="6"/>
      <c r="I1" t="s">
        <v>5</v>
      </c>
      <c r="K1" t="s">
        <v>7</v>
      </c>
      <c r="M1" t="s">
        <v>18</v>
      </c>
    </row>
    <row r="2" spans="2:13" x14ac:dyDescent="0.25">
      <c r="B2" s="7">
        <v>1</v>
      </c>
      <c r="C2" s="8" t="s">
        <v>2</v>
      </c>
      <c r="D2" s="8">
        <v>50</v>
      </c>
      <c r="E2" s="8"/>
      <c r="F2" s="9"/>
      <c r="I2" t="s">
        <v>6</v>
      </c>
      <c r="K2" t="s">
        <v>9</v>
      </c>
      <c r="M2" s="1">
        <v>0</v>
      </c>
    </row>
    <row r="3" spans="2:13" x14ac:dyDescent="0.25">
      <c r="B3" s="7">
        <v>1</v>
      </c>
      <c r="C3" s="8" t="s">
        <v>3</v>
      </c>
      <c r="D3" s="8">
        <v>90</v>
      </c>
      <c r="E3" s="8"/>
      <c r="F3" s="9"/>
      <c r="I3" t="s">
        <v>6</v>
      </c>
      <c r="K3" t="s">
        <v>11</v>
      </c>
      <c r="M3" s="2">
        <v>1</v>
      </c>
    </row>
    <row r="4" spans="2:13" x14ac:dyDescent="0.25">
      <c r="B4" s="7">
        <v>2</v>
      </c>
      <c r="C4" s="8" t="s">
        <v>2</v>
      </c>
      <c r="D4" s="8">
        <v>150</v>
      </c>
      <c r="E4" s="8"/>
      <c r="F4" s="9"/>
      <c r="I4" t="s">
        <v>12</v>
      </c>
      <c r="K4" t="s">
        <v>9</v>
      </c>
      <c r="M4" s="2">
        <v>0</v>
      </c>
    </row>
    <row r="5" spans="2:13" x14ac:dyDescent="0.25">
      <c r="B5" s="7">
        <v>2</v>
      </c>
      <c r="C5" s="8" t="s">
        <v>3</v>
      </c>
      <c r="D5" s="8">
        <v>70</v>
      </c>
      <c r="E5" s="8"/>
      <c r="F5" s="9"/>
      <c r="I5" t="s">
        <v>12</v>
      </c>
      <c r="K5" t="s">
        <v>11</v>
      </c>
      <c r="M5" s="2">
        <v>1</v>
      </c>
    </row>
    <row r="6" spans="2:13" x14ac:dyDescent="0.25">
      <c r="B6" s="7">
        <v>1</v>
      </c>
      <c r="C6" s="14" t="s">
        <v>21</v>
      </c>
      <c r="D6" s="8">
        <f>D2+D3</f>
        <v>140</v>
      </c>
      <c r="E6" s="8"/>
      <c r="F6" s="9"/>
      <c r="I6" t="s">
        <v>13</v>
      </c>
      <c r="K6" t="s">
        <v>9</v>
      </c>
      <c r="M6" s="2">
        <v>0</v>
      </c>
    </row>
    <row r="7" spans="2:13" x14ac:dyDescent="0.25">
      <c r="B7" s="15">
        <v>2</v>
      </c>
      <c r="C7" s="14" t="s">
        <v>21</v>
      </c>
      <c r="D7">
        <f>D4+D5</f>
        <v>220</v>
      </c>
      <c r="F7" s="9"/>
      <c r="I7" t="s">
        <v>13</v>
      </c>
      <c r="K7" t="s">
        <v>11</v>
      </c>
      <c r="M7" s="2">
        <v>2</v>
      </c>
    </row>
    <row r="8" spans="2:13" x14ac:dyDescent="0.25">
      <c r="B8" s="16" t="s">
        <v>22</v>
      </c>
      <c r="C8" s="14" t="s">
        <v>2</v>
      </c>
      <c r="D8">
        <f>D2+D4</f>
        <v>200</v>
      </c>
      <c r="F8" s="9"/>
      <c r="I8" t="s">
        <v>14</v>
      </c>
      <c r="K8" t="s">
        <v>9</v>
      </c>
      <c r="M8" s="2">
        <v>0</v>
      </c>
    </row>
    <row r="9" spans="2:13" x14ac:dyDescent="0.25">
      <c r="B9" s="16" t="s">
        <v>22</v>
      </c>
      <c r="C9" s="14" t="s">
        <v>3</v>
      </c>
      <c r="D9">
        <f>D3+D5</f>
        <v>160</v>
      </c>
      <c r="F9" s="9"/>
      <c r="I9" t="s">
        <v>14</v>
      </c>
      <c r="K9" t="s">
        <v>11</v>
      </c>
      <c r="M9" s="2">
        <v>0</v>
      </c>
    </row>
    <row r="10" spans="2:13" x14ac:dyDescent="0.25">
      <c r="B10" s="16" t="s">
        <v>22</v>
      </c>
      <c r="C10" s="14" t="s">
        <v>21</v>
      </c>
      <c r="D10">
        <f>D2+D3+D4+D5</f>
        <v>360</v>
      </c>
      <c r="F10" s="9"/>
      <c r="I10" t="s">
        <v>15</v>
      </c>
      <c r="K10" t="s">
        <v>9</v>
      </c>
      <c r="M10" s="2">
        <v>0</v>
      </c>
    </row>
    <row r="11" spans="2:13" x14ac:dyDescent="0.25">
      <c r="B11" s="7"/>
      <c r="F11" s="9"/>
      <c r="I11" t="s">
        <v>15</v>
      </c>
      <c r="K11" t="s">
        <v>11</v>
      </c>
      <c r="M11" s="2">
        <v>0</v>
      </c>
    </row>
    <row r="12" spans="2:13" x14ac:dyDescent="0.25">
      <c r="B12" s="7"/>
      <c r="C12" s="8"/>
      <c r="D12" s="8"/>
      <c r="E12" s="8"/>
      <c r="F12" s="9"/>
      <c r="I12" t="s">
        <v>16</v>
      </c>
      <c r="K12" t="s">
        <v>9</v>
      </c>
      <c r="M12" s="2">
        <v>0</v>
      </c>
    </row>
    <row r="13" spans="2:13" x14ac:dyDescent="0.25">
      <c r="B13" s="7" t="s">
        <v>5</v>
      </c>
      <c r="C13" s="8" t="s">
        <v>7</v>
      </c>
      <c r="D13" s="8" t="s">
        <v>10</v>
      </c>
      <c r="E13" s="8" t="s">
        <v>8</v>
      </c>
      <c r="F13" s="9"/>
      <c r="I13" t="s">
        <v>16</v>
      </c>
      <c r="K13" t="s">
        <v>11</v>
      </c>
      <c r="M13" s="2">
        <v>1</v>
      </c>
    </row>
    <row r="14" spans="2:13" x14ac:dyDescent="0.25">
      <c r="B14" s="7" t="s">
        <v>6</v>
      </c>
      <c r="C14" s="8" t="s">
        <v>9</v>
      </c>
      <c r="D14" s="8">
        <v>5</v>
      </c>
      <c r="E14" s="8">
        <v>5000</v>
      </c>
      <c r="F14" s="9"/>
      <c r="I14" t="s">
        <v>17</v>
      </c>
      <c r="K14" t="s">
        <v>9</v>
      </c>
      <c r="M14" s="2">
        <v>0</v>
      </c>
    </row>
    <row r="15" spans="2:13" x14ac:dyDescent="0.25">
      <c r="B15" s="7" t="s">
        <v>6</v>
      </c>
      <c r="C15" s="8" t="s">
        <v>11</v>
      </c>
      <c r="D15" s="8">
        <v>80</v>
      </c>
      <c r="E15" s="8">
        <v>20000</v>
      </c>
      <c r="F15" s="9"/>
      <c r="I15" t="s">
        <v>17</v>
      </c>
      <c r="K15" t="s">
        <v>11</v>
      </c>
      <c r="M15" s="3">
        <v>0</v>
      </c>
    </row>
    <row r="16" spans="2:13" x14ac:dyDescent="0.25">
      <c r="B16" s="7" t="s">
        <v>12</v>
      </c>
      <c r="C16" s="8" t="s">
        <v>9</v>
      </c>
      <c r="D16" s="8">
        <v>5</v>
      </c>
      <c r="E16" s="8">
        <v>5000</v>
      </c>
      <c r="F16" s="9"/>
    </row>
    <row r="17" spans="2:14" x14ac:dyDescent="0.25">
      <c r="B17" s="7" t="s">
        <v>12</v>
      </c>
      <c r="C17" s="8" t="s">
        <v>11</v>
      </c>
      <c r="D17" s="8">
        <v>80</v>
      </c>
      <c r="E17" s="8">
        <v>20000</v>
      </c>
      <c r="F17" s="9"/>
      <c r="I17" t="s">
        <v>19</v>
      </c>
      <c r="M17" s="13">
        <f>SUMPRODUCT(M2:M15,E14:E27)</f>
        <v>102000</v>
      </c>
      <c r="N17" s="13">
        <f>SUMPRODUCT(N2:N15,E14:E27)</f>
        <v>0</v>
      </c>
    </row>
    <row r="18" spans="2:14" x14ac:dyDescent="0.25">
      <c r="B18" s="7" t="s">
        <v>13</v>
      </c>
      <c r="C18" s="8" t="s">
        <v>9</v>
      </c>
      <c r="D18" s="8">
        <v>5</v>
      </c>
      <c r="E18" s="8">
        <v>5000</v>
      </c>
      <c r="F18" s="9"/>
    </row>
    <row r="19" spans="2:14" x14ac:dyDescent="0.25">
      <c r="B19" s="7" t="s">
        <v>13</v>
      </c>
      <c r="C19" s="8" t="s">
        <v>11</v>
      </c>
      <c r="D19" s="8">
        <v>80</v>
      </c>
      <c r="E19" s="8">
        <v>20000</v>
      </c>
      <c r="F19" s="9"/>
      <c r="I19" t="s">
        <v>20</v>
      </c>
    </row>
    <row r="20" spans="2:14" x14ac:dyDescent="0.25">
      <c r="B20" s="7" t="s">
        <v>14</v>
      </c>
      <c r="C20" s="8" t="s">
        <v>9</v>
      </c>
      <c r="D20" s="8">
        <v>5</v>
      </c>
      <c r="E20" s="8">
        <v>5000</v>
      </c>
      <c r="F20" s="9"/>
      <c r="I20" s="7">
        <v>1</v>
      </c>
      <c r="J20" s="8" t="s">
        <v>23</v>
      </c>
      <c r="K20" s="8" t="s">
        <v>2</v>
      </c>
      <c r="L20" s="8" t="s">
        <v>23</v>
      </c>
      <c r="M20">
        <f>SUMPRODUCT(ISNUMBER(SEARCH(I20,$I$2:$I$15))*ISNUMBER(SEARCH(K20,$I$2:$I$15)),$M$2:$M$15,$D$14:$D$27)+SUMPRODUCT(ISNUMBER(SEARCH(J20,$I$2:$I$15))*ISNUMBER(SEARCH(K20,$I$2:$I$15)),$M$2:$M$15,$D$14:$D$27)+SUMPRODUCT(ISNUMBER(SEARCH(I20,$I$2:$I$15))*ISNUMBER(SEARCH(L20,$I$2:$I$15)),$M$2:$M$15,$D$14:$D$27)+SUMPRODUCT(ISNUMBER(SEARCH(J20,$I$2:$I$15))*ISNUMBER(SEARCH(L20,$I$2:$I$15)),$M$2:$M$15,$D$14:$D$27)</f>
        <v>80</v>
      </c>
    </row>
    <row r="21" spans="2:14" x14ac:dyDescent="0.25">
      <c r="B21" s="7" t="s">
        <v>14</v>
      </c>
      <c r="C21" s="8" t="s">
        <v>11</v>
      </c>
      <c r="D21" s="8">
        <v>80</v>
      </c>
      <c r="E21" s="8">
        <v>20000</v>
      </c>
      <c r="F21" s="9"/>
      <c r="I21" s="7">
        <v>1</v>
      </c>
      <c r="J21" s="8" t="s">
        <v>23</v>
      </c>
      <c r="K21" s="8" t="s">
        <v>3</v>
      </c>
      <c r="L21" s="8" t="s">
        <v>23</v>
      </c>
      <c r="M21">
        <f t="shared" ref="M21:M22" si="0">SUMPRODUCT(ISNUMBER(SEARCH(I21,$I$2:$I$15))*ISNUMBER(SEARCH(K21,$I$2:$I$15)),$M$2:$M$15,$D$14:$D$27)+SUMPRODUCT(ISNUMBER(SEARCH(J21,$I$2:$I$15))*ISNUMBER(SEARCH(K21,$I$2:$I$15)),$M$2:$M$15,$D$14:$D$27)+SUMPRODUCT(ISNUMBER(SEARCH(I21,$I$2:$I$15))*ISNUMBER(SEARCH(L21,$I$2:$I$15)),$M$2:$M$15,$D$14:$D$27)+SUMPRODUCT(ISNUMBER(SEARCH(J21,$I$2:$I$15))*ISNUMBER(SEARCH(L21,$I$2:$I$15)),$M$2:$M$15,$D$14:$D$27)</f>
        <v>160</v>
      </c>
    </row>
    <row r="22" spans="2:14" x14ac:dyDescent="0.25">
      <c r="B22" s="7" t="s">
        <v>15</v>
      </c>
      <c r="C22" s="8" t="s">
        <v>9</v>
      </c>
      <c r="D22" s="8">
        <v>5</v>
      </c>
      <c r="E22" s="8">
        <v>7000</v>
      </c>
      <c r="F22" s="9"/>
      <c r="I22" s="7">
        <v>2</v>
      </c>
      <c r="J22" s="8" t="s">
        <v>23</v>
      </c>
      <c r="K22" s="8" t="s">
        <v>2</v>
      </c>
      <c r="L22" s="8" t="s">
        <v>23</v>
      </c>
      <c r="M22">
        <f t="shared" si="0"/>
        <v>160</v>
      </c>
    </row>
    <row r="23" spans="2:14" x14ac:dyDescent="0.25">
      <c r="B23" s="7" t="s">
        <v>15</v>
      </c>
      <c r="C23" s="8" t="s">
        <v>11</v>
      </c>
      <c r="D23" s="8">
        <v>80</v>
      </c>
      <c r="E23" s="8">
        <v>22000</v>
      </c>
      <c r="F23" s="9"/>
      <c r="I23" s="7">
        <v>2</v>
      </c>
      <c r="J23" s="8" t="s">
        <v>23</v>
      </c>
      <c r="K23" s="8" t="s">
        <v>3</v>
      </c>
      <c r="L23" s="8" t="s">
        <v>23</v>
      </c>
      <c r="M23">
        <f>SUMPRODUCT(ISNUMBER(SEARCH(I23,$I$2:$I$15))*ISNUMBER(SEARCH(K23,$I$2:$I$15)),$M$2:$M$15,$D$14:$D$27)+SUMPRODUCT(ISNUMBER(SEARCH(J23,$I$2:$I$15))*ISNUMBER(SEARCH(K23,$I$2:$I$15)),$M$2:$M$15,$D$14:$D$27)+SUMPRODUCT(ISNUMBER(SEARCH(I23,$I$2:$I$15))*ISNUMBER(SEARCH(L23,$I$2:$I$15)),$M$2:$M$15,$D$14:$D$27)+SUMPRODUCT(ISNUMBER(SEARCH(J23,$I$2:$I$15))*ISNUMBER(SEARCH(L23,$I$2:$I$15)),$M$2:$M$15,$D$14:$D$27)</f>
        <v>80</v>
      </c>
    </row>
    <row r="24" spans="2:14" x14ac:dyDescent="0.25">
      <c r="B24" s="7" t="s">
        <v>16</v>
      </c>
      <c r="C24" s="8" t="s">
        <v>9</v>
      </c>
      <c r="D24" s="8">
        <v>5</v>
      </c>
      <c r="E24" s="8">
        <v>7000</v>
      </c>
      <c r="F24" s="9"/>
      <c r="I24" s="7">
        <v>1</v>
      </c>
      <c r="J24" s="8" t="s">
        <v>23</v>
      </c>
      <c r="K24" s="14" t="s">
        <v>2</v>
      </c>
      <c r="L24" s="14" t="s">
        <v>3</v>
      </c>
      <c r="M24">
        <f>SUMPRODUCT(ISNUMBER(SEARCH(I24,$I$2:$I$15))*1,$M$2:$M$15,$D$14:$D$27)</f>
        <v>240</v>
      </c>
    </row>
    <row r="25" spans="2:14" x14ac:dyDescent="0.25">
      <c r="B25" s="7" t="s">
        <v>16</v>
      </c>
      <c r="C25" s="8" t="s">
        <v>11</v>
      </c>
      <c r="D25" s="8">
        <v>80</v>
      </c>
      <c r="E25" s="8">
        <v>22000</v>
      </c>
      <c r="F25" s="9"/>
      <c r="I25" s="15">
        <v>2</v>
      </c>
      <c r="J25" s="8" t="s">
        <v>23</v>
      </c>
      <c r="K25" s="14" t="s">
        <v>2</v>
      </c>
      <c r="L25" s="14" t="s">
        <v>3</v>
      </c>
      <c r="M25">
        <f>SUMPRODUCT(ISNUMBER(SEARCH(I25,$I$2:$I$15))*1,$M$2:$M$15,$D$14:$D$27)</f>
        <v>240</v>
      </c>
    </row>
    <row r="26" spans="2:14" x14ac:dyDescent="0.25">
      <c r="B26" s="7" t="s">
        <v>17</v>
      </c>
      <c r="C26" s="8" t="s">
        <v>9</v>
      </c>
      <c r="D26" s="8">
        <v>5</v>
      </c>
      <c r="E26" s="8">
        <v>9000</v>
      </c>
      <c r="F26" s="9"/>
      <c r="I26" s="7">
        <v>1</v>
      </c>
      <c r="J26">
        <v>2</v>
      </c>
      <c r="K26" s="14" t="s">
        <v>2</v>
      </c>
      <c r="L26" s="8" t="s">
        <v>23</v>
      </c>
      <c r="M26">
        <f>SUMPRODUCT(ISNUMBER(SEARCH(K26,$I$2:$I$15))*1,$M$2:$M$15,$D$14:$D$27)</f>
        <v>240</v>
      </c>
    </row>
    <row r="27" spans="2:14" x14ac:dyDescent="0.25">
      <c r="B27" s="7" t="s">
        <v>17</v>
      </c>
      <c r="C27" s="8" t="s">
        <v>11</v>
      </c>
      <c r="D27" s="8">
        <v>80</v>
      </c>
      <c r="E27" s="8">
        <v>24000</v>
      </c>
      <c r="F27" s="9"/>
      <c r="I27" s="7">
        <v>1</v>
      </c>
      <c r="J27">
        <v>2</v>
      </c>
      <c r="K27" s="14" t="s">
        <v>3</v>
      </c>
      <c r="L27" s="8" t="s">
        <v>23</v>
      </c>
      <c r="M27">
        <f>SUMPRODUCT(ISNUMBER(SEARCH(K27,$I$2:$I$15))*1,$M$2:$M$15,$D$14:$D$27)</f>
        <v>160</v>
      </c>
    </row>
    <row r="28" spans="2:14" x14ac:dyDescent="0.25">
      <c r="B28" s="10"/>
      <c r="C28" s="11"/>
      <c r="D28" s="11"/>
      <c r="E28" s="11"/>
      <c r="F28" s="12"/>
      <c r="I28" s="7">
        <v>1</v>
      </c>
      <c r="J28">
        <v>2</v>
      </c>
      <c r="K28" s="14" t="s">
        <v>2</v>
      </c>
      <c r="L28" s="14" t="s">
        <v>3</v>
      </c>
      <c r="M28">
        <f>SUMPRODUCT(D14:D27,M2:M15)</f>
        <v>400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Решение( не смотри)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2016-05-26T12:15:15Z</dcterms:modified>
</cp:coreProperties>
</file>