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консолидация" sheetId="1" r:id="rId1"/>
    <sheet name="22" sheetId="2" r:id="rId2"/>
    <sheet name="23" sheetId="3" r:id="rId3"/>
    <sheet name="30" sheetId="4" r:id="rId4"/>
  </sheets>
  <calcPr calcId="145621"/>
</workbook>
</file>

<file path=xl/calcChain.xml><?xml version="1.0" encoding="utf-8"?>
<calcChain xmlns="http://schemas.openxmlformats.org/spreadsheetml/2006/main">
  <c r="N32" i="4" l="1"/>
  <c r="N31" i="4"/>
  <c r="N30" i="4"/>
  <c r="N29" i="4"/>
  <c r="M28" i="4"/>
  <c r="N28" i="4" s="1"/>
  <c r="L28" i="4"/>
  <c r="I28" i="4"/>
  <c r="H28" i="4"/>
  <c r="G28" i="4"/>
  <c r="F28" i="4"/>
  <c r="E28" i="4"/>
  <c r="D28" i="4"/>
  <c r="J28" i="4" s="1"/>
  <c r="K28" i="4" s="1"/>
  <c r="C28" i="4"/>
  <c r="N26" i="4"/>
  <c r="J26" i="4"/>
  <c r="I26" i="4"/>
  <c r="H26" i="4"/>
  <c r="E26" i="4"/>
  <c r="N25" i="4"/>
  <c r="J25" i="4"/>
  <c r="J23" i="4" s="1"/>
  <c r="K23" i="4" s="1"/>
  <c r="I25" i="4"/>
  <c r="H25" i="4"/>
  <c r="E25" i="4"/>
  <c r="N24" i="4"/>
  <c r="J24" i="4"/>
  <c r="K24" i="4" s="1"/>
  <c r="I24" i="4"/>
  <c r="H24" i="4"/>
  <c r="E24" i="4"/>
  <c r="M23" i="4"/>
  <c r="N23" i="4" s="1"/>
  <c r="L23" i="4"/>
  <c r="I23" i="4"/>
  <c r="H23" i="4"/>
  <c r="G23" i="4"/>
  <c r="F23" i="4"/>
  <c r="E23" i="4"/>
  <c r="D23" i="4"/>
  <c r="C23" i="4"/>
  <c r="N22" i="4"/>
  <c r="K22" i="4"/>
  <c r="J22" i="4"/>
  <c r="I22" i="4"/>
  <c r="H22" i="4"/>
  <c r="E22" i="4"/>
  <c r="N21" i="4"/>
  <c r="J21" i="4"/>
  <c r="I21" i="4"/>
  <c r="H21" i="4"/>
  <c r="E21" i="4"/>
  <c r="N20" i="4"/>
  <c r="J20" i="4"/>
  <c r="I20" i="4"/>
  <c r="H20" i="4"/>
  <c r="E20" i="4"/>
  <c r="N19" i="4"/>
  <c r="J19" i="4"/>
  <c r="I19" i="4"/>
  <c r="H19" i="4"/>
  <c r="E19" i="4"/>
  <c r="N18" i="4"/>
  <c r="K18" i="4"/>
  <c r="J18" i="4"/>
  <c r="I18" i="4"/>
  <c r="H18" i="4"/>
  <c r="E18" i="4"/>
  <c r="M17" i="4"/>
  <c r="N17" i="4" s="1"/>
  <c r="L17" i="4"/>
  <c r="G17" i="4"/>
  <c r="H17" i="4" s="1"/>
  <c r="F17" i="4"/>
  <c r="D17" i="4"/>
  <c r="E17" i="4" s="1"/>
  <c r="C17" i="4"/>
  <c r="I17" i="4" s="1"/>
  <c r="J16" i="4"/>
  <c r="N15" i="4"/>
  <c r="J15" i="4"/>
  <c r="K15" i="4" s="1"/>
  <c r="I15" i="4"/>
  <c r="H15" i="4"/>
  <c r="E15" i="4"/>
  <c r="N14" i="4"/>
  <c r="J14" i="4"/>
  <c r="K14" i="4" s="1"/>
  <c r="I14" i="4"/>
  <c r="H14" i="4"/>
  <c r="E14" i="4"/>
  <c r="N13" i="4"/>
  <c r="J13" i="4"/>
  <c r="K13" i="4" s="1"/>
  <c r="I13" i="4"/>
  <c r="H13" i="4"/>
  <c r="E13" i="4"/>
  <c r="N12" i="4"/>
  <c r="J12" i="4"/>
  <c r="K12" i="4" s="1"/>
  <c r="I12" i="4"/>
  <c r="H12" i="4"/>
  <c r="E12" i="4"/>
  <c r="N11" i="4"/>
  <c r="J11" i="4"/>
  <c r="K11" i="4" s="1"/>
  <c r="I11" i="4"/>
  <c r="H11" i="4"/>
  <c r="E11" i="4"/>
  <c r="N10" i="4"/>
  <c r="M10" i="4"/>
  <c r="L10" i="4"/>
  <c r="J10" i="4"/>
  <c r="G10" i="4"/>
  <c r="H10" i="4" s="1"/>
  <c r="F10" i="4"/>
  <c r="F3" i="4" s="1"/>
  <c r="D10" i="4"/>
  <c r="E10" i="4" s="1"/>
  <c r="C10" i="4"/>
  <c r="I10" i="4" s="1"/>
  <c r="J9" i="4"/>
  <c r="I9" i="4"/>
  <c r="N8" i="4"/>
  <c r="J8" i="4"/>
  <c r="K8" i="4" s="1"/>
  <c r="I8" i="4"/>
  <c r="H8" i="4"/>
  <c r="E8" i="4"/>
  <c r="N7" i="4"/>
  <c r="J7" i="4"/>
  <c r="K7" i="4" s="1"/>
  <c r="I7" i="4"/>
  <c r="H7" i="4"/>
  <c r="E7" i="4"/>
  <c r="N6" i="4"/>
  <c r="J6" i="4"/>
  <c r="J4" i="4" s="1"/>
  <c r="K4" i="4" s="1"/>
  <c r="I6" i="4"/>
  <c r="H6" i="4"/>
  <c r="E6" i="4"/>
  <c r="N5" i="4"/>
  <c r="J5" i="4"/>
  <c r="K5" i="4" s="1"/>
  <c r="I5" i="4"/>
  <c r="H5" i="4"/>
  <c r="E5" i="4"/>
  <c r="M4" i="4"/>
  <c r="N4" i="4" s="1"/>
  <c r="L4" i="4"/>
  <c r="I4" i="4"/>
  <c r="H4" i="4"/>
  <c r="G4" i="4"/>
  <c r="F4" i="4"/>
  <c r="D4" i="4"/>
  <c r="E4" i="4" s="1"/>
  <c r="C4" i="4"/>
  <c r="M3" i="4"/>
  <c r="N3" i="4" s="1"/>
  <c r="L3" i="4"/>
  <c r="D3" i="4"/>
  <c r="N32" i="3"/>
  <c r="N31" i="3"/>
  <c r="N30" i="3"/>
  <c r="N29" i="3"/>
  <c r="M28" i="3"/>
  <c r="N28" i="3" s="1"/>
  <c r="L28" i="3"/>
  <c r="G28" i="3"/>
  <c r="F28" i="3"/>
  <c r="I28" i="3" s="1"/>
  <c r="D28" i="3"/>
  <c r="J28" i="3" s="1"/>
  <c r="K28" i="3" s="1"/>
  <c r="C28" i="3"/>
  <c r="N26" i="3"/>
  <c r="J26" i="3"/>
  <c r="I26" i="3"/>
  <c r="H26" i="3"/>
  <c r="E26" i="3"/>
  <c r="N25" i="3"/>
  <c r="J25" i="3"/>
  <c r="I25" i="3"/>
  <c r="H25" i="3"/>
  <c r="E25" i="3"/>
  <c r="N24" i="3"/>
  <c r="J24" i="3"/>
  <c r="K24" i="3" s="1"/>
  <c r="I24" i="3"/>
  <c r="H24" i="3"/>
  <c r="E24" i="3"/>
  <c r="M23" i="3"/>
  <c r="L23" i="3"/>
  <c r="N23" i="3" s="1"/>
  <c r="J23" i="3"/>
  <c r="K23" i="3" s="1"/>
  <c r="I23" i="3"/>
  <c r="G23" i="3"/>
  <c r="F23" i="3"/>
  <c r="H23" i="3" s="1"/>
  <c r="D23" i="3"/>
  <c r="E23" i="3" s="1"/>
  <c r="C23" i="3"/>
  <c r="N22" i="3"/>
  <c r="J22" i="3"/>
  <c r="K22" i="3" s="1"/>
  <c r="I22" i="3"/>
  <c r="H22" i="3"/>
  <c r="E22" i="3"/>
  <c r="N21" i="3"/>
  <c r="J21" i="3"/>
  <c r="I21" i="3"/>
  <c r="H21" i="3"/>
  <c r="E21" i="3"/>
  <c r="N20" i="3"/>
  <c r="J20" i="3"/>
  <c r="I20" i="3"/>
  <c r="H20" i="3"/>
  <c r="E20" i="3"/>
  <c r="N19" i="3"/>
  <c r="J19" i="3"/>
  <c r="I19" i="3"/>
  <c r="H19" i="3"/>
  <c r="E19" i="3"/>
  <c r="N18" i="3"/>
  <c r="K18" i="3"/>
  <c r="J18" i="3"/>
  <c r="I18" i="3"/>
  <c r="H18" i="3"/>
  <c r="E18" i="3"/>
  <c r="M17" i="3"/>
  <c r="N17" i="3" s="1"/>
  <c r="L17" i="3"/>
  <c r="G17" i="3"/>
  <c r="H17" i="3" s="1"/>
  <c r="F17" i="3"/>
  <c r="D17" i="3"/>
  <c r="E17" i="3" s="1"/>
  <c r="C17" i="3"/>
  <c r="I17" i="3" s="1"/>
  <c r="J16" i="3"/>
  <c r="N15" i="3"/>
  <c r="J15" i="3"/>
  <c r="K15" i="3" s="1"/>
  <c r="I15" i="3"/>
  <c r="H15" i="3"/>
  <c r="E15" i="3"/>
  <c r="N14" i="3"/>
  <c r="J14" i="3"/>
  <c r="K14" i="3" s="1"/>
  <c r="I14" i="3"/>
  <c r="H14" i="3"/>
  <c r="E14" i="3"/>
  <c r="N13" i="3"/>
  <c r="J13" i="3"/>
  <c r="K13" i="3" s="1"/>
  <c r="I13" i="3"/>
  <c r="H13" i="3"/>
  <c r="E13" i="3"/>
  <c r="N12" i="3"/>
  <c r="J12" i="3"/>
  <c r="K12" i="3" s="1"/>
  <c r="I12" i="3"/>
  <c r="H12" i="3"/>
  <c r="E12" i="3"/>
  <c r="N11" i="3"/>
  <c r="J11" i="3"/>
  <c r="K11" i="3" s="1"/>
  <c r="I11" i="3"/>
  <c r="H11" i="3"/>
  <c r="E11" i="3"/>
  <c r="N10" i="3"/>
  <c r="M10" i="3"/>
  <c r="L10" i="3"/>
  <c r="J10" i="3"/>
  <c r="G10" i="3"/>
  <c r="H10" i="3" s="1"/>
  <c r="F10" i="3"/>
  <c r="D10" i="3"/>
  <c r="E10" i="3" s="1"/>
  <c r="C10" i="3"/>
  <c r="I10" i="3" s="1"/>
  <c r="J9" i="3"/>
  <c r="I9" i="3"/>
  <c r="N8" i="3"/>
  <c r="J8" i="3"/>
  <c r="K8" i="3" s="1"/>
  <c r="I8" i="3"/>
  <c r="H8" i="3"/>
  <c r="E8" i="3"/>
  <c r="N7" i="3"/>
  <c r="J7" i="3"/>
  <c r="K7" i="3" s="1"/>
  <c r="I7" i="3"/>
  <c r="H7" i="3"/>
  <c r="E7" i="3"/>
  <c r="N6" i="3"/>
  <c r="J6" i="3"/>
  <c r="K6" i="3" s="1"/>
  <c r="I6" i="3"/>
  <c r="H6" i="3"/>
  <c r="E6" i="3"/>
  <c r="N5" i="3"/>
  <c r="J5" i="3"/>
  <c r="K5" i="3" s="1"/>
  <c r="I5" i="3"/>
  <c r="H5" i="3"/>
  <c r="E5" i="3"/>
  <c r="M4" i="3"/>
  <c r="N4" i="3" s="1"/>
  <c r="L4" i="3"/>
  <c r="I4" i="3"/>
  <c r="H4" i="3"/>
  <c r="G4" i="3"/>
  <c r="F4" i="3"/>
  <c r="D4" i="3"/>
  <c r="E4" i="3" s="1"/>
  <c r="C4" i="3"/>
  <c r="M3" i="3"/>
  <c r="N3" i="3" s="1"/>
  <c r="L3" i="3"/>
  <c r="F3" i="3"/>
  <c r="D3" i="3"/>
  <c r="N32" i="2"/>
  <c r="N31" i="2"/>
  <c r="N30" i="2"/>
  <c r="N29" i="2"/>
  <c r="J14" i="2"/>
  <c r="H15" i="2"/>
  <c r="H14" i="2"/>
  <c r="H13" i="2"/>
  <c r="H12" i="2"/>
  <c r="H11" i="2"/>
  <c r="G10" i="2"/>
  <c r="M28" i="2"/>
  <c r="L28" i="2"/>
  <c r="G28" i="2"/>
  <c r="F28" i="2"/>
  <c r="D28" i="2"/>
  <c r="C28" i="2"/>
  <c r="N26" i="2"/>
  <c r="J26" i="2"/>
  <c r="I26" i="2"/>
  <c r="H26" i="2"/>
  <c r="E26" i="2"/>
  <c r="N25" i="2"/>
  <c r="J25" i="2"/>
  <c r="I25" i="2"/>
  <c r="H25" i="2"/>
  <c r="E25" i="2"/>
  <c r="N24" i="2"/>
  <c r="J24" i="2"/>
  <c r="I24" i="2"/>
  <c r="H24" i="2"/>
  <c r="E24" i="2"/>
  <c r="M23" i="2"/>
  <c r="L23" i="2"/>
  <c r="G23" i="2"/>
  <c r="F23" i="2"/>
  <c r="D23" i="2"/>
  <c r="C23" i="2"/>
  <c r="N22" i="2"/>
  <c r="J22" i="2"/>
  <c r="I22" i="2"/>
  <c r="H22" i="2"/>
  <c r="E22" i="2"/>
  <c r="N21" i="2"/>
  <c r="J21" i="2"/>
  <c r="I21" i="2"/>
  <c r="H21" i="2"/>
  <c r="E21" i="2"/>
  <c r="N20" i="2"/>
  <c r="J20" i="2"/>
  <c r="I20" i="2"/>
  <c r="H20" i="2"/>
  <c r="E20" i="2"/>
  <c r="N19" i="2"/>
  <c r="J19" i="2"/>
  <c r="I19" i="2"/>
  <c r="H19" i="2"/>
  <c r="E19" i="2"/>
  <c r="N18" i="2"/>
  <c r="J18" i="2"/>
  <c r="I18" i="2"/>
  <c r="H18" i="2"/>
  <c r="E18" i="2"/>
  <c r="M17" i="2"/>
  <c r="L17" i="2"/>
  <c r="G17" i="2"/>
  <c r="F17" i="2"/>
  <c r="D17" i="2"/>
  <c r="C17" i="2"/>
  <c r="J16" i="2"/>
  <c r="N15" i="2"/>
  <c r="J15" i="2"/>
  <c r="I15" i="2"/>
  <c r="E15" i="2"/>
  <c r="N14" i="2"/>
  <c r="I14" i="2"/>
  <c r="E14" i="2"/>
  <c r="N13" i="2"/>
  <c r="J13" i="2"/>
  <c r="I13" i="2"/>
  <c r="E13" i="2"/>
  <c r="N12" i="2"/>
  <c r="J12" i="2"/>
  <c r="I12" i="2"/>
  <c r="E12" i="2"/>
  <c r="N11" i="2"/>
  <c r="J11" i="2"/>
  <c r="I11" i="2"/>
  <c r="E11" i="2"/>
  <c r="M10" i="2"/>
  <c r="L10" i="2"/>
  <c r="F10" i="2"/>
  <c r="D10" i="2"/>
  <c r="C10" i="2"/>
  <c r="J9" i="2"/>
  <c r="I9" i="2"/>
  <c r="N8" i="2"/>
  <c r="J8" i="2"/>
  <c r="I8" i="2"/>
  <c r="H8" i="2"/>
  <c r="E8" i="2"/>
  <c r="N7" i="2"/>
  <c r="J7" i="2"/>
  <c r="I7" i="2"/>
  <c r="H7" i="2"/>
  <c r="E7" i="2"/>
  <c r="N6" i="2"/>
  <c r="J6" i="2"/>
  <c r="I6" i="2"/>
  <c r="H6" i="2"/>
  <c r="E6" i="2"/>
  <c r="N5" i="2"/>
  <c r="J5" i="2"/>
  <c r="I5" i="2"/>
  <c r="H5" i="2"/>
  <c r="E5" i="2"/>
  <c r="M4" i="2"/>
  <c r="L4" i="2"/>
  <c r="G4" i="2"/>
  <c r="G3" i="2" s="1"/>
  <c r="F4" i="2"/>
  <c r="D4" i="2"/>
  <c r="C4" i="2"/>
  <c r="K10" i="4" l="1"/>
  <c r="E3" i="4"/>
  <c r="C3" i="4"/>
  <c r="I3" i="4" s="1"/>
  <c r="G3" i="4"/>
  <c r="H3" i="4" s="1"/>
  <c r="J17" i="4"/>
  <c r="K17" i="4" s="1"/>
  <c r="K6" i="4"/>
  <c r="K10" i="3"/>
  <c r="J4" i="3"/>
  <c r="K4" i="3" s="1"/>
  <c r="C3" i="3"/>
  <c r="I3" i="3" s="1"/>
  <c r="G3" i="3"/>
  <c r="H3" i="3" s="1"/>
  <c r="J17" i="3"/>
  <c r="K17" i="3" s="1"/>
  <c r="H28" i="3"/>
  <c r="E28" i="3"/>
  <c r="E3" i="3"/>
  <c r="H4" i="2"/>
  <c r="K14" i="2"/>
  <c r="K15" i="2"/>
  <c r="J17" i="2"/>
  <c r="K18" i="2"/>
  <c r="K22" i="2"/>
  <c r="H23" i="2"/>
  <c r="I4" i="2"/>
  <c r="N10" i="2"/>
  <c r="E4" i="2"/>
  <c r="I17" i="2"/>
  <c r="K17" i="2" s="1"/>
  <c r="J10" i="2"/>
  <c r="L3" i="2"/>
  <c r="N28" i="2"/>
  <c r="H28" i="2"/>
  <c r="F3" i="2"/>
  <c r="J23" i="2"/>
  <c r="K7" i="2"/>
  <c r="I28" i="2"/>
  <c r="I23" i="2"/>
  <c r="K6" i="2"/>
  <c r="E28" i="2"/>
  <c r="K8" i="2"/>
  <c r="I10" i="2"/>
  <c r="K10" i="2" s="1"/>
  <c r="K12" i="2"/>
  <c r="M3" i="2"/>
  <c r="N4" i="2"/>
  <c r="K5" i="2"/>
  <c r="E10" i="2"/>
  <c r="K13" i="2"/>
  <c r="H17" i="2"/>
  <c r="N23" i="2"/>
  <c r="K24" i="2"/>
  <c r="K11" i="2"/>
  <c r="N17" i="2"/>
  <c r="E23" i="2"/>
  <c r="H3" i="2"/>
  <c r="N3" i="2"/>
  <c r="C3" i="2"/>
  <c r="J4" i="2"/>
  <c r="K4" i="2" s="1"/>
  <c r="H10" i="2"/>
  <c r="E17" i="2"/>
  <c r="J28" i="2"/>
  <c r="K28" i="2" s="1"/>
  <c r="D3" i="2"/>
  <c r="J3" i="4" l="1"/>
  <c r="K3" i="4" s="1"/>
  <c r="J3" i="3"/>
  <c r="K3" i="3" s="1"/>
  <c r="K23" i="2"/>
  <c r="I3" i="2"/>
  <c r="J3" i="2"/>
  <c r="E3" i="2"/>
  <c r="K3" i="2" l="1"/>
</calcChain>
</file>

<file path=xl/sharedStrings.xml><?xml version="1.0" encoding="utf-8"?>
<sst xmlns="http://schemas.openxmlformats.org/spreadsheetml/2006/main" count="214" uniqueCount="27">
  <si>
    <t>Дата</t>
  </si>
  <si>
    <t xml:space="preserve">Код опер. № </t>
  </si>
  <si>
    <t>Счета</t>
  </si>
  <si>
    <t>Комиссионные доходы за услуги по переводным операциям</t>
  </si>
  <si>
    <t>в тенге</t>
  </si>
  <si>
    <t>КБ</t>
  </si>
  <si>
    <t>СБ</t>
  </si>
  <si>
    <t>МБ</t>
  </si>
  <si>
    <t>ОД</t>
  </si>
  <si>
    <t>ФО</t>
  </si>
  <si>
    <t>в валюте</t>
  </si>
  <si>
    <t>ОД (WU+UN+LD)</t>
  </si>
  <si>
    <t>Комиссионные доходы за услуги  по купле - продаже инвалюты</t>
  </si>
  <si>
    <t>Комисс.дох. за услуги от довер-го упр-ия портфеля (РБ)</t>
  </si>
  <si>
    <t>Комиссионные доходы за услуги по операциям с гарантиями</t>
  </si>
  <si>
    <t>Ком.дох. за услуги по приему вкладов, открытию и ведению банковских счетов кл-в (кроме ПК)</t>
  </si>
  <si>
    <t>4607,4608,4611</t>
  </si>
  <si>
    <t>Ком.доходы по ПК</t>
  </si>
  <si>
    <t>№</t>
  </si>
  <si>
    <t>янв</t>
  </si>
  <si>
    <t>фев</t>
  </si>
  <si>
    <t>на 01.03.2015</t>
  </si>
  <si>
    <t>март</t>
  </si>
  <si>
    <t>факт</t>
  </si>
  <si>
    <t>вып,%</t>
  </si>
  <si>
    <t>план</t>
  </si>
  <si>
    <t>вып.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</si>
</sst>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Tahoma"/>
      <family val="2"/>
      <charset val="204"/>
    </font>
    <font>
      <b/>
      <i/>
      <sz val="8"/>
      <name val="Tahoma"/>
      <family val="2"/>
      <charset val="204"/>
    </font>
    <font>
      <i/>
      <sz val="8"/>
      <name val="Tahoma"/>
      <family val="2"/>
      <charset val="204"/>
    </font>
    <font>
      <b/>
      <sz val="6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4" fontId="0" fillId="0" borderId="0" xfId="0" applyNumberForma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 indent="2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/>
    </xf>
    <xf numFmtId="9" fontId="7" fillId="0" borderId="1" xfId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9" fontId="2" fillId="0" borderId="1" xfId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9" fontId="2" fillId="2" borderId="1" xfId="1" applyFont="1" applyFill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E2" sqref="E2:M2"/>
    </sheetView>
  </sheetViews>
  <sheetFormatPr defaultRowHeight="15" x14ac:dyDescent="0.25"/>
  <cols>
    <col min="1" max="1" width="10.140625" bestFit="1" customWidth="1"/>
    <col min="4" max="4" width="84.28515625" customWidth="1"/>
  </cols>
  <sheetData>
    <row r="1" spans="1:13" x14ac:dyDescent="0.25">
      <c r="A1" s="1" t="s">
        <v>0</v>
      </c>
      <c r="B1" s="2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11"/>
      <c r="D2" s="11"/>
      <c r="E2" s="13">
        <v>22</v>
      </c>
      <c r="F2" s="13"/>
      <c r="G2" s="13"/>
      <c r="H2" s="13">
        <v>23</v>
      </c>
      <c r="I2" s="13"/>
      <c r="J2" s="13"/>
      <c r="K2" s="13">
        <v>30</v>
      </c>
      <c r="L2" s="13"/>
      <c r="M2" s="13"/>
    </row>
    <row r="3" spans="1:13" x14ac:dyDescent="0.25">
      <c r="A3" s="3">
        <v>42401</v>
      </c>
      <c r="C3" s="4">
        <v>4601</v>
      </c>
      <c r="D3" s="5" t="s">
        <v>3</v>
      </c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3">
        <v>42401</v>
      </c>
      <c r="C4" s="6"/>
      <c r="D4" s="7" t="s">
        <v>4</v>
      </c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3">
        <v>42401</v>
      </c>
      <c r="C5" s="8"/>
      <c r="D5" s="9" t="s">
        <v>5</v>
      </c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3">
        <v>42401</v>
      </c>
      <c r="C6" s="8"/>
      <c r="D6" s="9" t="s">
        <v>6</v>
      </c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3">
        <v>42401</v>
      </c>
      <c r="C7" s="8"/>
      <c r="D7" s="9" t="s">
        <v>7</v>
      </c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25">
      <c r="A8" s="3">
        <v>42401</v>
      </c>
      <c r="C8" s="8"/>
      <c r="D8" s="9" t="s">
        <v>8</v>
      </c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3">
        <v>42401</v>
      </c>
      <c r="C9" s="8"/>
      <c r="D9" s="9" t="s">
        <v>9</v>
      </c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3">
        <v>42401</v>
      </c>
      <c r="C10" s="6"/>
      <c r="D10" s="7" t="s">
        <v>10</v>
      </c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3">
        <v>42401</v>
      </c>
      <c r="C11" s="8"/>
      <c r="D11" s="9" t="s">
        <v>5</v>
      </c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5">
      <c r="A12" s="3">
        <v>42401</v>
      </c>
      <c r="C12" s="8"/>
      <c r="D12" s="9" t="s">
        <v>6</v>
      </c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25">
      <c r="A13" s="3">
        <v>42401</v>
      </c>
      <c r="C13" s="8"/>
      <c r="D13" s="9" t="s">
        <v>7</v>
      </c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5">
      <c r="A14" s="3">
        <v>42401</v>
      </c>
      <c r="C14" s="8"/>
      <c r="D14" s="9" t="s">
        <v>8</v>
      </c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25">
      <c r="A15" s="3">
        <v>42401</v>
      </c>
      <c r="C15" s="8"/>
      <c r="D15" s="9" t="s">
        <v>11</v>
      </c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25">
      <c r="A16" s="3">
        <v>42401</v>
      </c>
      <c r="C16" s="8"/>
      <c r="D16" s="9" t="s">
        <v>9</v>
      </c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25">
      <c r="A17" s="3">
        <v>42401</v>
      </c>
      <c r="C17" s="4">
        <v>4604</v>
      </c>
      <c r="D17" s="5" t="s">
        <v>12</v>
      </c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25">
      <c r="A18" s="3">
        <v>42401</v>
      </c>
      <c r="C18" s="8"/>
      <c r="D18" s="9" t="s">
        <v>5</v>
      </c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25">
      <c r="A19" s="3">
        <v>42401</v>
      </c>
      <c r="C19" s="8"/>
      <c r="D19" s="9" t="s">
        <v>6</v>
      </c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5">
      <c r="A20" s="3">
        <v>42401</v>
      </c>
      <c r="C20" s="8"/>
      <c r="D20" s="9" t="s">
        <v>7</v>
      </c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25">
      <c r="A21" s="3">
        <v>42401</v>
      </c>
      <c r="C21" s="8"/>
      <c r="D21" s="9" t="s">
        <v>8</v>
      </c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25">
      <c r="A22" s="3">
        <v>42401</v>
      </c>
      <c r="C22" s="4">
        <v>4605</v>
      </c>
      <c r="D22" s="4" t="s">
        <v>13</v>
      </c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25">
      <c r="A23" s="3">
        <v>42401</v>
      </c>
      <c r="C23" s="4">
        <v>4606</v>
      </c>
      <c r="D23" s="4" t="s">
        <v>14</v>
      </c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25">
      <c r="A24" s="3">
        <v>42401</v>
      </c>
      <c r="C24" s="8"/>
      <c r="D24" s="9" t="s">
        <v>5</v>
      </c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3">
        <v>42401</v>
      </c>
      <c r="C25" s="8"/>
      <c r="D25" s="9" t="s">
        <v>6</v>
      </c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5">
      <c r="A26" s="3">
        <v>42401</v>
      </c>
      <c r="C26" s="8"/>
      <c r="D26" s="9" t="s">
        <v>7</v>
      </c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5">
      <c r="A27" s="3">
        <v>42401</v>
      </c>
      <c r="C27" s="8"/>
      <c r="D27" s="9" t="s">
        <v>9</v>
      </c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25">
      <c r="A28" s="3">
        <v>42401</v>
      </c>
      <c r="C28" s="4">
        <v>4607</v>
      </c>
      <c r="D28" s="4" t="s">
        <v>15</v>
      </c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5">
      <c r="A29" s="3">
        <v>42401</v>
      </c>
      <c r="C29" s="8"/>
      <c r="D29" s="9" t="s">
        <v>5</v>
      </c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5">
      <c r="A30" s="3">
        <v>42401</v>
      </c>
      <c r="C30" s="8"/>
      <c r="D30" s="9" t="s">
        <v>6</v>
      </c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5">
      <c r="A31" s="3">
        <v>42401</v>
      </c>
      <c r="C31" s="8"/>
      <c r="D31" s="9" t="s">
        <v>7</v>
      </c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5">
      <c r="A32" s="3">
        <v>42401</v>
      </c>
      <c r="C32" s="8"/>
      <c r="D32" s="9" t="s">
        <v>8</v>
      </c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3">
        <v>42401</v>
      </c>
      <c r="C33" s="10" t="s">
        <v>16</v>
      </c>
      <c r="D33" s="4" t="s">
        <v>17</v>
      </c>
      <c r="E33" s="12"/>
      <c r="F33" s="12"/>
      <c r="G33" s="12"/>
      <c r="H33" s="12"/>
      <c r="I33" s="12"/>
      <c r="J33" s="12"/>
      <c r="K33" s="12"/>
      <c r="L33" s="12"/>
      <c r="M33" s="12"/>
    </row>
    <row r="35" spans="1:13" x14ac:dyDescent="0.25">
      <c r="A35" s="3">
        <v>42430</v>
      </c>
      <c r="C35" s="4">
        <v>4601</v>
      </c>
      <c r="D35" s="5" t="s">
        <v>3</v>
      </c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3">
        <v>42430</v>
      </c>
      <c r="C36" s="6"/>
      <c r="D36" s="7" t="s">
        <v>4</v>
      </c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3">
        <v>42430</v>
      </c>
      <c r="C37" s="8"/>
      <c r="D37" s="9" t="s">
        <v>5</v>
      </c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3">
        <v>42430</v>
      </c>
      <c r="C38" s="8"/>
      <c r="D38" s="9" t="s">
        <v>6</v>
      </c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3">
        <v>42430</v>
      </c>
      <c r="C39" s="8"/>
      <c r="D39" s="9" t="s">
        <v>7</v>
      </c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3">
        <v>42430</v>
      </c>
      <c r="C40" s="8"/>
      <c r="D40" s="9" t="s">
        <v>8</v>
      </c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3">
        <v>42430</v>
      </c>
      <c r="C41" s="8"/>
      <c r="D41" s="9" t="s">
        <v>9</v>
      </c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3">
        <v>42430</v>
      </c>
      <c r="C42" s="6"/>
      <c r="D42" s="7" t="s">
        <v>10</v>
      </c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3">
        <v>42430</v>
      </c>
      <c r="C43" s="8"/>
      <c r="D43" s="9" t="s">
        <v>5</v>
      </c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3">
        <v>42430</v>
      </c>
      <c r="C44" s="8"/>
      <c r="D44" s="9" t="s">
        <v>6</v>
      </c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3">
        <v>42430</v>
      </c>
      <c r="C45" s="8"/>
      <c r="D45" s="9" t="s">
        <v>7</v>
      </c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3">
        <v>42430</v>
      </c>
      <c r="C46" s="8"/>
      <c r="D46" s="9" t="s">
        <v>8</v>
      </c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3">
        <v>42430</v>
      </c>
      <c r="C47" s="8"/>
      <c r="D47" s="9" t="s">
        <v>11</v>
      </c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3">
        <v>42430</v>
      </c>
      <c r="C48" s="8"/>
      <c r="D48" s="9" t="s">
        <v>9</v>
      </c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3">
        <v>42430</v>
      </c>
      <c r="C49" s="4">
        <v>4604</v>
      </c>
      <c r="D49" s="5" t="s">
        <v>12</v>
      </c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3">
        <v>42430</v>
      </c>
      <c r="C50" s="8"/>
      <c r="D50" s="9" t="s">
        <v>5</v>
      </c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5">
      <c r="A51" s="3">
        <v>42430</v>
      </c>
      <c r="C51" s="8"/>
      <c r="D51" s="9" t="s">
        <v>6</v>
      </c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A52" s="3">
        <v>42430</v>
      </c>
      <c r="C52" s="8"/>
      <c r="D52" s="9" t="s">
        <v>7</v>
      </c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A53" s="3">
        <v>42430</v>
      </c>
      <c r="C53" s="8"/>
      <c r="D53" s="9" t="s">
        <v>8</v>
      </c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A54" s="3">
        <v>42430</v>
      </c>
      <c r="C54" s="4">
        <v>4605</v>
      </c>
      <c r="D54" s="4" t="s">
        <v>13</v>
      </c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A55" s="3">
        <v>42430</v>
      </c>
      <c r="C55" s="4">
        <v>4606</v>
      </c>
      <c r="D55" s="4" t="s">
        <v>14</v>
      </c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A56" s="3">
        <v>42430</v>
      </c>
      <c r="C56" s="8"/>
      <c r="D56" s="9" t="s">
        <v>5</v>
      </c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A57" s="3">
        <v>42430</v>
      </c>
      <c r="C57" s="8"/>
      <c r="D57" s="9" t="s">
        <v>6</v>
      </c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A58" s="3">
        <v>42430</v>
      </c>
      <c r="C58" s="8"/>
      <c r="D58" s="9" t="s">
        <v>7</v>
      </c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A59" s="3">
        <v>42430</v>
      </c>
      <c r="C59" s="8"/>
      <c r="D59" s="9" t="s">
        <v>9</v>
      </c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A60" s="3">
        <v>42430</v>
      </c>
      <c r="C60" s="4">
        <v>4607</v>
      </c>
      <c r="D60" s="4" t="s">
        <v>15</v>
      </c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A61" s="3">
        <v>42430</v>
      </c>
      <c r="C61" s="8"/>
      <c r="D61" s="9" t="s">
        <v>5</v>
      </c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5">
      <c r="A62" s="3">
        <v>42430</v>
      </c>
      <c r="C62" s="8"/>
      <c r="D62" s="9" t="s">
        <v>6</v>
      </c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5">
      <c r="A63" s="3">
        <v>42430</v>
      </c>
      <c r="C63" s="8"/>
      <c r="D63" s="9" t="s">
        <v>7</v>
      </c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A64" s="3">
        <v>42430</v>
      </c>
      <c r="C64" s="8"/>
      <c r="D64" s="9" t="s">
        <v>8</v>
      </c>
      <c r="E64" s="12"/>
      <c r="F64" s="12"/>
      <c r="G64" s="12"/>
      <c r="H64" s="12"/>
      <c r="I64" s="12"/>
      <c r="J64" s="12"/>
      <c r="K64" s="12"/>
      <c r="L64" s="12"/>
      <c r="M64" s="12"/>
    </row>
    <row r="65" spans="1:13" x14ac:dyDescent="0.25">
      <c r="A65" s="3">
        <v>42430</v>
      </c>
      <c r="C65" s="10" t="s">
        <v>16</v>
      </c>
      <c r="D65" s="4" t="s">
        <v>17</v>
      </c>
      <c r="E65" s="12"/>
      <c r="F65" s="12"/>
      <c r="G65" s="12"/>
      <c r="H65" s="12"/>
      <c r="I65" s="12"/>
      <c r="J65" s="12"/>
      <c r="K65" s="12"/>
      <c r="L65" s="12"/>
      <c r="M65" s="12"/>
    </row>
  </sheetData>
  <mergeCells count="3">
    <mergeCell ref="E2:G2"/>
    <mergeCell ref="H2:J2"/>
    <mergeCell ref="K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B36" sqref="B36"/>
    </sheetView>
  </sheetViews>
  <sheetFormatPr defaultRowHeight="15" x14ac:dyDescent="0.25"/>
  <cols>
    <col min="1" max="1" width="17.5703125" customWidth="1"/>
    <col min="2" max="2" width="93.140625" customWidth="1"/>
  </cols>
  <sheetData>
    <row r="1" spans="1:14" ht="15" customHeight="1" x14ac:dyDescent="0.25">
      <c r="A1" s="14" t="s">
        <v>18</v>
      </c>
      <c r="B1" s="15"/>
      <c r="C1" s="16" t="s">
        <v>19</v>
      </c>
      <c r="D1" s="17"/>
      <c r="E1" s="18"/>
      <c r="F1" s="16" t="s">
        <v>20</v>
      </c>
      <c r="G1" s="17"/>
      <c r="H1" s="18"/>
      <c r="I1" s="16" t="s">
        <v>21</v>
      </c>
      <c r="J1" s="17"/>
      <c r="K1" s="18"/>
      <c r="L1" s="16" t="s">
        <v>22</v>
      </c>
      <c r="M1" s="17"/>
      <c r="N1" s="18"/>
    </row>
    <row r="2" spans="1:14" x14ac:dyDescent="0.25">
      <c r="A2" s="14"/>
      <c r="B2" s="15"/>
      <c r="C2" s="15" t="s">
        <v>25</v>
      </c>
      <c r="D2" s="15" t="s">
        <v>23</v>
      </c>
      <c r="E2" s="15" t="s">
        <v>26</v>
      </c>
      <c r="F2" s="15" t="s">
        <v>25</v>
      </c>
      <c r="G2" s="15" t="s">
        <v>23</v>
      </c>
      <c r="H2" s="15" t="s">
        <v>24</v>
      </c>
      <c r="I2" s="15" t="s">
        <v>25</v>
      </c>
      <c r="J2" s="15" t="s">
        <v>23</v>
      </c>
      <c r="K2" s="15" t="s">
        <v>24</v>
      </c>
      <c r="L2" s="15" t="s">
        <v>25</v>
      </c>
      <c r="M2" s="15" t="s">
        <v>23</v>
      </c>
      <c r="N2" s="15" t="s">
        <v>24</v>
      </c>
    </row>
    <row r="3" spans="1:14" x14ac:dyDescent="0.25">
      <c r="A3" s="4">
        <v>4601</v>
      </c>
      <c r="B3" s="5" t="s">
        <v>3</v>
      </c>
      <c r="C3" s="23">
        <f>SUM(C4,C10)</f>
        <v>4321.875</v>
      </c>
      <c r="D3" s="23">
        <f>SUM(D4,D10)</f>
        <v>3031.6404600000005</v>
      </c>
      <c r="E3" s="24">
        <f t="shared" ref="E3:E28" si="0">D3/C3</f>
        <v>0.701464170065076</v>
      </c>
      <c r="F3" s="23">
        <f>SUM(F4,F10)</f>
        <v>4396.875</v>
      </c>
      <c r="G3" s="23">
        <f>SUM(G4,G10)</f>
        <v>3382.95921</v>
      </c>
      <c r="H3" s="24">
        <f t="shared" ref="H3:H28" si="1">G3/F3</f>
        <v>0.76940081535181237</v>
      </c>
      <c r="I3" s="23">
        <f t="shared" ref="I3:J18" si="2">C3+F3</f>
        <v>8718.75</v>
      </c>
      <c r="J3" s="23">
        <f t="shared" si="2"/>
        <v>6414.5996700000005</v>
      </c>
      <c r="K3" s="24">
        <f t="shared" ref="K3:K8" si="3">J3/I3</f>
        <v>0.73572469333333335</v>
      </c>
      <c r="L3" s="23">
        <f>SUM(L4,L10)</f>
        <v>4612.375</v>
      </c>
      <c r="M3" s="23">
        <f>SUM(M4,M10)</f>
        <v>3713.5009800000003</v>
      </c>
      <c r="N3" s="24">
        <f t="shared" ref="N3:N26" si="4">M3/L3</f>
        <v>0.8051168823003334</v>
      </c>
    </row>
    <row r="4" spans="1:14" x14ac:dyDescent="0.25">
      <c r="A4" s="6"/>
      <c r="B4" s="7" t="s">
        <v>4</v>
      </c>
      <c r="C4" s="21">
        <f>SUM(C5:C9)</f>
        <v>2909.5</v>
      </c>
      <c r="D4" s="21">
        <f>SUM(D5:D9)</f>
        <v>1662.5098700000001</v>
      </c>
      <c r="E4" s="22">
        <f t="shared" si="0"/>
        <v>0.57140741364495617</v>
      </c>
      <c r="F4" s="21">
        <f>SUM(F5:F9)</f>
        <v>2939.5</v>
      </c>
      <c r="G4" s="21">
        <f>SUM(G5:G9)</f>
        <v>2149.2005599999998</v>
      </c>
      <c r="H4" s="22">
        <f t="shared" si="1"/>
        <v>0.73114494301751987</v>
      </c>
      <c r="I4" s="21">
        <f t="shared" si="2"/>
        <v>5849</v>
      </c>
      <c r="J4" s="21">
        <f>SUM(J5:J9)</f>
        <v>3811.7104300000001</v>
      </c>
      <c r="K4" s="22">
        <f t="shared" si="3"/>
        <v>0.65168583176611383</v>
      </c>
      <c r="L4" s="21">
        <f>SUM(L5:L9)</f>
        <v>2939.5</v>
      </c>
      <c r="M4" s="21">
        <f>SUM(M5:M9)</f>
        <v>2312.4680800000001</v>
      </c>
      <c r="N4" s="22">
        <f t="shared" si="4"/>
        <v>0.78668755910869204</v>
      </c>
    </row>
    <row r="5" spans="1:14" x14ac:dyDescent="0.25">
      <c r="A5" s="8"/>
      <c r="B5" s="9" t="s">
        <v>5</v>
      </c>
      <c r="C5" s="19">
        <v>90</v>
      </c>
      <c r="D5" s="19">
        <v>92.5</v>
      </c>
      <c r="E5" s="20">
        <f t="shared" si="0"/>
        <v>1.0277777777777777</v>
      </c>
      <c r="F5" s="19">
        <v>120</v>
      </c>
      <c r="G5" s="19">
        <v>217.45</v>
      </c>
      <c r="H5" s="20">
        <f t="shared" si="1"/>
        <v>1.8120833333333333</v>
      </c>
      <c r="I5" s="19">
        <f t="shared" si="2"/>
        <v>210</v>
      </c>
      <c r="J5" s="19">
        <f t="shared" si="2"/>
        <v>309.95</v>
      </c>
      <c r="K5" s="20">
        <f t="shared" si="3"/>
        <v>1.4759523809523809</v>
      </c>
      <c r="L5" s="19">
        <v>120</v>
      </c>
      <c r="M5" s="19">
        <v>144.91999999999999</v>
      </c>
      <c r="N5" s="20">
        <f t="shared" si="4"/>
        <v>1.2076666666666667</v>
      </c>
    </row>
    <row r="6" spans="1:14" x14ac:dyDescent="0.25">
      <c r="A6" s="8"/>
      <c r="B6" s="9" t="s">
        <v>6</v>
      </c>
      <c r="C6" s="19">
        <v>606.5</v>
      </c>
      <c r="D6" s="19">
        <v>213.93869000000001</v>
      </c>
      <c r="E6" s="20">
        <f t="shared" si="0"/>
        <v>0.35274309975267931</v>
      </c>
      <c r="F6" s="19">
        <v>606.5</v>
      </c>
      <c r="G6" s="19">
        <v>207.69676000000001</v>
      </c>
      <c r="H6" s="20">
        <f t="shared" si="1"/>
        <v>0.34245137675185494</v>
      </c>
      <c r="I6" s="19">
        <f t="shared" si="2"/>
        <v>1213</v>
      </c>
      <c r="J6" s="19">
        <f t="shared" si="2"/>
        <v>421.63544999999999</v>
      </c>
      <c r="K6" s="20">
        <f t="shared" si="3"/>
        <v>0.34759723825226713</v>
      </c>
      <c r="L6" s="19">
        <v>606.5</v>
      </c>
      <c r="M6" s="19">
        <v>163.69999999999999</v>
      </c>
      <c r="N6" s="20">
        <f t="shared" si="4"/>
        <v>0.26990931574608407</v>
      </c>
    </row>
    <row r="7" spans="1:14" x14ac:dyDescent="0.25">
      <c r="A7" s="8"/>
      <c r="B7" s="9" t="s">
        <v>7</v>
      </c>
      <c r="C7" s="19">
        <v>1213</v>
      </c>
      <c r="D7" s="19">
        <v>918.91792999999996</v>
      </c>
      <c r="E7" s="20">
        <f t="shared" si="0"/>
        <v>0.75755806265457537</v>
      </c>
      <c r="F7" s="19">
        <v>1213</v>
      </c>
      <c r="G7" s="19">
        <v>1421.0932</v>
      </c>
      <c r="H7" s="20">
        <f t="shared" si="1"/>
        <v>1.1715525144270404</v>
      </c>
      <c r="I7" s="19">
        <f t="shared" si="2"/>
        <v>2426</v>
      </c>
      <c r="J7" s="19">
        <f t="shared" si="2"/>
        <v>2340.0111299999999</v>
      </c>
      <c r="K7" s="20">
        <f t="shared" si="3"/>
        <v>0.96455528854080785</v>
      </c>
      <c r="L7" s="19">
        <v>1213</v>
      </c>
      <c r="M7" s="19">
        <v>1514.3810000000001</v>
      </c>
      <c r="N7" s="20">
        <f t="shared" si="4"/>
        <v>1.248459192085738</v>
      </c>
    </row>
    <row r="8" spans="1:14" x14ac:dyDescent="0.25">
      <c r="A8" s="8"/>
      <c r="B8" s="9" t="s">
        <v>8</v>
      </c>
      <c r="C8" s="19">
        <v>1000</v>
      </c>
      <c r="D8" s="19">
        <v>437.15325000000001</v>
      </c>
      <c r="E8" s="20">
        <f t="shared" si="0"/>
        <v>0.43715324999999999</v>
      </c>
      <c r="F8" s="19">
        <v>1000</v>
      </c>
      <c r="G8" s="19">
        <v>302.9606</v>
      </c>
      <c r="H8" s="20">
        <f t="shared" si="1"/>
        <v>0.30296060000000002</v>
      </c>
      <c r="I8" s="19">
        <f t="shared" si="2"/>
        <v>2000</v>
      </c>
      <c r="J8" s="19">
        <f t="shared" si="2"/>
        <v>740.11384999999996</v>
      </c>
      <c r="K8" s="20">
        <f t="shared" si="3"/>
        <v>0.37005692499999998</v>
      </c>
      <c r="L8" s="19">
        <v>1000</v>
      </c>
      <c r="M8" s="19">
        <v>489.46708000000001</v>
      </c>
      <c r="N8" s="20">
        <f t="shared" si="4"/>
        <v>0.48946708</v>
      </c>
    </row>
    <row r="9" spans="1:14" x14ac:dyDescent="0.25">
      <c r="A9" s="8"/>
      <c r="B9" s="9" t="s">
        <v>9</v>
      </c>
      <c r="C9" s="19"/>
      <c r="D9" s="19"/>
      <c r="E9" s="20"/>
      <c r="F9" s="19"/>
      <c r="G9" s="19"/>
      <c r="H9" s="20"/>
      <c r="I9" s="19">
        <f t="shared" si="2"/>
        <v>0</v>
      </c>
      <c r="J9" s="19">
        <f t="shared" si="2"/>
        <v>0</v>
      </c>
      <c r="K9" s="20"/>
      <c r="L9" s="19"/>
      <c r="M9" s="19"/>
      <c r="N9" s="20"/>
    </row>
    <row r="10" spans="1:14" x14ac:dyDescent="0.25">
      <c r="A10" s="6"/>
      <c r="B10" s="7" t="s">
        <v>10</v>
      </c>
      <c r="C10" s="21">
        <f>SUM(C11:C15)</f>
        <v>1412.375</v>
      </c>
      <c r="D10" s="21">
        <f>SUM(D11:D15)</f>
        <v>1369.1305900000002</v>
      </c>
      <c r="E10" s="22">
        <f t="shared" si="0"/>
        <v>0.96938177891848853</v>
      </c>
      <c r="F10" s="21">
        <f>SUM(F11:F15)</f>
        <v>1457.375</v>
      </c>
      <c r="G10" s="21">
        <f>SUM(G11:G16)</f>
        <v>1233.7586500000002</v>
      </c>
      <c r="H10" s="22">
        <f t="shared" si="1"/>
        <v>0.84656224376018541</v>
      </c>
      <c r="I10" s="21">
        <f t="shared" si="2"/>
        <v>2869.75</v>
      </c>
      <c r="J10" s="21">
        <f>SUM(J11:J16)</f>
        <v>2602.8892400000004</v>
      </c>
      <c r="K10" s="22">
        <f t="shared" ref="K10:K13" si="5">J10/I10</f>
        <v>0.9070090565380261</v>
      </c>
      <c r="L10" s="21">
        <f>SUM(L11:L15)</f>
        <v>1672.875</v>
      </c>
      <c r="M10" s="21">
        <f>SUM(M11:M15)</f>
        <v>1401.0329000000002</v>
      </c>
      <c r="N10" s="22">
        <f t="shared" si="4"/>
        <v>0.83750005230516333</v>
      </c>
    </row>
    <row r="11" spans="1:14" x14ac:dyDescent="0.25">
      <c r="A11" s="8"/>
      <c r="B11" s="9" t="s">
        <v>5</v>
      </c>
      <c r="C11" s="19">
        <v>90</v>
      </c>
      <c r="D11" s="19"/>
      <c r="E11" s="20">
        <f t="shared" si="0"/>
        <v>0</v>
      </c>
      <c r="F11" s="19">
        <v>135</v>
      </c>
      <c r="G11" s="19">
        <v>32.800190000000001</v>
      </c>
      <c r="H11" s="20">
        <f>G11/F11</f>
        <v>0.24296437037037039</v>
      </c>
      <c r="I11" s="19">
        <f t="shared" si="2"/>
        <v>225</v>
      </c>
      <c r="J11" s="19">
        <f t="shared" si="2"/>
        <v>32.800190000000001</v>
      </c>
      <c r="K11" s="20">
        <f t="shared" si="5"/>
        <v>0.14577862222222224</v>
      </c>
      <c r="L11" s="19">
        <v>150</v>
      </c>
      <c r="M11" s="19"/>
      <c r="N11" s="20">
        <f t="shared" si="4"/>
        <v>0</v>
      </c>
    </row>
    <row r="12" spans="1:14" x14ac:dyDescent="0.25">
      <c r="A12" s="8"/>
      <c r="B12" s="9" t="s">
        <v>6</v>
      </c>
      <c r="C12" s="19">
        <v>181.95</v>
      </c>
      <c r="D12" s="19"/>
      <c r="E12" s="20">
        <f t="shared" si="0"/>
        <v>0</v>
      </c>
      <c r="F12" s="19">
        <v>181.95</v>
      </c>
      <c r="G12" s="19"/>
      <c r="H12" s="20">
        <f>G12/F12</f>
        <v>0</v>
      </c>
      <c r="I12" s="19">
        <f t="shared" si="2"/>
        <v>363.9</v>
      </c>
      <c r="J12" s="19">
        <f t="shared" si="2"/>
        <v>0</v>
      </c>
      <c r="K12" s="20">
        <f t="shared" si="5"/>
        <v>0</v>
      </c>
      <c r="L12" s="19">
        <v>181.95</v>
      </c>
      <c r="M12" s="19">
        <v>49.832929999999998</v>
      </c>
      <c r="N12" s="20">
        <f t="shared" si="4"/>
        <v>0.27388255015114044</v>
      </c>
    </row>
    <row r="13" spans="1:14" x14ac:dyDescent="0.25">
      <c r="A13" s="8"/>
      <c r="B13" s="9" t="s">
        <v>7</v>
      </c>
      <c r="C13" s="19">
        <v>272.92500000000001</v>
      </c>
      <c r="D13" s="19">
        <v>147.45986000000002</v>
      </c>
      <c r="E13" s="20">
        <f t="shared" si="0"/>
        <v>0.54029443986443171</v>
      </c>
      <c r="F13" s="19">
        <v>272.92500000000001</v>
      </c>
      <c r="G13" s="19">
        <v>113.11375</v>
      </c>
      <c r="H13" s="20">
        <f>G13/F13</f>
        <v>0.41444994045983324</v>
      </c>
      <c r="I13" s="19">
        <f t="shared" si="2"/>
        <v>545.85</v>
      </c>
      <c r="J13" s="19">
        <f t="shared" si="2"/>
        <v>260.57361000000003</v>
      </c>
      <c r="K13" s="20">
        <f t="shared" si="5"/>
        <v>0.4773721901621325</v>
      </c>
      <c r="L13" s="19">
        <v>272.92500000000001</v>
      </c>
      <c r="M13" s="19">
        <v>113.58336</v>
      </c>
      <c r="N13" s="20">
        <f t="shared" si="4"/>
        <v>0.41617059631766967</v>
      </c>
    </row>
    <row r="14" spans="1:14" x14ac:dyDescent="0.25">
      <c r="A14" s="8"/>
      <c r="B14" s="9" t="s">
        <v>8</v>
      </c>
      <c r="C14" s="19">
        <v>384</v>
      </c>
      <c r="D14" s="19">
        <v>283.03717</v>
      </c>
      <c r="E14" s="20">
        <f t="shared" si="0"/>
        <v>0.73707596354166671</v>
      </c>
      <c r="F14" s="19">
        <v>384</v>
      </c>
      <c r="G14" s="19">
        <v>268.38501000000002</v>
      </c>
      <c r="H14" s="20">
        <f>G14/F14</f>
        <v>0.6989192968750001</v>
      </c>
      <c r="I14" s="19">
        <f t="shared" si="2"/>
        <v>768</v>
      </c>
      <c r="J14" s="19">
        <f>D14+G14</f>
        <v>551.42218000000003</v>
      </c>
      <c r="K14" s="20">
        <f>J14/I14</f>
        <v>0.7179976302083334</v>
      </c>
      <c r="L14" s="19">
        <v>484.5</v>
      </c>
      <c r="M14" s="19">
        <v>290.05504000000002</v>
      </c>
      <c r="N14" s="20">
        <f t="shared" si="4"/>
        <v>0.59866881320949439</v>
      </c>
    </row>
    <row r="15" spans="1:14" x14ac:dyDescent="0.25">
      <c r="A15" s="8"/>
      <c r="B15" s="9" t="s">
        <v>11</v>
      </c>
      <c r="C15" s="19">
        <v>483.5</v>
      </c>
      <c r="D15" s="19">
        <v>938.63356000000022</v>
      </c>
      <c r="E15" s="20">
        <f t="shared" si="0"/>
        <v>1.9413310444674254</v>
      </c>
      <c r="F15" s="19">
        <v>483.5</v>
      </c>
      <c r="G15" s="19">
        <v>819.45970000000034</v>
      </c>
      <c r="H15" s="20">
        <f>G15/F15</f>
        <v>1.6948494312306108</v>
      </c>
      <c r="I15" s="19">
        <f t="shared" si="2"/>
        <v>967</v>
      </c>
      <c r="J15" s="19">
        <f t="shared" si="2"/>
        <v>1758.0932600000006</v>
      </c>
      <c r="K15" s="20">
        <f>J15/I15</f>
        <v>1.8180902378490182</v>
      </c>
      <c r="L15" s="19">
        <v>583.5</v>
      </c>
      <c r="M15" s="19">
        <v>947.56157000000007</v>
      </c>
      <c r="N15" s="20">
        <f t="shared" si="4"/>
        <v>1.6239272836332477</v>
      </c>
    </row>
    <row r="16" spans="1:14" x14ac:dyDescent="0.25">
      <c r="A16" s="8"/>
      <c r="B16" s="9" t="s">
        <v>9</v>
      </c>
      <c r="C16" s="19"/>
      <c r="D16" s="19"/>
      <c r="E16" s="20"/>
      <c r="F16" s="19"/>
      <c r="G16" s="19"/>
      <c r="H16" s="20"/>
      <c r="I16" s="19"/>
      <c r="J16" s="19">
        <f t="shared" si="2"/>
        <v>0</v>
      </c>
      <c r="K16" s="20"/>
      <c r="L16" s="19"/>
      <c r="M16" s="19"/>
      <c r="N16" s="20"/>
    </row>
    <row r="17" spans="1:14" x14ac:dyDescent="0.25">
      <c r="A17" s="4">
        <v>4604</v>
      </c>
      <c r="B17" s="5" t="s">
        <v>12</v>
      </c>
      <c r="C17" s="23">
        <f>SUM(C18:C21)</f>
        <v>326.33999999999997</v>
      </c>
      <c r="D17" s="23">
        <f>SUM(D18:D21)</f>
        <v>298.44024999999999</v>
      </c>
      <c r="E17" s="24">
        <f t="shared" si="0"/>
        <v>0.91450710914996636</v>
      </c>
      <c r="F17" s="23">
        <f>SUM(F18:F21)</f>
        <v>326.33999999999997</v>
      </c>
      <c r="G17" s="23">
        <f>SUM(G18:G21)</f>
        <v>100.35142</v>
      </c>
      <c r="H17" s="24">
        <f t="shared" si="1"/>
        <v>0.30750573022001598</v>
      </c>
      <c r="I17" s="23">
        <f t="shared" si="2"/>
        <v>652.67999999999995</v>
      </c>
      <c r="J17" s="23">
        <f t="shared" si="2"/>
        <v>398.79167000000001</v>
      </c>
      <c r="K17" s="24">
        <f t="shared" ref="K17:K18" si="6">J17/I17</f>
        <v>0.61100641968499114</v>
      </c>
      <c r="L17" s="23">
        <f>SUM(L18:L21)</f>
        <v>326.33999999999997</v>
      </c>
      <c r="M17" s="23">
        <f>SUM(M18:M21)</f>
        <v>1968.3766900000001</v>
      </c>
      <c r="N17" s="24">
        <f t="shared" si="4"/>
        <v>6.0316746031746042</v>
      </c>
    </row>
    <row r="18" spans="1:14" x14ac:dyDescent="0.25">
      <c r="A18" s="8"/>
      <c r="B18" s="9" t="s">
        <v>5</v>
      </c>
      <c r="C18" s="19">
        <v>100</v>
      </c>
      <c r="D18" s="19"/>
      <c r="E18" s="20">
        <f t="shared" si="0"/>
        <v>0</v>
      </c>
      <c r="F18" s="19">
        <v>100</v>
      </c>
      <c r="G18" s="19">
        <v>17.558760000000003</v>
      </c>
      <c r="H18" s="20">
        <f t="shared" si="1"/>
        <v>0.17558760000000004</v>
      </c>
      <c r="I18" s="19">
        <f t="shared" si="2"/>
        <v>200</v>
      </c>
      <c r="J18" s="19">
        <f t="shared" si="2"/>
        <v>17.558760000000003</v>
      </c>
      <c r="K18" s="20">
        <f t="shared" si="6"/>
        <v>8.7793800000000019E-2</v>
      </c>
      <c r="L18" s="19">
        <v>100</v>
      </c>
      <c r="M18" s="19">
        <v>1828.47775</v>
      </c>
      <c r="N18" s="20">
        <f t="shared" si="4"/>
        <v>18.284777500000001</v>
      </c>
    </row>
    <row r="19" spans="1:14" x14ac:dyDescent="0.25">
      <c r="A19" s="8"/>
      <c r="B19" s="9" t="s">
        <v>6</v>
      </c>
      <c r="C19" s="19">
        <v>97.039999999999992</v>
      </c>
      <c r="D19" s="19">
        <v>119.83717</v>
      </c>
      <c r="E19" s="20">
        <f t="shared" si="0"/>
        <v>1.234925494641385</v>
      </c>
      <c r="F19" s="19">
        <v>97.039999999999992</v>
      </c>
      <c r="G19" s="19">
        <v>20.10568</v>
      </c>
      <c r="H19" s="20">
        <f t="shared" si="1"/>
        <v>0.20718961253091511</v>
      </c>
      <c r="I19" s="19">
        <f t="shared" ref="I19:J28" si="7">C19+F19</f>
        <v>194.07999999999998</v>
      </c>
      <c r="J19" s="19">
        <f t="shared" si="7"/>
        <v>139.94284999999999</v>
      </c>
      <c r="K19" s="20"/>
      <c r="L19" s="19">
        <v>97.039999999999992</v>
      </c>
      <c r="M19" s="19">
        <v>31.06204</v>
      </c>
      <c r="N19" s="20">
        <f t="shared" si="4"/>
        <v>0.32009521846661171</v>
      </c>
    </row>
    <row r="20" spans="1:14" x14ac:dyDescent="0.25">
      <c r="A20" s="8"/>
      <c r="B20" s="9" t="s">
        <v>7</v>
      </c>
      <c r="C20" s="19">
        <v>121.3</v>
      </c>
      <c r="D20" s="19">
        <v>178.60308000000001</v>
      </c>
      <c r="E20" s="20">
        <f t="shared" si="0"/>
        <v>1.47240791426216</v>
      </c>
      <c r="F20" s="19">
        <v>121.3</v>
      </c>
      <c r="G20" s="19">
        <v>62.686980000000005</v>
      </c>
      <c r="H20" s="20">
        <f t="shared" si="1"/>
        <v>0.5167929101401485</v>
      </c>
      <c r="I20" s="19">
        <f t="shared" si="7"/>
        <v>242.6</v>
      </c>
      <c r="J20" s="19">
        <f t="shared" si="7"/>
        <v>241.29006000000001</v>
      </c>
      <c r="K20" s="20"/>
      <c r="L20" s="19">
        <v>121.3</v>
      </c>
      <c r="M20" s="19">
        <v>108.83690000000001</v>
      </c>
      <c r="N20" s="20">
        <f t="shared" si="4"/>
        <v>0.89725391591096471</v>
      </c>
    </row>
    <row r="21" spans="1:14" x14ac:dyDescent="0.25">
      <c r="A21" s="8"/>
      <c r="B21" s="9" t="s">
        <v>8</v>
      </c>
      <c r="C21" s="19">
        <v>8</v>
      </c>
      <c r="D21" s="19"/>
      <c r="E21" s="20">
        <f t="shared" si="0"/>
        <v>0</v>
      </c>
      <c r="F21" s="19">
        <v>8</v>
      </c>
      <c r="G21" s="19"/>
      <c r="H21" s="20">
        <f t="shared" si="1"/>
        <v>0</v>
      </c>
      <c r="I21" s="19">
        <f t="shared" si="7"/>
        <v>16</v>
      </c>
      <c r="J21" s="19">
        <f t="shared" si="7"/>
        <v>0</v>
      </c>
      <c r="K21" s="20"/>
      <c r="L21" s="19">
        <v>8</v>
      </c>
      <c r="M21" s="19"/>
      <c r="N21" s="20">
        <f t="shared" si="4"/>
        <v>0</v>
      </c>
    </row>
    <row r="22" spans="1:14" x14ac:dyDescent="0.25">
      <c r="A22" s="4">
        <v>4605</v>
      </c>
      <c r="B22" s="4" t="s">
        <v>13</v>
      </c>
      <c r="C22" s="23">
        <v>73.432811965479956</v>
      </c>
      <c r="D22" s="23">
        <v>72.751029999999858</v>
      </c>
      <c r="E22" s="24">
        <f t="shared" si="0"/>
        <v>0.9907155677791476</v>
      </c>
      <c r="F22" s="23">
        <v>72.257886974032317</v>
      </c>
      <c r="G22" s="23">
        <v>72.397939999999934</v>
      </c>
      <c r="H22" s="24">
        <f t="shared" si="1"/>
        <v>1.0019382386038767</v>
      </c>
      <c r="I22" s="23">
        <f t="shared" si="7"/>
        <v>145.69069893951229</v>
      </c>
      <c r="J22" s="23">
        <f t="shared" si="7"/>
        <v>145.14896999999979</v>
      </c>
      <c r="K22" s="24">
        <f t="shared" ref="K22:K24" si="8">J22/I22</f>
        <v>0.99628165048657358</v>
      </c>
      <c r="L22" s="23">
        <v>71.101760782447798</v>
      </c>
      <c r="M22" s="23">
        <v>68.63316000000016</v>
      </c>
      <c r="N22" s="24">
        <f t="shared" si="4"/>
        <v>0.96528073629567501</v>
      </c>
    </row>
    <row r="23" spans="1:14" x14ac:dyDescent="0.25">
      <c r="A23" s="4">
        <v>4606</v>
      </c>
      <c r="B23" s="4" t="s">
        <v>14</v>
      </c>
      <c r="C23" s="23">
        <f>SUM(C24:C26)</f>
        <v>1654.3424</v>
      </c>
      <c r="D23" s="23">
        <f>SUM(D24:D27)</f>
        <v>2647.6699599999993</v>
      </c>
      <c r="E23" s="24">
        <f t="shared" si="0"/>
        <v>1.6004364997233942</v>
      </c>
      <c r="F23" s="23">
        <f t="shared" ref="F23:G23" si="9">SUM(F24:F27)</f>
        <v>1659.8615500000001</v>
      </c>
      <c r="G23" s="23">
        <f t="shared" si="9"/>
        <v>3064.2416199999989</v>
      </c>
      <c r="H23" s="24">
        <f t="shared" si="1"/>
        <v>1.846082656713145</v>
      </c>
      <c r="I23" s="23">
        <f t="shared" ref="I23:J23" si="10">SUM(I24:I27)</f>
        <v>3314.2039500000001</v>
      </c>
      <c r="J23" s="23">
        <f t="shared" si="10"/>
        <v>5711.9115799999972</v>
      </c>
      <c r="K23" s="24">
        <f t="shared" si="8"/>
        <v>1.7234641157192505</v>
      </c>
      <c r="L23" s="23">
        <f t="shared" ref="L23:M23" si="11">SUM(L24:L27)</f>
        <v>2059.20165</v>
      </c>
      <c r="M23" s="23">
        <f t="shared" si="11"/>
        <v>3628.51451</v>
      </c>
      <c r="N23" s="24">
        <f t="shared" si="4"/>
        <v>1.762097709080604</v>
      </c>
    </row>
    <row r="24" spans="1:14" x14ac:dyDescent="0.25">
      <c r="A24" s="8"/>
      <c r="B24" s="9" t="s">
        <v>5</v>
      </c>
      <c r="C24" s="19">
        <v>1600</v>
      </c>
      <c r="D24" s="19">
        <v>2292.9426399999993</v>
      </c>
      <c r="E24" s="20">
        <f t="shared" si="0"/>
        <v>1.4330891499999996</v>
      </c>
      <c r="F24" s="19">
        <v>1600</v>
      </c>
      <c r="G24" s="19">
        <v>2689.2144299999986</v>
      </c>
      <c r="H24" s="20">
        <f t="shared" si="1"/>
        <v>1.6807590187499992</v>
      </c>
      <c r="I24" s="19">
        <f t="shared" si="7"/>
        <v>3200</v>
      </c>
      <c r="J24" s="19">
        <f t="shared" si="7"/>
        <v>4982.1570699999975</v>
      </c>
      <c r="K24" s="20">
        <f t="shared" si="8"/>
        <v>1.5569240843749992</v>
      </c>
      <c r="L24" s="19">
        <v>1990</v>
      </c>
      <c r="M24" s="19">
        <v>3312.1257100000003</v>
      </c>
      <c r="N24" s="20">
        <f t="shared" si="4"/>
        <v>1.6643847788944726</v>
      </c>
    </row>
    <row r="25" spans="1:14" x14ac:dyDescent="0.25">
      <c r="A25" s="8"/>
      <c r="B25" s="9" t="s">
        <v>6</v>
      </c>
      <c r="C25" s="19">
        <v>11.8874</v>
      </c>
      <c r="D25" s="19">
        <v>309.39963999999992</v>
      </c>
      <c r="E25" s="20">
        <f t="shared" si="0"/>
        <v>26.027528307283337</v>
      </c>
      <c r="F25" s="19">
        <v>11.8874</v>
      </c>
      <c r="G25" s="19">
        <v>336.16133999999988</v>
      </c>
      <c r="H25" s="20">
        <f t="shared" si="1"/>
        <v>28.278794353685406</v>
      </c>
      <c r="I25" s="19">
        <f t="shared" si="7"/>
        <v>23.774799999999999</v>
      </c>
      <c r="J25" s="19">
        <f t="shared" si="7"/>
        <v>645.56097999999974</v>
      </c>
      <c r="K25" s="20"/>
      <c r="L25" s="19">
        <v>11.8874</v>
      </c>
      <c r="M25" s="19">
        <v>278.61211999999989</v>
      </c>
      <c r="N25" s="20">
        <f t="shared" si="4"/>
        <v>23.437599475074439</v>
      </c>
    </row>
    <row r="26" spans="1:14" x14ac:dyDescent="0.25">
      <c r="A26" s="8"/>
      <c r="B26" s="9" t="s">
        <v>7</v>
      </c>
      <c r="C26" s="19">
        <v>42.454999999999998</v>
      </c>
      <c r="D26" s="19">
        <v>45.327679999999809</v>
      </c>
      <c r="E26" s="20">
        <f t="shared" si="0"/>
        <v>1.0676641149452317</v>
      </c>
      <c r="F26" s="19">
        <v>47.974149999999995</v>
      </c>
      <c r="G26" s="19">
        <v>38.865849999999909</v>
      </c>
      <c r="H26" s="20">
        <f t="shared" si="1"/>
        <v>0.81014150328874845</v>
      </c>
      <c r="I26" s="19">
        <f t="shared" si="7"/>
        <v>90.429149999999993</v>
      </c>
      <c r="J26" s="19">
        <f t="shared" si="7"/>
        <v>84.193529999999726</v>
      </c>
      <c r="K26" s="20"/>
      <c r="L26" s="19">
        <v>57.314250000000001</v>
      </c>
      <c r="M26" s="19">
        <v>37.776680000000006</v>
      </c>
      <c r="N26" s="20">
        <f t="shared" si="4"/>
        <v>0.65911496704571737</v>
      </c>
    </row>
    <row r="27" spans="1:14" x14ac:dyDescent="0.25">
      <c r="A27" s="8"/>
      <c r="B27" s="9" t="s">
        <v>9</v>
      </c>
      <c r="C27" s="19"/>
      <c r="D27" s="19"/>
      <c r="E27" s="20"/>
      <c r="F27" s="19"/>
      <c r="G27" s="19"/>
      <c r="H27" s="20"/>
      <c r="I27" s="19"/>
      <c r="J27" s="19"/>
      <c r="K27" s="20"/>
      <c r="L27" s="19"/>
      <c r="M27" s="19"/>
      <c r="N27" s="20"/>
    </row>
    <row r="28" spans="1:14" x14ac:dyDescent="0.25">
      <c r="A28" s="4">
        <v>4607</v>
      </c>
      <c r="B28" s="4" t="s">
        <v>15</v>
      </c>
      <c r="C28" s="23">
        <f>SUM(C29:C31)</f>
        <v>308.25</v>
      </c>
      <c r="D28" s="23">
        <f>SUM(D29:D31)</f>
        <v>477.91540999999995</v>
      </c>
      <c r="E28" s="24">
        <f t="shared" si="0"/>
        <v>1.5504149553933495</v>
      </c>
      <c r="F28" s="23">
        <f>SUM(F29:F31)</f>
        <v>308.25</v>
      </c>
      <c r="G28" s="23">
        <f>SUM(G29:G31)</f>
        <v>500.24691999999999</v>
      </c>
      <c r="H28" s="24">
        <f t="shared" si="1"/>
        <v>1.6228610543390105</v>
      </c>
      <c r="I28" s="23">
        <f t="shared" si="7"/>
        <v>616.5</v>
      </c>
      <c r="J28" s="23">
        <f t="shared" si="7"/>
        <v>978.16232999999988</v>
      </c>
      <c r="K28" s="24">
        <f t="shared" ref="K28" si="12">J28/I28</f>
        <v>1.5866380048661799</v>
      </c>
      <c r="L28" s="23">
        <f>SUM(L29:L31)</f>
        <v>308.25</v>
      </c>
      <c r="M28" s="23">
        <f>SUM(M29:M31)</f>
        <v>484.68452000000002</v>
      </c>
      <c r="N28" s="24">
        <f>M28/L28</f>
        <v>1.5723747607461476</v>
      </c>
    </row>
    <row r="29" spans="1:14" x14ac:dyDescent="0.25">
      <c r="A29" s="8"/>
      <c r="B29" s="9" t="s">
        <v>5</v>
      </c>
      <c r="C29" s="19">
        <v>5</v>
      </c>
      <c r="D29" s="19">
        <v>1.1000000000000001</v>
      </c>
      <c r="E29" s="20">
        <v>0.22000000000000003</v>
      </c>
      <c r="F29" s="19">
        <v>5</v>
      </c>
      <c r="G29" s="19">
        <v>12.7</v>
      </c>
      <c r="H29" s="20">
        <v>2.54</v>
      </c>
      <c r="I29" s="19">
        <v>10</v>
      </c>
      <c r="J29" s="19">
        <v>13.799999999999999</v>
      </c>
      <c r="K29" s="20">
        <v>1.38</v>
      </c>
      <c r="L29" s="19">
        <v>5</v>
      </c>
      <c r="M29" s="19">
        <v>26.324549999999999</v>
      </c>
      <c r="N29" s="20">
        <f t="shared" ref="N29:N32" si="13">M29/L29</f>
        <v>5.2649099999999995</v>
      </c>
    </row>
    <row r="30" spans="1:14" x14ac:dyDescent="0.25">
      <c r="A30" s="8"/>
      <c r="B30" s="9" t="s">
        <v>6</v>
      </c>
      <c r="C30" s="19">
        <v>121.3</v>
      </c>
      <c r="D30" s="19">
        <v>4.7</v>
      </c>
      <c r="E30" s="20">
        <v>3.8746908491343775E-2</v>
      </c>
      <c r="F30" s="19">
        <v>121.3</v>
      </c>
      <c r="G30" s="19">
        <v>1.4</v>
      </c>
      <c r="H30" s="20">
        <v>1.1541632316570486E-2</v>
      </c>
      <c r="I30" s="19">
        <v>242.6</v>
      </c>
      <c r="J30" s="19">
        <v>6.1</v>
      </c>
      <c r="K30" s="20">
        <v>2.5144270403957131E-2</v>
      </c>
      <c r="L30" s="19">
        <v>121.3</v>
      </c>
      <c r="M30" s="19">
        <v>2.8</v>
      </c>
      <c r="N30" s="20">
        <f t="shared" si="13"/>
        <v>2.3083264633140973E-2</v>
      </c>
    </row>
    <row r="31" spans="1:14" x14ac:dyDescent="0.25">
      <c r="A31" s="8"/>
      <c r="B31" s="9" t="s">
        <v>7</v>
      </c>
      <c r="C31" s="19">
        <v>181.95</v>
      </c>
      <c r="D31" s="19">
        <v>472.11540999999994</v>
      </c>
      <c r="E31" s="20">
        <v>2.5947535586699639</v>
      </c>
      <c r="F31" s="19">
        <v>181.95</v>
      </c>
      <c r="G31" s="19">
        <v>486.14691999999997</v>
      </c>
      <c r="H31" s="20">
        <v>2.67187095355867</v>
      </c>
      <c r="I31" s="19">
        <v>363.9</v>
      </c>
      <c r="J31" s="19">
        <v>958.26232999999991</v>
      </c>
      <c r="K31" s="20">
        <v>2.633312256114317</v>
      </c>
      <c r="L31" s="19">
        <v>181.95</v>
      </c>
      <c r="M31" s="19">
        <v>455.55997000000002</v>
      </c>
      <c r="N31" s="20">
        <f t="shared" si="13"/>
        <v>2.503764605660896</v>
      </c>
    </row>
    <row r="32" spans="1:14" x14ac:dyDescent="0.25">
      <c r="A32" s="8"/>
      <c r="B32" s="9" t="s">
        <v>8</v>
      </c>
      <c r="C32" s="19">
        <v>160</v>
      </c>
      <c r="D32" s="19">
        <v>58.61660000000002</v>
      </c>
      <c r="E32" s="20">
        <v>0.36635375000000014</v>
      </c>
      <c r="F32" s="19">
        <v>160</v>
      </c>
      <c r="G32" s="19">
        <v>51.097369999999991</v>
      </c>
      <c r="H32" s="20">
        <v>0.31935856249999994</v>
      </c>
      <c r="I32" s="19">
        <v>320</v>
      </c>
      <c r="J32" s="19">
        <v>109.71397000000002</v>
      </c>
      <c r="K32" s="20">
        <v>0.34285615625000004</v>
      </c>
      <c r="L32" s="19">
        <v>160</v>
      </c>
      <c r="M32" s="19">
        <v>49.353720000000003</v>
      </c>
      <c r="N32" s="20">
        <f t="shared" si="13"/>
        <v>0.30846075000000001</v>
      </c>
    </row>
    <row r="33" spans="1:14" x14ac:dyDescent="0.25">
      <c r="A33" s="4" t="s">
        <v>16</v>
      </c>
      <c r="B33" s="4" t="s">
        <v>17</v>
      </c>
      <c r="C33" s="23">
        <v>4272</v>
      </c>
      <c r="D33" s="23">
        <v>2507.5527426479998</v>
      </c>
      <c r="E33" s="24">
        <v>0.58697395661235963</v>
      </c>
      <c r="F33" s="23">
        <v>4335</v>
      </c>
      <c r="G33" s="23">
        <v>3330.9884900000002</v>
      </c>
      <c r="H33" s="24">
        <v>0.76839411534025381</v>
      </c>
      <c r="I33" s="23">
        <v>8607</v>
      </c>
      <c r="J33" s="23">
        <v>5838.541232648</v>
      </c>
      <c r="K33" s="24">
        <v>0.67834799961054959</v>
      </c>
      <c r="L33" s="23"/>
      <c r="M33" s="23"/>
      <c r="N33" s="24"/>
    </row>
  </sheetData>
  <mergeCells count="4">
    <mergeCell ref="C1:E1"/>
    <mergeCell ref="F1:H1"/>
    <mergeCell ref="I1:K1"/>
    <mergeCell ref="L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B36" sqref="B36"/>
    </sheetView>
  </sheetViews>
  <sheetFormatPr defaultRowHeight="15" x14ac:dyDescent="0.25"/>
  <cols>
    <col min="1" max="1" width="17.5703125" customWidth="1"/>
    <col min="2" max="2" width="93.140625" customWidth="1"/>
  </cols>
  <sheetData>
    <row r="1" spans="1:14" ht="15" customHeight="1" x14ac:dyDescent="0.25">
      <c r="A1" s="14" t="s">
        <v>18</v>
      </c>
      <c r="B1" s="15"/>
      <c r="C1" s="16" t="s">
        <v>19</v>
      </c>
      <c r="D1" s="17"/>
      <c r="E1" s="18"/>
      <c r="F1" s="16" t="s">
        <v>20</v>
      </c>
      <c r="G1" s="17"/>
      <c r="H1" s="18"/>
      <c r="I1" s="16" t="s">
        <v>21</v>
      </c>
      <c r="J1" s="17"/>
      <c r="K1" s="18"/>
      <c r="L1" s="16" t="s">
        <v>22</v>
      </c>
      <c r="M1" s="17"/>
      <c r="N1" s="18"/>
    </row>
    <row r="2" spans="1:14" x14ac:dyDescent="0.25">
      <c r="A2" s="14"/>
      <c r="B2" s="15"/>
      <c r="C2" s="15" t="s">
        <v>25</v>
      </c>
      <c r="D2" s="15" t="s">
        <v>23</v>
      </c>
      <c r="E2" s="15" t="s">
        <v>26</v>
      </c>
      <c r="F2" s="15" t="s">
        <v>25</v>
      </c>
      <c r="G2" s="15" t="s">
        <v>23</v>
      </c>
      <c r="H2" s="15" t="s">
        <v>24</v>
      </c>
      <c r="I2" s="15" t="s">
        <v>25</v>
      </c>
      <c r="J2" s="15" t="s">
        <v>23</v>
      </c>
      <c r="K2" s="15" t="s">
        <v>24</v>
      </c>
      <c r="L2" s="15" t="s">
        <v>25</v>
      </c>
      <c r="M2" s="15" t="s">
        <v>23</v>
      </c>
      <c r="N2" s="15" t="s">
        <v>24</v>
      </c>
    </row>
    <row r="3" spans="1:14" x14ac:dyDescent="0.25">
      <c r="A3" s="4">
        <v>4601</v>
      </c>
      <c r="B3" s="5" t="s">
        <v>3</v>
      </c>
      <c r="C3" s="23">
        <f>SUM(C4,C10)</f>
        <v>4321.875</v>
      </c>
      <c r="D3" s="23">
        <f>SUM(D4,D10)</f>
        <v>3031.6404600000005</v>
      </c>
      <c r="E3" s="24">
        <f t="shared" ref="E3:E28" si="0">D3/C3</f>
        <v>0.701464170065076</v>
      </c>
      <c r="F3" s="23">
        <f>SUM(F4,F10)</f>
        <v>4396.875</v>
      </c>
      <c r="G3" s="23">
        <f>SUM(G4,G10)</f>
        <v>3382.95921</v>
      </c>
      <c r="H3" s="24">
        <f t="shared" ref="H3:H28" si="1">G3/F3</f>
        <v>0.76940081535181237</v>
      </c>
      <c r="I3" s="23">
        <f t="shared" ref="I3:J18" si="2">C3+F3</f>
        <v>8718.75</v>
      </c>
      <c r="J3" s="23">
        <f t="shared" si="2"/>
        <v>6414.5996700000005</v>
      </c>
      <c r="K3" s="24">
        <f t="shared" ref="K3:K8" si="3">J3/I3</f>
        <v>0.73572469333333335</v>
      </c>
      <c r="L3" s="23">
        <f>SUM(L4,L10)</f>
        <v>4612.375</v>
      </c>
      <c r="M3" s="23">
        <f>SUM(M4,M10)</f>
        <v>3713.5009800000003</v>
      </c>
      <c r="N3" s="24">
        <f t="shared" ref="N3:N26" si="4">M3/L3</f>
        <v>0.8051168823003334</v>
      </c>
    </row>
    <row r="4" spans="1:14" x14ac:dyDescent="0.25">
      <c r="A4" s="6"/>
      <c r="B4" s="7" t="s">
        <v>4</v>
      </c>
      <c r="C4" s="21">
        <f>SUM(C5:C9)</f>
        <v>2909.5</v>
      </c>
      <c r="D4" s="21">
        <f>SUM(D5:D9)</f>
        <v>1662.5098700000001</v>
      </c>
      <c r="E4" s="22">
        <f t="shared" si="0"/>
        <v>0.57140741364495617</v>
      </c>
      <c r="F4" s="21">
        <f>SUM(F5:F9)</f>
        <v>2939.5</v>
      </c>
      <c r="G4" s="21">
        <f>SUM(G5:G9)</f>
        <v>2149.2005599999998</v>
      </c>
      <c r="H4" s="22">
        <f t="shared" si="1"/>
        <v>0.73114494301751987</v>
      </c>
      <c r="I4" s="21">
        <f t="shared" si="2"/>
        <v>5849</v>
      </c>
      <c r="J4" s="21">
        <f>SUM(J5:J9)</f>
        <v>3811.7104300000001</v>
      </c>
      <c r="K4" s="22">
        <f t="shared" si="3"/>
        <v>0.65168583176611383</v>
      </c>
      <c r="L4" s="21">
        <f>SUM(L5:L9)</f>
        <v>2939.5</v>
      </c>
      <c r="M4" s="21">
        <f>SUM(M5:M9)</f>
        <v>2312.4680800000001</v>
      </c>
      <c r="N4" s="22">
        <f t="shared" si="4"/>
        <v>0.78668755910869204</v>
      </c>
    </row>
    <row r="5" spans="1:14" x14ac:dyDescent="0.25">
      <c r="A5" s="8"/>
      <c r="B5" s="9" t="s">
        <v>5</v>
      </c>
      <c r="C5" s="19">
        <v>90</v>
      </c>
      <c r="D5" s="19">
        <v>92.5</v>
      </c>
      <c r="E5" s="20">
        <f t="shared" si="0"/>
        <v>1.0277777777777777</v>
      </c>
      <c r="F5" s="19">
        <v>120</v>
      </c>
      <c r="G5" s="19">
        <v>217.45</v>
      </c>
      <c r="H5" s="20">
        <f t="shared" si="1"/>
        <v>1.8120833333333333</v>
      </c>
      <c r="I5" s="19">
        <f t="shared" si="2"/>
        <v>210</v>
      </c>
      <c r="J5" s="19">
        <f t="shared" si="2"/>
        <v>309.95</v>
      </c>
      <c r="K5" s="20">
        <f t="shared" si="3"/>
        <v>1.4759523809523809</v>
      </c>
      <c r="L5" s="19">
        <v>120</v>
      </c>
      <c r="M5" s="19">
        <v>144.91999999999999</v>
      </c>
      <c r="N5" s="20">
        <f t="shared" si="4"/>
        <v>1.2076666666666667</v>
      </c>
    </row>
    <row r="6" spans="1:14" x14ac:dyDescent="0.25">
      <c r="A6" s="8"/>
      <c r="B6" s="9" t="s">
        <v>6</v>
      </c>
      <c r="C6" s="19">
        <v>606.5</v>
      </c>
      <c r="D6" s="19">
        <v>213.93869000000001</v>
      </c>
      <c r="E6" s="20">
        <f t="shared" si="0"/>
        <v>0.35274309975267931</v>
      </c>
      <c r="F6" s="19">
        <v>606.5</v>
      </c>
      <c r="G6" s="19">
        <v>207.69676000000001</v>
      </c>
      <c r="H6" s="20">
        <f t="shared" si="1"/>
        <v>0.34245137675185494</v>
      </c>
      <c r="I6" s="19">
        <f t="shared" si="2"/>
        <v>1213</v>
      </c>
      <c r="J6" s="19">
        <f t="shared" si="2"/>
        <v>421.63544999999999</v>
      </c>
      <c r="K6" s="20">
        <f t="shared" si="3"/>
        <v>0.34759723825226713</v>
      </c>
      <c r="L6" s="19">
        <v>606.5</v>
      </c>
      <c r="M6" s="19">
        <v>163.69999999999999</v>
      </c>
      <c r="N6" s="20">
        <f t="shared" si="4"/>
        <v>0.26990931574608407</v>
      </c>
    </row>
    <row r="7" spans="1:14" x14ac:dyDescent="0.25">
      <c r="A7" s="8"/>
      <c r="B7" s="9" t="s">
        <v>7</v>
      </c>
      <c r="C7" s="19">
        <v>1213</v>
      </c>
      <c r="D7" s="19">
        <v>918.91792999999996</v>
      </c>
      <c r="E7" s="20">
        <f t="shared" si="0"/>
        <v>0.75755806265457537</v>
      </c>
      <c r="F7" s="19">
        <v>1213</v>
      </c>
      <c r="G7" s="19">
        <v>1421.0932</v>
      </c>
      <c r="H7" s="20">
        <f t="shared" si="1"/>
        <v>1.1715525144270404</v>
      </c>
      <c r="I7" s="19">
        <f t="shared" si="2"/>
        <v>2426</v>
      </c>
      <c r="J7" s="19">
        <f t="shared" si="2"/>
        <v>2340.0111299999999</v>
      </c>
      <c r="K7" s="20">
        <f t="shared" si="3"/>
        <v>0.96455528854080785</v>
      </c>
      <c r="L7" s="19">
        <v>1213</v>
      </c>
      <c r="M7" s="19">
        <v>1514.3810000000001</v>
      </c>
      <c r="N7" s="20">
        <f t="shared" si="4"/>
        <v>1.248459192085738</v>
      </c>
    </row>
    <row r="8" spans="1:14" x14ac:dyDescent="0.25">
      <c r="A8" s="8"/>
      <c r="B8" s="9" t="s">
        <v>8</v>
      </c>
      <c r="C8" s="19">
        <v>1000</v>
      </c>
      <c r="D8" s="19">
        <v>437.15325000000001</v>
      </c>
      <c r="E8" s="20">
        <f t="shared" si="0"/>
        <v>0.43715324999999999</v>
      </c>
      <c r="F8" s="19">
        <v>1000</v>
      </c>
      <c r="G8" s="19">
        <v>302.9606</v>
      </c>
      <c r="H8" s="20">
        <f t="shared" si="1"/>
        <v>0.30296060000000002</v>
      </c>
      <c r="I8" s="19">
        <f t="shared" si="2"/>
        <v>2000</v>
      </c>
      <c r="J8" s="19">
        <f t="shared" si="2"/>
        <v>740.11384999999996</v>
      </c>
      <c r="K8" s="20">
        <f t="shared" si="3"/>
        <v>0.37005692499999998</v>
      </c>
      <c r="L8" s="19">
        <v>1000</v>
      </c>
      <c r="M8" s="19">
        <v>489.46708000000001</v>
      </c>
      <c r="N8" s="20">
        <f t="shared" si="4"/>
        <v>0.48946708</v>
      </c>
    </row>
    <row r="9" spans="1:14" x14ac:dyDescent="0.25">
      <c r="A9" s="8"/>
      <c r="B9" s="9" t="s">
        <v>9</v>
      </c>
      <c r="C9" s="19"/>
      <c r="D9" s="19"/>
      <c r="E9" s="20"/>
      <c r="F9" s="19"/>
      <c r="G9" s="19"/>
      <c r="H9" s="20"/>
      <c r="I9" s="19">
        <f t="shared" si="2"/>
        <v>0</v>
      </c>
      <c r="J9" s="19">
        <f t="shared" si="2"/>
        <v>0</v>
      </c>
      <c r="K9" s="20"/>
      <c r="L9" s="19"/>
      <c r="M9" s="19"/>
      <c r="N9" s="20"/>
    </row>
    <row r="10" spans="1:14" x14ac:dyDescent="0.25">
      <c r="A10" s="6"/>
      <c r="B10" s="7" t="s">
        <v>10</v>
      </c>
      <c r="C10" s="21">
        <f>SUM(C11:C15)</f>
        <v>1412.375</v>
      </c>
      <c r="D10" s="21">
        <f>SUM(D11:D15)</f>
        <v>1369.1305900000002</v>
      </c>
      <c r="E10" s="22">
        <f t="shared" si="0"/>
        <v>0.96938177891848853</v>
      </c>
      <c r="F10" s="21">
        <f>SUM(F11:F15)</f>
        <v>1457.375</v>
      </c>
      <c r="G10" s="21">
        <f>SUM(G11:G16)</f>
        <v>1233.7586500000002</v>
      </c>
      <c r="H10" s="22">
        <f t="shared" si="1"/>
        <v>0.84656224376018541</v>
      </c>
      <c r="I10" s="21">
        <f t="shared" si="2"/>
        <v>2869.75</v>
      </c>
      <c r="J10" s="21">
        <f>SUM(J11:J16)</f>
        <v>2602.8892400000004</v>
      </c>
      <c r="K10" s="22">
        <f t="shared" ref="K10:K13" si="5">J10/I10</f>
        <v>0.9070090565380261</v>
      </c>
      <c r="L10" s="21">
        <f>SUM(L11:L15)</f>
        <v>1672.875</v>
      </c>
      <c r="M10" s="21">
        <f>SUM(M11:M15)</f>
        <v>1401.0329000000002</v>
      </c>
      <c r="N10" s="22">
        <f t="shared" si="4"/>
        <v>0.83750005230516333</v>
      </c>
    </row>
    <row r="11" spans="1:14" x14ac:dyDescent="0.25">
      <c r="A11" s="8"/>
      <c r="B11" s="9" t="s">
        <v>5</v>
      </c>
      <c r="C11" s="19">
        <v>90</v>
      </c>
      <c r="D11" s="19"/>
      <c r="E11" s="20">
        <f t="shared" si="0"/>
        <v>0</v>
      </c>
      <c r="F11" s="19">
        <v>135</v>
      </c>
      <c r="G11" s="19">
        <v>32.800190000000001</v>
      </c>
      <c r="H11" s="20">
        <f>G11/F11</f>
        <v>0.24296437037037039</v>
      </c>
      <c r="I11" s="19">
        <f t="shared" si="2"/>
        <v>225</v>
      </c>
      <c r="J11" s="19">
        <f t="shared" si="2"/>
        <v>32.800190000000001</v>
      </c>
      <c r="K11" s="20">
        <f t="shared" si="5"/>
        <v>0.14577862222222224</v>
      </c>
      <c r="L11" s="19">
        <v>150</v>
      </c>
      <c r="M11" s="19"/>
      <c r="N11" s="20">
        <f t="shared" si="4"/>
        <v>0</v>
      </c>
    </row>
    <row r="12" spans="1:14" x14ac:dyDescent="0.25">
      <c r="A12" s="8"/>
      <c r="B12" s="9" t="s">
        <v>6</v>
      </c>
      <c r="C12" s="19">
        <v>181.95</v>
      </c>
      <c r="D12" s="19"/>
      <c r="E12" s="20">
        <f t="shared" si="0"/>
        <v>0</v>
      </c>
      <c r="F12" s="19">
        <v>181.95</v>
      </c>
      <c r="G12" s="19"/>
      <c r="H12" s="20">
        <f>G12/F12</f>
        <v>0</v>
      </c>
      <c r="I12" s="19">
        <f t="shared" si="2"/>
        <v>363.9</v>
      </c>
      <c r="J12" s="19">
        <f t="shared" si="2"/>
        <v>0</v>
      </c>
      <c r="K12" s="20">
        <f t="shared" si="5"/>
        <v>0</v>
      </c>
      <c r="L12" s="19">
        <v>181.95</v>
      </c>
      <c r="M12" s="19">
        <v>49.832929999999998</v>
      </c>
      <c r="N12" s="20">
        <f t="shared" si="4"/>
        <v>0.27388255015114044</v>
      </c>
    </row>
    <row r="13" spans="1:14" x14ac:dyDescent="0.25">
      <c r="A13" s="8"/>
      <c r="B13" s="9" t="s">
        <v>7</v>
      </c>
      <c r="C13" s="19">
        <v>272.92500000000001</v>
      </c>
      <c r="D13" s="19">
        <v>147.45986000000002</v>
      </c>
      <c r="E13" s="20">
        <f t="shared" si="0"/>
        <v>0.54029443986443171</v>
      </c>
      <c r="F13" s="19">
        <v>272.92500000000001</v>
      </c>
      <c r="G13" s="19">
        <v>113.11375</v>
      </c>
      <c r="H13" s="20">
        <f>G13/F13</f>
        <v>0.41444994045983324</v>
      </c>
      <c r="I13" s="19">
        <f t="shared" si="2"/>
        <v>545.85</v>
      </c>
      <c r="J13" s="19">
        <f t="shared" si="2"/>
        <v>260.57361000000003</v>
      </c>
      <c r="K13" s="20">
        <f t="shared" si="5"/>
        <v>0.4773721901621325</v>
      </c>
      <c r="L13" s="19">
        <v>272.92500000000001</v>
      </c>
      <c r="M13" s="19">
        <v>113.58336</v>
      </c>
      <c r="N13" s="20">
        <f t="shared" si="4"/>
        <v>0.41617059631766967</v>
      </c>
    </row>
    <row r="14" spans="1:14" x14ac:dyDescent="0.25">
      <c r="A14" s="8"/>
      <c r="B14" s="9" t="s">
        <v>8</v>
      </c>
      <c r="C14" s="19">
        <v>384</v>
      </c>
      <c r="D14" s="19">
        <v>283.03717</v>
      </c>
      <c r="E14" s="20">
        <f t="shared" si="0"/>
        <v>0.73707596354166671</v>
      </c>
      <c r="F14" s="19">
        <v>384</v>
      </c>
      <c r="G14" s="19">
        <v>268.38501000000002</v>
      </c>
      <c r="H14" s="20">
        <f>G14/F14</f>
        <v>0.6989192968750001</v>
      </c>
      <c r="I14" s="19">
        <f t="shared" si="2"/>
        <v>768</v>
      </c>
      <c r="J14" s="19">
        <f>D14+G14</f>
        <v>551.42218000000003</v>
      </c>
      <c r="K14" s="20">
        <f>J14/I14</f>
        <v>0.7179976302083334</v>
      </c>
      <c r="L14" s="19">
        <v>484.5</v>
      </c>
      <c r="M14" s="19">
        <v>290.05504000000002</v>
      </c>
      <c r="N14" s="20">
        <f t="shared" si="4"/>
        <v>0.59866881320949439</v>
      </c>
    </row>
    <row r="15" spans="1:14" x14ac:dyDescent="0.25">
      <c r="A15" s="8"/>
      <c r="B15" s="9" t="s">
        <v>11</v>
      </c>
      <c r="C15" s="19">
        <v>483.5</v>
      </c>
      <c r="D15" s="19">
        <v>938.63356000000022</v>
      </c>
      <c r="E15" s="20">
        <f t="shared" si="0"/>
        <v>1.9413310444674254</v>
      </c>
      <c r="F15" s="19">
        <v>483.5</v>
      </c>
      <c r="G15" s="19">
        <v>819.45970000000034</v>
      </c>
      <c r="H15" s="20">
        <f>G15/F15</f>
        <v>1.6948494312306108</v>
      </c>
      <c r="I15" s="19">
        <f t="shared" si="2"/>
        <v>967</v>
      </c>
      <c r="J15" s="19">
        <f t="shared" si="2"/>
        <v>1758.0932600000006</v>
      </c>
      <c r="K15" s="20">
        <f>J15/I15</f>
        <v>1.8180902378490182</v>
      </c>
      <c r="L15" s="19">
        <v>583.5</v>
      </c>
      <c r="M15" s="19">
        <v>947.56157000000007</v>
      </c>
      <c r="N15" s="20">
        <f t="shared" si="4"/>
        <v>1.6239272836332477</v>
      </c>
    </row>
    <row r="16" spans="1:14" x14ac:dyDescent="0.25">
      <c r="A16" s="8"/>
      <c r="B16" s="9" t="s">
        <v>9</v>
      </c>
      <c r="C16" s="19"/>
      <c r="D16" s="19"/>
      <c r="E16" s="20"/>
      <c r="F16" s="19"/>
      <c r="G16" s="19"/>
      <c r="H16" s="20"/>
      <c r="I16" s="19"/>
      <c r="J16" s="19">
        <f t="shared" si="2"/>
        <v>0</v>
      </c>
      <c r="K16" s="20"/>
      <c r="L16" s="19"/>
      <c r="M16" s="19"/>
      <c r="N16" s="20"/>
    </row>
    <row r="17" spans="1:14" x14ac:dyDescent="0.25">
      <c r="A17" s="4">
        <v>4604</v>
      </c>
      <c r="B17" s="5" t="s">
        <v>12</v>
      </c>
      <c r="C17" s="23">
        <f>SUM(C18:C21)</f>
        <v>326.33999999999997</v>
      </c>
      <c r="D17" s="23">
        <f>SUM(D18:D21)</f>
        <v>298.44024999999999</v>
      </c>
      <c r="E17" s="24">
        <f t="shared" si="0"/>
        <v>0.91450710914996636</v>
      </c>
      <c r="F17" s="23">
        <f>SUM(F18:F21)</f>
        <v>326.33999999999997</v>
      </c>
      <c r="G17" s="23">
        <f>SUM(G18:G21)</f>
        <v>100.35142</v>
      </c>
      <c r="H17" s="24">
        <f t="shared" si="1"/>
        <v>0.30750573022001598</v>
      </c>
      <c r="I17" s="23">
        <f t="shared" si="2"/>
        <v>652.67999999999995</v>
      </c>
      <c r="J17" s="23">
        <f t="shared" si="2"/>
        <v>398.79167000000001</v>
      </c>
      <c r="K17" s="24">
        <f t="shared" ref="K17:K18" si="6">J17/I17</f>
        <v>0.61100641968499114</v>
      </c>
      <c r="L17" s="23">
        <f>SUM(L18:L21)</f>
        <v>326.33999999999997</v>
      </c>
      <c r="M17" s="23">
        <f>SUM(M18:M21)</f>
        <v>1968.3766900000001</v>
      </c>
      <c r="N17" s="24">
        <f t="shared" si="4"/>
        <v>6.0316746031746042</v>
      </c>
    </row>
    <row r="18" spans="1:14" x14ac:dyDescent="0.25">
      <c r="A18" s="8"/>
      <c r="B18" s="9" t="s">
        <v>5</v>
      </c>
      <c r="C18" s="19">
        <v>100</v>
      </c>
      <c r="D18" s="19"/>
      <c r="E18" s="20">
        <f t="shared" si="0"/>
        <v>0</v>
      </c>
      <c r="F18" s="19">
        <v>100</v>
      </c>
      <c r="G18" s="19">
        <v>17.558760000000003</v>
      </c>
      <c r="H18" s="20">
        <f t="shared" si="1"/>
        <v>0.17558760000000004</v>
      </c>
      <c r="I18" s="19">
        <f t="shared" si="2"/>
        <v>200</v>
      </c>
      <c r="J18" s="19">
        <f t="shared" si="2"/>
        <v>17.558760000000003</v>
      </c>
      <c r="K18" s="20">
        <f t="shared" si="6"/>
        <v>8.7793800000000019E-2</v>
      </c>
      <c r="L18" s="19">
        <v>100</v>
      </c>
      <c r="M18" s="19">
        <v>1828.47775</v>
      </c>
      <c r="N18" s="20">
        <f t="shared" si="4"/>
        <v>18.284777500000001</v>
      </c>
    </row>
    <row r="19" spans="1:14" x14ac:dyDescent="0.25">
      <c r="A19" s="8"/>
      <c r="B19" s="9" t="s">
        <v>6</v>
      </c>
      <c r="C19" s="19">
        <v>97.039999999999992</v>
      </c>
      <c r="D19" s="19">
        <v>119.83717</v>
      </c>
      <c r="E19" s="20">
        <f t="shared" si="0"/>
        <v>1.234925494641385</v>
      </c>
      <c r="F19" s="19">
        <v>97.039999999999992</v>
      </c>
      <c r="G19" s="19">
        <v>20.10568</v>
      </c>
      <c r="H19" s="20">
        <f t="shared" si="1"/>
        <v>0.20718961253091511</v>
      </c>
      <c r="I19" s="19">
        <f t="shared" ref="I19:J28" si="7">C19+F19</f>
        <v>194.07999999999998</v>
      </c>
      <c r="J19" s="19">
        <f t="shared" si="7"/>
        <v>139.94284999999999</v>
      </c>
      <c r="K19" s="20"/>
      <c r="L19" s="19">
        <v>97.039999999999992</v>
      </c>
      <c r="M19" s="19">
        <v>31.06204</v>
      </c>
      <c r="N19" s="20">
        <f t="shared" si="4"/>
        <v>0.32009521846661171</v>
      </c>
    </row>
    <row r="20" spans="1:14" x14ac:dyDescent="0.25">
      <c r="A20" s="8"/>
      <c r="B20" s="9" t="s">
        <v>7</v>
      </c>
      <c r="C20" s="19">
        <v>121.3</v>
      </c>
      <c r="D20" s="19">
        <v>178.60308000000001</v>
      </c>
      <c r="E20" s="20">
        <f t="shared" si="0"/>
        <v>1.47240791426216</v>
      </c>
      <c r="F20" s="19">
        <v>121.3</v>
      </c>
      <c r="G20" s="19">
        <v>62.686980000000005</v>
      </c>
      <c r="H20" s="20">
        <f t="shared" si="1"/>
        <v>0.5167929101401485</v>
      </c>
      <c r="I20" s="19">
        <f t="shared" si="7"/>
        <v>242.6</v>
      </c>
      <c r="J20" s="19">
        <f t="shared" si="7"/>
        <v>241.29006000000001</v>
      </c>
      <c r="K20" s="20"/>
      <c r="L20" s="19">
        <v>121.3</v>
      </c>
      <c r="M20" s="19">
        <v>108.83690000000001</v>
      </c>
      <c r="N20" s="20">
        <f t="shared" si="4"/>
        <v>0.89725391591096471</v>
      </c>
    </row>
    <row r="21" spans="1:14" x14ac:dyDescent="0.25">
      <c r="A21" s="8"/>
      <c r="B21" s="9" t="s">
        <v>8</v>
      </c>
      <c r="C21" s="19">
        <v>8</v>
      </c>
      <c r="D21" s="19"/>
      <c r="E21" s="20">
        <f t="shared" si="0"/>
        <v>0</v>
      </c>
      <c r="F21" s="19">
        <v>8</v>
      </c>
      <c r="G21" s="19"/>
      <c r="H21" s="20">
        <f t="shared" si="1"/>
        <v>0</v>
      </c>
      <c r="I21" s="19">
        <f t="shared" si="7"/>
        <v>16</v>
      </c>
      <c r="J21" s="19">
        <f t="shared" si="7"/>
        <v>0</v>
      </c>
      <c r="K21" s="20"/>
      <c r="L21" s="19">
        <v>8</v>
      </c>
      <c r="M21" s="19"/>
      <c r="N21" s="20">
        <f t="shared" si="4"/>
        <v>0</v>
      </c>
    </row>
    <row r="22" spans="1:14" x14ac:dyDescent="0.25">
      <c r="A22" s="4">
        <v>4605</v>
      </c>
      <c r="B22" s="4" t="s">
        <v>13</v>
      </c>
      <c r="C22" s="23">
        <v>73.432811965479956</v>
      </c>
      <c r="D22" s="23">
        <v>72.751029999999858</v>
      </c>
      <c r="E22" s="24">
        <f t="shared" si="0"/>
        <v>0.9907155677791476</v>
      </c>
      <c r="F22" s="23">
        <v>72.257886974032317</v>
      </c>
      <c r="G22" s="23">
        <v>72.397939999999934</v>
      </c>
      <c r="H22" s="24">
        <f t="shared" si="1"/>
        <v>1.0019382386038767</v>
      </c>
      <c r="I22" s="23">
        <f t="shared" si="7"/>
        <v>145.69069893951229</v>
      </c>
      <c r="J22" s="23">
        <f t="shared" si="7"/>
        <v>145.14896999999979</v>
      </c>
      <c r="K22" s="24">
        <f t="shared" ref="K22:K24" si="8">J22/I22</f>
        <v>0.99628165048657358</v>
      </c>
      <c r="L22" s="23">
        <v>71.101760782447798</v>
      </c>
      <c r="M22" s="23">
        <v>68.63316000000016</v>
      </c>
      <c r="N22" s="24">
        <f t="shared" si="4"/>
        <v>0.96528073629567501</v>
      </c>
    </row>
    <row r="23" spans="1:14" x14ac:dyDescent="0.25">
      <c r="A23" s="4">
        <v>4606</v>
      </c>
      <c r="B23" s="4" t="s">
        <v>14</v>
      </c>
      <c r="C23" s="23">
        <f>SUM(C24:C26)</f>
        <v>1654.3424</v>
      </c>
      <c r="D23" s="23">
        <f>SUM(D24:D27)</f>
        <v>2647.6699599999993</v>
      </c>
      <c r="E23" s="24">
        <f t="shared" si="0"/>
        <v>1.6004364997233942</v>
      </c>
      <c r="F23" s="23">
        <f t="shared" ref="F23:G23" si="9">SUM(F24:F27)</f>
        <v>1659.8615500000001</v>
      </c>
      <c r="G23" s="23">
        <f t="shared" si="9"/>
        <v>3064.2416199999989</v>
      </c>
      <c r="H23" s="24">
        <f t="shared" si="1"/>
        <v>1.846082656713145</v>
      </c>
      <c r="I23" s="23">
        <f t="shared" ref="I23:J23" si="10">SUM(I24:I27)</f>
        <v>3314.2039500000001</v>
      </c>
      <c r="J23" s="23">
        <f t="shared" si="10"/>
        <v>5711.9115799999972</v>
      </c>
      <c r="K23" s="24">
        <f t="shared" si="8"/>
        <v>1.7234641157192505</v>
      </c>
      <c r="L23" s="23">
        <f t="shared" ref="L23:M23" si="11">SUM(L24:L27)</f>
        <v>2059.20165</v>
      </c>
      <c r="M23" s="23">
        <f t="shared" si="11"/>
        <v>3628.51451</v>
      </c>
      <c r="N23" s="24">
        <f t="shared" si="4"/>
        <v>1.762097709080604</v>
      </c>
    </row>
    <row r="24" spans="1:14" x14ac:dyDescent="0.25">
      <c r="A24" s="8"/>
      <c r="B24" s="9" t="s">
        <v>5</v>
      </c>
      <c r="C24" s="19">
        <v>1600</v>
      </c>
      <c r="D24" s="19">
        <v>2292.9426399999993</v>
      </c>
      <c r="E24" s="20">
        <f t="shared" si="0"/>
        <v>1.4330891499999996</v>
      </c>
      <c r="F24" s="19">
        <v>1600</v>
      </c>
      <c r="G24" s="19">
        <v>2689.2144299999986</v>
      </c>
      <c r="H24" s="20">
        <f t="shared" si="1"/>
        <v>1.6807590187499992</v>
      </c>
      <c r="I24" s="19">
        <f t="shared" si="7"/>
        <v>3200</v>
      </c>
      <c r="J24" s="19">
        <f t="shared" si="7"/>
        <v>4982.1570699999975</v>
      </c>
      <c r="K24" s="20">
        <f t="shared" si="8"/>
        <v>1.5569240843749992</v>
      </c>
      <c r="L24" s="19">
        <v>1990</v>
      </c>
      <c r="M24" s="19">
        <v>3312.1257100000003</v>
      </c>
      <c r="N24" s="20">
        <f t="shared" si="4"/>
        <v>1.6643847788944726</v>
      </c>
    </row>
    <row r="25" spans="1:14" x14ac:dyDescent="0.25">
      <c r="A25" s="8"/>
      <c r="B25" s="9" t="s">
        <v>6</v>
      </c>
      <c r="C25" s="19">
        <v>11.8874</v>
      </c>
      <c r="D25" s="19">
        <v>309.39963999999992</v>
      </c>
      <c r="E25" s="20">
        <f t="shared" si="0"/>
        <v>26.027528307283337</v>
      </c>
      <c r="F25" s="19">
        <v>11.8874</v>
      </c>
      <c r="G25" s="19">
        <v>336.16133999999988</v>
      </c>
      <c r="H25" s="20">
        <f t="shared" si="1"/>
        <v>28.278794353685406</v>
      </c>
      <c r="I25" s="19">
        <f t="shared" si="7"/>
        <v>23.774799999999999</v>
      </c>
      <c r="J25" s="19">
        <f t="shared" si="7"/>
        <v>645.56097999999974</v>
      </c>
      <c r="K25" s="20"/>
      <c r="L25" s="19">
        <v>11.8874</v>
      </c>
      <c r="M25" s="19">
        <v>278.61211999999989</v>
      </c>
      <c r="N25" s="20">
        <f t="shared" si="4"/>
        <v>23.437599475074439</v>
      </c>
    </row>
    <row r="26" spans="1:14" x14ac:dyDescent="0.25">
      <c r="A26" s="8"/>
      <c r="B26" s="9" t="s">
        <v>7</v>
      </c>
      <c r="C26" s="19">
        <v>42.454999999999998</v>
      </c>
      <c r="D26" s="19">
        <v>45.327679999999809</v>
      </c>
      <c r="E26" s="20">
        <f t="shared" si="0"/>
        <v>1.0676641149452317</v>
      </c>
      <c r="F26" s="19">
        <v>47.974149999999995</v>
      </c>
      <c r="G26" s="19">
        <v>38.865849999999909</v>
      </c>
      <c r="H26" s="20">
        <f t="shared" si="1"/>
        <v>0.81014150328874845</v>
      </c>
      <c r="I26" s="19">
        <f t="shared" si="7"/>
        <v>90.429149999999993</v>
      </c>
      <c r="J26" s="19">
        <f t="shared" si="7"/>
        <v>84.193529999999726</v>
      </c>
      <c r="K26" s="20"/>
      <c r="L26" s="19">
        <v>57.314250000000001</v>
      </c>
      <c r="M26" s="19">
        <v>37.776680000000006</v>
      </c>
      <c r="N26" s="20">
        <f t="shared" si="4"/>
        <v>0.65911496704571737</v>
      </c>
    </row>
    <row r="27" spans="1:14" x14ac:dyDescent="0.25">
      <c r="A27" s="8"/>
      <c r="B27" s="9" t="s">
        <v>9</v>
      </c>
      <c r="C27" s="19"/>
      <c r="D27" s="19"/>
      <c r="E27" s="20"/>
      <c r="F27" s="19"/>
      <c r="G27" s="19"/>
      <c r="H27" s="20"/>
      <c r="I27" s="19"/>
      <c r="J27" s="19"/>
      <c r="K27" s="20"/>
      <c r="L27" s="19"/>
      <c r="M27" s="19"/>
      <c r="N27" s="20"/>
    </row>
    <row r="28" spans="1:14" x14ac:dyDescent="0.25">
      <c r="A28" s="4">
        <v>4607</v>
      </c>
      <c r="B28" s="4" t="s">
        <v>15</v>
      </c>
      <c r="C28" s="23">
        <f>SUM(C29:C31)</f>
        <v>308.25</v>
      </c>
      <c r="D28" s="23">
        <f>SUM(D29:D31)</f>
        <v>477.91540999999995</v>
      </c>
      <c r="E28" s="24">
        <f t="shared" si="0"/>
        <v>1.5504149553933495</v>
      </c>
      <c r="F28" s="23">
        <f>SUM(F29:F31)</f>
        <v>308.25</v>
      </c>
      <c r="G28" s="23">
        <f>SUM(G29:G31)</f>
        <v>500.24691999999999</v>
      </c>
      <c r="H28" s="24">
        <f t="shared" si="1"/>
        <v>1.6228610543390105</v>
      </c>
      <c r="I28" s="23">
        <f t="shared" si="7"/>
        <v>616.5</v>
      </c>
      <c r="J28" s="23">
        <f t="shared" si="7"/>
        <v>978.16232999999988</v>
      </c>
      <c r="K28" s="24">
        <f t="shared" ref="K28" si="12">J28/I28</f>
        <v>1.5866380048661799</v>
      </c>
      <c r="L28" s="23">
        <f>SUM(L29:L31)</f>
        <v>308.25</v>
      </c>
      <c r="M28" s="23">
        <f>SUM(M29:M31)</f>
        <v>484.68452000000002</v>
      </c>
      <c r="N28" s="24">
        <f>M28/L28</f>
        <v>1.5723747607461476</v>
      </c>
    </row>
    <row r="29" spans="1:14" x14ac:dyDescent="0.25">
      <c r="A29" s="8"/>
      <c r="B29" s="9" t="s">
        <v>5</v>
      </c>
      <c r="C29" s="19">
        <v>5</v>
      </c>
      <c r="D29" s="19">
        <v>1.1000000000000001</v>
      </c>
      <c r="E29" s="20">
        <v>0.22000000000000003</v>
      </c>
      <c r="F29" s="19">
        <v>5</v>
      </c>
      <c r="G29" s="19">
        <v>12.7</v>
      </c>
      <c r="H29" s="20">
        <v>2.54</v>
      </c>
      <c r="I29" s="19">
        <v>10</v>
      </c>
      <c r="J29" s="19">
        <v>13.799999999999999</v>
      </c>
      <c r="K29" s="20">
        <v>1.38</v>
      </c>
      <c r="L29" s="19">
        <v>5</v>
      </c>
      <c r="M29" s="19">
        <v>26.324549999999999</v>
      </c>
      <c r="N29" s="20">
        <f t="shared" ref="N29:N32" si="13">M29/L29</f>
        <v>5.2649099999999995</v>
      </c>
    </row>
    <row r="30" spans="1:14" x14ac:dyDescent="0.25">
      <c r="A30" s="8"/>
      <c r="B30" s="9" t="s">
        <v>6</v>
      </c>
      <c r="C30" s="19">
        <v>121.3</v>
      </c>
      <c r="D30" s="19">
        <v>4.7</v>
      </c>
      <c r="E30" s="20">
        <v>3.8746908491343775E-2</v>
      </c>
      <c r="F30" s="19">
        <v>121.3</v>
      </c>
      <c r="G30" s="19">
        <v>1.4</v>
      </c>
      <c r="H30" s="20">
        <v>1.1541632316570486E-2</v>
      </c>
      <c r="I30" s="19">
        <v>242.6</v>
      </c>
      <c r="J30" s="19">
        <v>6.1</v>
      </c>
      <c r="K30" s="20">
        <v>2.5144270403957131E-2</v>
      </c>
      <c r="L30" s="19">
        <v>121.3</v>
      </c>
      <c r="M30" s="19">
        <v>2.8</v>
      </c>
      <c r="N30" s="20">
        <f t="shared" si="13"/>
        <v>2.3083264633140973E-2</v>
      </c>
    </row>
    <row r="31" spans="1:14" x14ac:dyDescent="0.25">
      <c r="A31" s="8"/>
      <c r="B31" s="9" t="s">
        <v>7</v>
      </c>
      <c r="C31" s="19">
        <v>181.95</v>
      </c>
      <c r="D31" s="19">
        <v>472.11540999999994</v>
      </c>
      <c r="E31" s="20">
        <v>2.5947535586699639</v>
      </c>
      <c r="F31" s="19">
        <v>181.95</v>
      </c>
      <c r="G31" s="19">
        <v>486.14691999999997</v>
      </c>
      <c r="H31" s="20">
        <v>2.67187095355867</v>
      </c>
      <c r="I31" s="19">
        <v>363.9</v>
      </c>
      <c r="J31" s="19">
        <v>958.26232999999991</v>
      </c>
      <c r="K31" s="20">
        <v>2.633312256114317</v>
      </c>
      <c r="L31" s="19">
        <v>181.95</v>
      </c>
      <c r="M31" s="19">
        <v>455.55997000000002</v>
      </c>
      <c r="N31" s="20">
        <f t="shared" si="13"/>
        <v>2.503764605660896</v>
      </c>
    </row>
    <row r="32" spans="1:14" x14ac:dyDescent="0.25">
      <c r="A32" s="8"/>
      <c r="B32" s="9" t="s">
        <v>8</v>
      </c>
      <c r="C32" s="19">
        <v>160</v>
      </c>
      <c r="D32" s="19">
        <v>58.61660000000002</v>
      </c>
      <c r="E32" s="20">
        <v>0.36635375000000014</v>
      </c>
      <c r="F32" s="19">
        <v>160</v>
      </c>
      <c r="G32" s="19">
        <v>51.097369999999991</v>
      </c>
      <c r="H32" s="20">
        <v>0.31935856249999994</v>
      </c>
      <c r="I32" s="19">
        <v>320</v>
      </c>
      <c r="J32" s="19">
        <v>109.71397000000002</v>
      </c>
      <c r="K32" s="20">
        <v>0.34285615625000004</v>
      </c>
      <c r="L32" s="19">
        <v>160</v>
      </c>
      <c r="M32" s="19">
        <v>49.353720000000003</v>
      </c>
      <c r="N32" s="20">
        <f t="shared" si="13"/>
        <v>0.30846075000000001</v>
      </c>
    </row>
    <row r="33" spans="1:14" x14ac:dyDescent="0.25">
      <c r="A33" s="4" t="s">
        <v>16</v>
      </c>
      <c r="B33" s="4" t="s">
        <v>17</v>
      </c>
      <c r="C33" s="23">
        <v>4272</v>
      </c>
      <c r="D33" s="23">
        <v>2507.5527426479998</v>
      </c>
      <c r="E33" s="24">
        <v>0.58697395661235963</v>
      </c>
      <c r="F33" s="23">
        <v>4335</v>
      </c>
      <c r="G33" s="23">
        <v>3330.9884900000002</v>
      </c>
      <c r="H33" s="24">
        <v>0.76839411534025381</v>
      </c>
      <c r="I33" s="23">
        <v>8607</v>
      </c>
      <c r="J33" s="23">
        <v>5838.541232648</v>
      </c>
      <c r="K33" s="24">
        <v>0.67834799961054959</v>
      </c>
      <c r="L33" s="23"/>
      <c r="M33" s="23"/>
      <c r="N33" s="24"/>
    </row>
  </sheetData>
  <mergeCells count="4">
    <mergeCell ref="C1:E1"/>
    <mergeCell ref="F1:H1"/>
    <mergeCell ref="I1:K1"/>
    <mergeCell ref="L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B36" sqref="B36"/>
    </sheetView>
  </sheetViews>
  <sheetFormatPr defaultRowHeight="15" x14ac:dyDescent="0.25"/>
  <cols>
    <col min="1" max="1" width="17.5703125" customWidth="1"/>
    <col min="2" max="2" width="93.140625" customWidth="1"/>
  </cols>
  <sheetData>
    <row r="1" spans="1:14" ht="15" customHeight="1" x14ac:dyDescent="0.25">
      <c r="A1" s="14" t="s">
        <v>18</v>
      </c>
      <c r="B1" s="15"/>
      <c r="C1" s="16" t="s">
        <v>19</v>
      </c>
      <c r="D1" s="17"/>
      <c r="E1" s="18"/>
      <c r="F1" s="16" t="s">
        <v>20</v>
      </c>
      <c r="G1" s="17"/>
      <c r="H1" s="18"/>
      <c r="I1" s="16" t="s">
        <v>21</v>
      </c>
      <c r="J1" s="17"/>
      <c r="K1" s="18"/>
      <c r="L1" s="16" t="s">
        <v>22</v>
      </c>
      <c r="M1" s="17"/>
      <c r="N1" s="18"/>
    </row>
    <row r="2" spans="1:14" x14ac:dyDescent="0.25">
      <c r="A2" s="14"/>
      <c r="B2" s="15"/>
      <c r="C2" s="15" t="s">
        <v>25</v>
      </c>
      <c r="D2" s="15" t="s">
        <v>23</v>
      </c>
      <c r="E2" s="15" t="s">
        <v>26</v>
      </c>
      <c r="F2" s="15" t="s">
        <v>25</v>
      </c>
      <c r="G2" s="15" t="s">
        <v>23</v>
      </c>
      <c r="H2" s="15" t="s">
        <v>24</v>
      </c>
      <c r="I2" s="15" t="s">
        <v>25</v>
      </c>
      <c r="J2" s="15" t="s">
        <v>23</v>
      </c>
      <c r="K2" s="15" t="s">
        <v>24</v>
      </c>
      <c r="L2" s="15" t="s">
        <v>25</v>
      </c>
      <c r="M2" s="15" t="s">
        <v>23</v>
      </c>
      <c r="N2" s="15" t="s">
        <v>24</v>
      </c>
    </row>
    <row r="3" spans="1:14" x14ac:dyDescent="0.25">
      <c r="A3" s="4">
        <v>4601</v>
      </c>
      <c r="B3" s="5" t="s">
        <v>3</v>
      </c>
      <c r="C3" s="23">
        <f>SUM(C4,C10)</f>
        <v>4321.875</v>
      </c>
      <c r="D3" s="23">
        <f>SUM(D4,D10)</f>
        <v>3031.6404600000005</v>
      </c>
      <c r="E3" s="24">
        <f t="shared" ref="E3:E28" si="0">D3/C3</f>
        <v>0.701464170065076</v>
      </c>
      <c r="F3" s="23">
        <f>SUM(F4,F10)</f>
        <v>4396.875</v>
      </c>
      <c r="G3" s="23">
        <f>SUM(G4,G10)</f>
        <v>3382.95921</v>
      </c>
      <c r="H3" s="24">
        <f t="shared" ref="H3:H28" si="1">G3/F3</f>
        <v>0.76940081535181237</v>
      </c>
      <c r="I3" s="23">
        <f t="shared" ref="I3:J18" si="2">C3+F3</f>
        <v>8718.75</v>
      </c>
      <c r="J3" s="23">
        <f t="shared" si="2"/>
        <v>6414.5996700000005</v>
      </c>
      <c r="K3" s="24">
        <f t="shared" ref="K3:K8" si="3">J3/I3</f>
        <v>0.73572469333333335</v>
      </c>
      <c r="L3" s="23">
        <f>SUM(L4,L10)</f>
        <v>4612.375</v>
      </c>
      <c r="M3" s="23">
        <f>SUM(M4,M10)</f>
        <v>3713.5009800000003</v>
      </c>
      <c r="N3" s="24">
        <f t="shared" ref="N3:N26" si="4">M3/L3</f>
        <v>0.8051168823003334</v>
      </c>
    </row>
    <row r="4" spans="1:14" x14ac:dyDescent="0.25">
      <c r="A4" s="6"/>
      <c r="B4" s="7" t="s">
        <v>4</v>
      </c>
      <c r="C4" s="21">
        <f>SUM(C5:C9)</f>
        <v>2909.5</v>
      </c>
      <c r="D4" s="21">
        <f>SUM(D5:D9)</f>
        <v>1662.5098700000001</v>
      </c>
      <c r="E4" s="22">
        <f t="shared" si="0"/>
        <v>0.57140741364495617</v>
      </c>
      <c r="F4" s="21">
        <f>SUM(F5:F9)</f>
        <v>2939.5</v>
      </c>
      <c r="G4" s="21">
        <f>SUM(G5:G9)</f>
        <v>2149.2005599999998</v>
      </c>
      <c r="H4" s="22">
        <f t="shared" si="1"/>
        <v>0.73114494301751987</v>
      </c>
      <c r="I4" s="21">
        <f t="shared" si="2"/>
        <v>5849</v>
      </c>
      <c r="J4" s="21">
        <f>SUM(J5:J9)</f>
        <v>3811.7104300000001</v>
      </c>
      <c r="K4" s="22">
        <f t="shared" si="3"/>
        <v>0.65168583176611383</v>
      </c>
      <c r="L4" s="21">
        <f>SUM(L5:L9)</f>
        <v>2939.5</v>
      </c>
      <c r="M4" s="21">
        <f>SUM(M5:M9)</f>
        <v>2312.4680800000001</v>
      </c>
      <c r="N4" s="22">
        <f t="shared" si="4"/>
        <v>0.78668755910869204</v>
      </c>
    </row>
    <row r="5" spans="1:14" x14ac:dyDescent="0.25">
      <c r="A5" s="8"/>
      <c r="B5" s="9" t="s">
        <v>5</v>
      </c>
      <c r="C5" s="19">
        <v>90</v>
      </c>
      <c r="D5" s="19">
        <v>92.5</v>
      </c>
      <c r="E5" s="20">
        <f t="shared" si="0"/>
        <v>1.0277777777777777</v>
      </c>
      <c r="F5" s="19">
        <v>120</v>
      </c>
      <c r="G5" s="19">
        <v>217.45</v>
      </c>
      <c r="H5" s="20">
        <f t="shared" si="1"/>
        <v>1.8120833333333333</v>
      </c>
      <c r="I5" s="19">
        <f t="shared" si="2"/>
        <v>210</v>
      </c>
      <c r="J5" s="19">
        <f t="shared" si="2"/>
        <v>309.95</v>
      </c>
      <c r="K5" s="20">
        <f t="shared" si="3"/>
        <v>1.4759523809523809</v>
      </c>
      <c r="L5" s="19">
        <v>120</v>
      </c>
      <c r="M5" s="19">
        <v>144.91999999999999</v>
      </c>
      <c r="N5" s="20">
        <f t="shared" si="4"/>
        <v>1.2076666666666667</v>
      </c>
    </row>
    <row r="6" spans="1:14" x14ac:dyDescent="0.25">
      <c r="A6" s="8"/>
      <c r="B6" s="9" t="s">
        <v>6</v>
      </c>
      <c r="C6" s="19">
        <v>606.5</v>
      </c>
      <c r="D6" s="19">
        <v>213.93869000000001</v>
      </c>
      <c r="E6" s="20">
        <f t="shared" si="0"/>
        <v>0.35274309975267931</v>
      </c>
      <c r="F6" s="19">
        <v>606.5</v>
      </c>
      <c r="G6" s="19">
        <v>207.69676000000001</v>
      </c>
      <c r="H6" s="20">
        <f t="shared" si="1"/>
        <v>0.34245137675185494</v>
      </c>
      <c r="I6" s="19">
        <f t="shared" si="2"/>
        <v>1213</v>
      </c>
      <c r="J6" s="19">
        <f t="shared" si="2"/>
        <v>421.63544999999999</v>
      </c>
      <c r="K6" s="20">
        <f t="shared" si="3"/>
        <v>0.34759723825226713</v>
      </c>
      <c r="L6" s="19">
        <v>606.5</v>
      </c>
      <c r="M6" s="19">
        <v>163.69999999999999</v>
      </c>
      <c r="N6" s="20">
        <f t="shared" si="4"/>
        <v>0.26990931574608407</v>
      </c>
    </row>
    <row r="7" spans="1:14" x14ac:dyDescent="0.25">
      <c r="A7" s="8"/>
      <c r="B7" s="9" t="s">
        <v>7</v>
      </c>
      <c r="C7" s="19">
        <v>1213</v>
      </c>
      <c r="D7" s="19">
        <v>918.91792999999996</v>
      </c>
      <c r="E7" s="20">
        <f t="shared" si="0"/>
        <v>0.75755806265457537</v>
      </c>
      <c r="F7" s="19">
        <v>1213</v>
      </c>
      <c r="G7" s="19">
        <v>1421.0932</v>
      </c>
      <c r="H7" s="20">
        <f t="shared" si="1"/>
        <v>1.1715525144270404</v>
      </c>
      <c r="I7" s="19">
        <f t="shared" si="2"/>
        <v>2426</v>
      </c>
      <c r="J7" s="19">
        <f t="shared" si="2"/>
        <v>2340.0111299999999</v>
      </c>
      <c r="K7" s="20">
        <f t="shared" si="3"/>
        <v>0.96455528854080785</v>
      </c>
      <c r="L7" s="19">
        <v>1213</v>
      </c>
      <c r="M7" s="19">
        <v>1514.3810000000001</v>
      </c>
      <c r="N7" s="20">
        <f t="shared" si="4"/>
        <v>1.248459192085738</v>
      </c>
    </row>
    <row r="8" spans="1:14" x14ac:dyDescent="0.25">
      <c r="A8" s="8"/>
      <c r="B8" s="9" t="s">
        <v>8</v>
      </c>
      <c r="C8" s="19">
        <v>1000</v>
      </c>
      <c r="D8" s="19">
        <v>437.15325000000001</v>
      </c>
      <c r="E8" s="20">
        <f t="shared" si="0"/>
        <v>0.43715324999999999</v>
      </c>
      <c r="F8" s="19">
        <v>1000</v>
      </c>
      <c r="G8" s="19">
        <v>302.9606</v>
      </c>
      <c r="H8" s="20">
        <f t="shared" si="1"/>
        <v>0.30296060000000002</v>
      </c>
      <c r="I8" s="19">
        <f t="shared" si="2"/>
        <v>2000</v>
      </c>
      <c r="J8" s="19">
        <f t="shared" si="2"/>
        <v>740.11384999999996</v>
      </c>
      <c r="K8" s="20">
        <f t="shared" si="3"/>
        <v>0.37005692499999998</v>
      </c>
      <c r="L8" s="19">
        <v>1000</v>
      </c>
      <c r="M8" s="19">
        <v>489.46708000000001</v>
      </c>
      <c r="N8" s="20">
        <f t="shared" si="4"/>
        <v>0.48946708</v>
      </c>
    </row>
    <row r="9" spans="1:14" x14ac:dyDescent="0.25">
      <c r="A9" s="8"/>
      <c r="B9" s="9" t="s">
        <v>9</v>
      </c>
      <c r="C9" s="19"/>
      <c r="D9" s="19"/>
      <c r="E9" s="20"/>
      <c r="F9" s="19"/>
      <c r="G9" s="19"/>
      <c r="H9" s="20"/>
      <c r="I9" s="19">
        <f t="shared" si="2"/>
        <v>0</v>
      </c>
      <c r="J9" s="19">
        <f t="shared" si="2"/>
        <v>0</v>
      </c>
      <c r="K9" s="20"/>
      <c r="L9" s="19"/>
      <c r="M9" s="19"/>
      <c r="N9" s="20"/>
    </row>
    <row r="10" spans="1:14" x14ac:dyDescent="0.25">
      <c r="A10" s="6"/>
      <c r="B10" s="7" t="s">
        <v>10</v>
      </c>
      <c r="C10" s="21">
        <f>SUM(C11:C15)</f>
        <v>1412.375</v>
      </c>
      <c r="D10" s="21">
        <f>SUM(D11:D15)</f>
        <v>1369.1305900000002</v>
      </c>
      <c r="E10" s="22">
        <f t="shared" si="0"/>
        <v>0.96938177891848853</v>
      </c>
      <c r="F10" s="21">
        <f>SUM(F11:F15)</f>
        <v>1457.375</v>
      </c>
      <c r="G10" s="21">
        <f>SUM(G11:G16)</f>
        <v>1233.7586500000002</v>
      </c>
      <c r="H10" s="22">
        <f t="shared" si="1"/>
        <v>0.84656224376018541</v>
      </c>
      <c r="I10" s="21">
        <f t="shared" si="2"/>
        <v>2869.75</v>
      </c>
      <c r="J10" s="21">
        <f>SUM(J11:J16)</f>
        <v>2602.8892400000004</v>
      </c>
      <c r="K10" s="22">
        <f t="shared" ref="K10:K13" si="5">J10/I10</f>
        <v>0.9070090565380261</v>
      </c>
      <c r="L10" s="21">
        <f>SUM(L11:L15)</f>
        <v>1672.875</v>
      </c>
      <c r="M10" s="21">
        <f>SUM(M11:M15)</f>
        <v>1401.0329000000002</v>
      </c>
      <c r="N10" s="22">
        <f t="shared" si="4"/>
        <v>0.83750005230516333</v>
      </c>
    </row>
    <row r="11" spans="1:14" x14ac:dyDescent="0.25">
      <c r="A11" s="8"/>
      <c r="B11" s="9" t="s">
        <v>5</v>
      </c>
      <c r="C11" s="19">
        <v>90</v>
      </c>
      <c r="D11" s="19"/>
      <c r="E11" s="20">
        <f t="shared" si="0"/>
        <v>0</v>
      </c>
      <c r="F11" s="19">
        <v>135</v>
      </c>
      <c r="G11" s="19">
        <v>32.800190000000001</v>
      </c>
      <c r="H11" s="20">
        <f>G11/F11</f>
        <v>0.24296437037037039</v>
      </c>
      <c r="I11" s="19">
        <f t="shared" si="2"/>
        <v>225</v>
      </c>
      <c r="J11" s="19">
        <f t="shared" si="2"/>
        <v>32.800190000000001</v>
      </c>
      <c r="K11" s="20">
        <f t="shared" si="5"/>
        <v>0.14577862222222224</v>
      </c>
      <c r="L11" s="19">
        <v>150</v>
      </c>
      <c r="M11" s="19"/>
      <c r="N11" s="20">
        <f t="shared" si="4"/>
        <v>0</v>
      </c>
    </row>
    <row r="12" spans="1:14" x14ac:dyDescent="0.25">
      <c r="A12" s="8"/>
      <c r="B12" s="9" t="s">
        <v>6</v>
      </c>
      <c r="C12" s="19">
        <v>181.95</v>
      </c>
      <c r="D12" s="19"/>
      <c r="E12" s="20">
        <f t="shared" si="0"/>
        <v>0</v>
      </c>
      <c r="F12" s="19">
        <v>181.95</v>
      </c>
      <c r="G12" s="19"/>
      <c r="H12" s="20">
        <f>G12/F12</f>
        <v>0</v>
      </c>
      <c r="I12" s="19">
        <f t="shared" si="2"/>
        <v>363.9</v>
      </c>
      <c r="J12" s="19">
        <f t="shared" si="2"/>
        <v>0</v>
      </c>
      <c r="K12" s="20">
        <f t="shared" si="5"/>
        <v>0</v>
      </c>
      <c r="L12" s="19">
        <v>181.95</v>
      </c>
      <c r="M12" s="19">
        <v>49.832929999999998</v>
      </c>
      <c r="N12" s="20">
        <f t="shared" si="4"/>
        <v>0.27388255015114044</v>
      </c>
    </row>
    <row r="13" spans="1:14" x14ac:dyDescent="0.25">
      <c r="A13" s="8"/>
      <c r="B13" s="9" t="s">
        <v>7</v>
      </c>
      <c r="C13" s="19">
        <v>272.92500000000001</v>
      </c>
      <c r="D13" s="19">
        <v>147.45986000000002</v>
      </c>
      <c r="E13" s="20">
        <f t="shared" si="0"/>
        <v>0.54029443986443171</v>
      </c>
      <c r="F13" s="19">
        <v>272.92500000000001</v>
      </c>
      <c r="G13" s="19">
        <v>113.11375</v>
      </c>
      <c r="H13" s="20">
        <f>G13/F13</f>
        <v>0.41444994045983324</v>
      </c>
      <c r="I13" s="19">
        <f t="shared" si="2"/>
        <v>545.85</v>
      </c>
      <c r="J13" s="19">
        <f t="shared" si="2"/>
        <v>260.57361000000003</v>
      </c>
      <c r="K13" s="20">
        <f t="shared" si="5"/>
        <v>0.4773721901621325</v>
      </c>
      <c r="L13" s="19">
        <v>272.92500000000001</v>
      </c>
      <c r="M13" s="19">
        <v>113.58336</v>
      </c>
      <c r="N13" s="20">
        <f t="shared" si="4"/>
        <v>0.41617059631766967</v>
      </c>
    </row>
    <row r="14" spans="1:14" x14ac:dyDescent="0.25">
      <c r="A14" s="8"/>
      <c r="B14" s="9" t="s">
        <v>8</v>
      </c>
      <c r="C14" s="19">
        <v>384</v>
      </c>
      <c r="D14" s="19">
        <v>283.03717</v>
      </c>
      <c r="E14" s="20">
        <f t="shared" si="0"/>
        <v>0.73707596354166671</v>
      </c>
      <c r="F14" s="19">
        <v>384</v>
      </c>
      <c r="G14" s="19">
        <v>268.38501000000002</v>
      </c>
      <c r="H14" s="20">
        <f>G14/F14</f>
        <v>0.6989192968750001</v>
      </c>
      <c r="I14" s="19">
        <f t="shared" si="2"/>
        <v>768</v>
      </c>
      <c r="J14" s="19">
        <f>D14+G14</f>
        <v>551.42218000000003</v>
      </c>
      <c r="K14" s="20">
        <f>J14/I14</f>
        <v>0.7179976302083334</v>
      </c>
      <c r="L14" s="19">
        <v>484.5</v>
      </c>
      <c r="M14" s="19">
        <v>290.05504000000002</v>
      </c>
      <c r="N14" s="20">
        <f t="shared" si="4"/>
        <v>0.59866881320949439</v>
      </c>
    </row>
    <row r="15" spans="1:14" x14ac:dyDescent="0.25">
      <c r="A15" s="8"/>
      <c r="B15" s="9" t="s">
        <v>11</v>
      </c>
      <c r="C15" s="19">
        <v>483.5</v>
      </c>
      <c r="D15" s="19">
        <v>938.63356000000022</v>
      </c>
      <c r="E15" s="20">
        <f t="shared" si="0"/>
        <v>1.9413310444674254</v>
      </c>
      <c r="F15" s="19">
        <v>483.5</v>
      </c>
      <c r="G15" s="19">
        <v>819.45970000000034</v>
      </c>
      <c r="H15" s="20">
        <f>G15/F15</f>
        <v>1.6948494312306108</v>
      </c>
      <c r="I15" s="19">
        <f t="shared" si="2"/>
        <v>967</v>
      </c>
      <c r="J15" s="19">
        <f t="shared" si="2"/>
        <v>1758.0932600000006</v>
      </c>
      <c r="K15" s="20">
        <f>J15/I15</f>
        <v>1.8180902378490182</v>
      </c>
      <c r="L15" s="19">
        <v>583.5</v>
      </c>
      <c r="M15" s="19">
        <v>947.56157000000007</v>
      </c>
      <c r="N15" s="20">
        <f t="shared" si="4"/>
        <v>1.6239272836332477</v>
      </c>
    </row>
    <row r="16" spans="1:14" x14ac:dyDescent="0.25">
      <c r="A16" s="8"/>
      <c r="B16" s="9" t="s">
        <v>9</v>
      </c>
      <c r="C16" s="19"/>
      <c r="D16" s="19"/>
      <c r="E16" s="20"/>
      <c r="F16" s="19"/>
      <c r="G16" s="19"/>
      <c r="H16" s="20"/>
      <c r="I16" s="19"/>
      <c r="J16" s="19">
        <f t="shared" si="2"/>
        <v>0</v>
      </c>
      <c r="K16" s="20"/>
      <c r="L16" s="19"/>
      <c r="M16" s="19"/>
      <c r="N16" s="20"/>
    </row>
    <row r="17" spans="1:14" x14ac:dyDescent="0.25">
      <c r="A17" s="4">
        <v>4604</v>
      </c>
      <c r="B17" s="5" t="s">
        <v>12</v>
      </c>
      <c r="C17" s="23">
        <f>SUM(C18:C21)</f>
        <v>326.33999999999997</v>
      </c>
      <c r="D17" s="23">
        <f>SUM(D18:D21)</f>
        <v>298.44024999999999</v>
      </c>
      <c r="E17" s="24">
        <f t="shared" si="0"/>
        <v>0.91450710914996636</v>
      </c>
      <c r="F17" s="23">
        <f>SUM(F18:F21)</f>
        <v>326.33999999999997</v>
      </c>
      <c r="G17" s="23">
        <f>SUM(G18:G21)</f>
        <v>100.35142</v>
      </c>
      <c r="H17" s="24">
        <f t="shared" si="1"/>
        <v>0.30750573022001598</v>
      </c>
      <c r="I17" s="23">
        <f t="shared" si="2"/>
        <v>652.67999999999995</v>
      </c>
      <c r="J17" s="23">
        <f t="shared" si="2"/>
        <v>398.79167000000001</v>
      </c>
      <c r="K17" s="24">
        <f t="shared" ref="K17:K18" si="6">J17/I17</f>
        <v>0.61100641968499114</v>
      </c>
      <c r="L17" s="23">
        <f>SUM(L18:L21)</f>
        <v>326.33999999999997</v>
      </c>
      <c r="M17" s="23">
        <f>SUM(M18:M21)</f>
        <v>1968.3766900000001</v>
      </c>
      <c r="N17" s="24">
        <f t="shared" si="4"/>
        <v>6.0316746031746042</v>
      </c>
    </row>
    <row r="18" spans="1:14" x14ac:dyDescent="0.25">
      <c r="A18" s="8"/>
      <c r="B18" s="9" t="s">
        <v>5</v>
      </c>
      <c r="C18" s="19">
        <v>100</v>
      </c>
      <c r="D18" s="19"/>
      <c r="E18" s="20">
        <f t="shared" si="0"/>
        <v>0</v>
      </c>
      <c r="F18" s="19">
        <v>100</v>
      </c>
      <c r="G18" s="19">
        <v>17.558760000000003</v>
      </c>
      <c r="H18" s="20">
        <f t="shared" si="1"/>
        <v>0.17558760000000004</v>
      </c>
      <c r="I18" s="19">
        <f t="shared" si="2"/>
        <v>200</v>
      </c>
      <c r="J18" s="19">
        <f t="shared" si="2"/>
        <v>17.558760000000003</v>
      </c>
      <c r="K18" s="20">
        <f t="shared" si="6"/>
        <v>8.7793800000000019E-2</v>
      </c>
      <c r="L18" s="19">
        <v>100</v>
      </c>
      <c r="M18" s="19">
        <v>1828.47775</v>
      </c>
      <c r="N18" s="20">
        <f t="shared" si="4"/>
        <v>18.284777500000001</v>
      </c>
    </row>
    <row r="19" spans="1:14" x14ac:dyDescent="0.25">
      <c r="A19" s="8"/>
      <c r="B19" s="9" t="s">
        <v>6</v>
      </c>
      <c r="C19" s="19">
        <v>97.039999999999992</v>
      </c>
      <c r="D19" s="19">
        <v>119.83717</v>
      </c>
      <c r="E19" s="20">
        <f t="shared" si="0"/>
        <v>1.234925494641385</v>
      </c>
      <c r="F19" s="19">
        <v>97.039999999999992</v>
      </c>
      <c r="G19" s="19">
        <v>20.10568</v>
      </c>
      <c r="H19" s="20">
        <f t="shared" si="1"/>
        <v>0.20718961253091511</v>
      </c>
      <c r="I19" s="19">
        <f t="shared" ref="I19:J28" si="7">C19+F19</f>
        <v>194.07999999999998</v>
      </c>
      <c r="J19" s="19">
        <f t="shared" si="7"/>
        <v>139.94284999999999</v>
      </c>
      <c r="K19" s="20"/>
      <c r="L19" s="19">
        <v>97.039999999999992</v>
      </c>
      <c r="M19" s="19">
        <v>31.06204</v>
      </c>
      <c r="N19" s="20">
        <f t="shared" si="4"/>
        <v>0.32009521846661171</v>
      </c>
    </row>
    <row r="20" spans="1:14" x14ac:dyDescent="0.25">
      <c r="A20" s="8"/>
      <c r="B20" s="9" t="s">
        <v>7</v>
      </c>
      <c r="C20" s="19">
        <v>121.3</v>
      </c>
      <c r="D20" s="19">
        <v>178.60308000000001</v>
      </c>
      <c r="E20" s="20">
        <f t="shared" si="0"/>
        <v>1.47240791426216</v>
      </c>
      <c r="F20" s="19">
        <v>121.3</v>
      </c>
      <c r="G20" s="19">
        <v>62.686980000000005</v>
      </c>
      <c r="H20" s="20">
        <f t="shared" si="1"/>
        <v>0.5167929101401485</v>
      </c>
      <c r="I20" s="19">
        <f t="shared" si="7"/>
        <v>242.6</v>
      </c>
      <c r="J20" s="19">
        <f t="shared" si="7"/>
        <v>241.29006000000001</v>
      </c>
      <c r="K20" s="20"/>
      <c r="L20" s="19">
        <v>121.3</v>
      </c>
      <c r="M20" s="19">
        <v>108.83690000000001</v>
      </c>
      <c r="N20" s="20">
        <f t="shared" si="4"/>
        <v>0.89725391591096471</v>
      </c>
    </row>
    <row r="21" spans="1:14" x14ac:dyDescent="0.25">
      <c r="A21" s="8"/>
      <c r="B21" s="9" t="s">
        <v>8</v>
      </c>
      <c r="C21" s="19">
        <v>8</v>
      </c>
      <c r="D21" s="19"/>
      <c r="E21" s="20">
        <f t="shared" si="0"/>
        <v>0</v>
      </c>
      <c r="F21" s="19">
        <v>8</v>
      </c>
      <c r="G21" s="19"/>
      <c r="H21" s="20">
        <f t="shared" si="1"/>
        <v>0</v>
      </c>
      <c r="I21" s="19">
        <f t="shared" si="7"/>
        <v>16</v>
      </c>
      <c r="J21" s="19">
        <f t="shared" si="7"/>
        <v>0</v>
      </c>
      <c r="K21" s="20"/>
      <c r="L21" s="19">
        <v>8</v>
      </c>
      <c r="M21" s="19"/>
      <c r="N21" s="20">
        <f t="shared" si="4"/>
        <v>0</v>
      </c>
    </row>
    <row r="22" spans="1:14" x14ac:dyDescent="0.25">
      <c r="A22" s="4">
        <v>4605</v>
      </c>
      <c r="B22" s="4" t="s">
        <v>13</v>
      </c>
      <c r="C22" s="23">
        <v>73.432811965479956</v>
      </c>
      <c r="D22" s="23">
        <v>72.751029999999858</v>
      </c>
      <c r="E22" s="24">
        <f t="shared" si="0"/>
        <v>0.9907155677791476</v>
      </c>
      <c r="F22" s="23">
        <v>72.257886974032317</v>
      </c>
      <c r="G22" s="23">
        <v>72.397939999999934</v>
      </c>
      <c r="H22" s="24">
        <f t="shared" si="1"/>
        <v>1.0019382386038767</v>
      </c>
      <c r="I22" s="23">
        <f t="shared" si="7"/>
        <v>145.69069893951229</v>
      </c>
      <c r="J22" s="23">
        <f t="shared" si="7"/>
        <v>145.14896999999979</v>
      </c>
      <c r="K22" s="24">
        <f t="shared" ref="K22:K24" si="8">J22/I22</f>
        <v>0.99628165048657358</v>
      </c>
      <c r="L22" s="23">
        <v>71.101760782447798</v>
      </c>
      <c r="M22" s="23">
        <v>68.63316000000016</v>
      </c>
      <c r="N22" s="24">
        <f t="shared" si="4"/>
        <v>0.96528073629567501</v>
      </c>
    </row>
    <row r="23" spans="1:14" x14ac:dyDescent="0.25">
      <c r="A23" s="4">
        <v>4606</v>
      </c>
      <c r="B23" s="4" t="s">
        <v>14</v>
      </c>
      <c r="C23" s="23">
        <f>SUM(C24:C26)</f>
        <v>1654.3424</v>
      </c>
      <c r="D23" s="23">
        <f>SUM(D24:D27)</f>
        <v>2647.6699599999993</v>
      </c>
      <c r="E23" s="24">
        <f t="shared" si="0"/>
        <v>1.6004364997233942</v>
      </c>
      <c r="F23" s="23">
        <f t="shared" ref="F23:G23" si="9">SUM(F24:F27)</f>
        <v>1659.8615500000001</v>
      </c>
      <c r="G23" s="23">
        <f t="shared" si="9"/>
        <v>3064.2416199999989</v>
      </c>
      <c r="H23" s="24">
        <f t="shared" si="1"/>
        <v>1.846082656713145</v>
      </c>
      <c r="I23" s="23">
        <f t="shared" ref="I23:J23" si="10">SUM(I24:I27)</f>
        <v>3314.2039500000001</v>
      </c>
      <c r="J23" s="23">
        <f t="shared" si="10"/>
        <v>5711.9115799999972</v>
      </c>
      <c r="K23" s="24">
        <f t="shared" si="8"/>
        <v>1.7234641157192505</v>
      </c>
      <c r="L23" s="23">
        <f t="shared" ref="L23:M23" si="11">SUM(L24:L27)</f>
        <v>2059.20165</v>
      </c>
      <c r="M23" s="23">
        <f t="shared" si="11"/>
        <v>3628.51451</v>
      </c>
      <c r="N23" s="24">
        <f t="shared" si="4"/>
        <v>1.762097709080604</v>
      </c>
    </row>
    <row r="24" spans="1:14" x14ac:dyDescent="0.25">
      <c r="A24" s="8"/>
      <c r="B24" s="9" t="s">
        <v>5</v>
      </c>
      <c r="C24" s="19">
        <v>1600</v>
      </c>
      <c r="D24" s="19">
        <v>2292.9426399999993</v>
      </c>
      <c r="E24" s="20">
        <f t="shared" si="0"/>
        <v>1.4330891499999996</v>
      </c>
      <c r="F24" s="19">
        <v>1600</v>
      </c>
      <c r="G24" s="19">
        <v>2689.2144299999986</v>
      </c>
      <c r="H24" s="20">
        <f t="shared" si="1"/>
        <v>1.6807590187499992</v>
      </c>
      <c r="I24" s="19">
        <f t="shared" si="7"/>
        <v>3200</v>
      </c>
      <c r="J24" s="19">
        <f t="shared" si="7"/>
        <v>4982.1570699999975</v>
      </c>
      <c r="K24" s="20">
        <f t="shared" si="8"/>
        <v>1.5569240843749992</v>
      </c>
      <c r="L24" s="19">
        <v>1990</v>
      </c>
      <c r="M24" s="19">
        <v>3312.1257100000003</v>
      </c>
      <c r="N24" s="20">
        <f t="shared" si="4"/>
        <v>1.6643847788944726</v>
      </c>
    </row>
    <row r="25" spans="1:14" x14ac:dyDescent="0.25">
      <c r="A25" s="8"/>
      <c r="B25" s="9" t="s">
        <v>6</v>
      </c>
      <c r="C25" s="19">
        <v>11.8874</v>
      </c>
      <c r="D25" s="19">
        <v>309.39963999999992</v>
      </c>
      <c r="E25" s="20">
        <f t="shared" si="0"/>
        <v>26.027528307283337</v>
      </c>
      <c r="F25" s="19">
        <v>11.8874</v>
      </c>
      <c r="G25" s="19">
        <v>336.16133999999988</v>
      </c>
      <c r="H25" s="20">
        <f t="shared" si="1"/>
        <v>28.278794353685406</v>
      </c>
      <c r="I25" s="19">
        <f t="shared" si="7"/>
        <v>23.774799999999999</v>
      </c>
      <c r="J25" s="19">
        <f t="shared" si="7"/>
        <v>645.56097999999974</v>
      </c>
      <c r="K25" s="20"/>
      <c r="L25" s="19">
        <v>11.8874</v>
      </c>
      <c r="M25" s="19">
        <v>278.61211999999989</v>
      </c>
      <c r="N25" s="20">
        <f t="shared" si="4"/>
        <v>23.437599475074439</v>
      </c>
    </row>
    <row r="26" spans="1:14" x14ac:dyDescent="0.25">
      <c r="A26" s="8"/>
      <c r="B26" s="9" t="s">
        <v>7</v>
      </c>
      <c r="C26" s="19">
        <v>42.454999999999998</v>
      </c>
      <c r="D26" s="19">
        <v>45.327679999999809</v>
      </c>
      <c r="E26" s="20">
        <f t="shared" si="0"/>
        <v>1.0676641149452317</v>
      </c>
      <c r="F26" s="19">
        <v>47.974149999999995</v>
      </c>
      <c r="G26" s="19">
        <v>38.865849999999909</v>
      </c>
      <c r="H26" s="20">
        <f t="shared" si="1"/>
        <v>0.81014150328874845</v>
      </c>
      <c r="I26" s="19">
        <f t="shared" si="7"/>
        <v>90.429149999999993</v>
      </c>
      <c r="J26" s="19">
        <f t="shared" si="7"/>
        <v>84.193529999999726</v>
      </c>
      <c r="K26" s="20"/>
      <c r="L26" s="19">
        <v>57.314250000000001</v>
      </c>
      <c r="M26" s="19">
        <v>37.776680000000006</v>
      </c>
      <c r="N26" s="20">
        <f t="shared" si="4"/>
        <v>0.65911496704571737</v>
      </c>
    </row>
    <row r="27" spans="1:14" x14ac:dyDescent="0.25">
      <c r="A27" s="8"/>
      <c r="B27" s="9" t="s">
        <v>9</v>
      </c>
      <c r="C27" s="19"/>
      <c r="D27" s="19"/>
      <c r="E27" s="20"/>
      <c r="F27" s="19"/>
      <c r="G27" s="19"/>
      <c r="H27" s="20"/>
      <c r="I27" s="19"/>
      <c r="J27" s="19"/>
      <c r="K27" s="20"/>
      <c r="L27" s="19"/>
      <c r="M27" s="19"/>
      <c r="N27" s="20"/>
    </row>
    <row r="28" spans="1:14" x14ac:dyDescent="0.25">
      <c r="A28" s="4">
        <v>4607</v>
      </c>
      <c r="B28" s="4" t="s">
        <v>15</v>
      </c>
      <c r="C28" s="23">
        <f>SUM(C29:C31)</f>
        <v>308.25</v>
      </c>
      <c r="D28" s="23">
        <f>SUM(D29:D31)</f>
        <v>477.91540999999995</v>
      </c>
      <c r="E28" s="24">
        <f t="shared" si="0"/>
        <v>1.5504149553933495</v>
      </c>
      <c r="F28" s="23">
        <f>SUM(F29:F31)</f>
        <v>308.25</v>
      </c>
      <c r="G28" s="23">
        <f>SUM(G29:G31)</f>
        <v>500.24691999999999</v>
      </c>
      <c r="H28" s="24">
        <f t="shared" si="1"/>
        <v>1.6228610543390105</v>
      </c>
      <c r="I28" s="23">
        <f t="shared" si="7"/>
        <v>616.5</v>
      </c>
      <c r="J28" s="23">
        <f t="shared" si="7"/>
        <v>978.16232999999988</v>
      </c>
      <c r="K28" s="24">
        <f t="shared" ref="K28" si="12">J28/I28</f>
        <v>1.5866380048661799</v>
      </c>
      <c r="L28" s="23">
        <f>SUM(L29:L31)</f>
        <v>308.25</v>
      </c>
      <c r="M28" s="23">
        <f>SUM(M29:M31)</f>
        <v>484.68452000000002</v>
      </c>
      <c r="N28" s="24">
        <f>M28/L28</f>
        <v>1.5723747607461476</v>
      </c>
    </row>
    <row r="29" spans="1:14" x14ac:dyDescent="0.25">
      <c r="A29" s="8"/>
      <c r="B29" s="9" t="s">
        <v>5</v>
      </c>
      <c r="C29" s="19">
        <v>5</v>
      </c>
      <c r="D29" s="19">
        <v>1.1000000000000001</v>
      </c>
      <c r="E29" s="20">
        <v>0.22000000000000003</v>
      </c>
      <c r="F29" s="19">
        <v>5</v>
      </c>
      <c r="G29" s="19">
        <v>12.7</v>
      </c>
      <c r="H29" s="20">
        <v>2.54</v>
      </c>
      <c r="I29" s="19">
        <v>10</v>
      </c>
      <c r="J29" s="19">
        <v>13.799999999999999</v>
      </c>
      <c r="K29" s="20">
        <v>1.38</v>
      </c>
      <c r="L29" s="19">
        <v>5</v>
      </c>
      <c r="M29" s="19">
        <v>26.324549999999999</v>
      </c>
      <c r="N29" s="20">
        <f t="shared" ref="N29:N32" si="13">M29/L29</f>
        <v>5.2649099999999995</v>
      </c>
    </row>
    <row r="30" spans="1:14" x14ac:dyDescent="0.25">
      <c r="A30" s="8"/>
      <c r="B30" s="9" t="s">
        <v>6</v>
      </c>
      <c r="C30" s="19">
        <v>121.3</v>
      </c>
      <c r="D30" s="19">
        <v>4.7</v>
      </c>
      <c r="E30" s="20">
        <v>3.8746908491343775E-2</v>
      </c>
      <c r="F30" s="19">
        <v>121.3</v>
      </c>
      <c r="G30" s="19">
        <v>1.4</v>
      </c>
      <c r="H30" s="20">
        <v>1.1541632316570486E-2</v>
      </c>
      <c r="I30" s="19">
        <v>242.6</v>
      </c>
      <c r="J30" s="19">
        <v>6.1</v>
      </c>
      <c r="K30" s="20">
        <v>2.5144270403957131E-2</v>
      </c>
      <c r="L30" s="19">
        <v>121.3</v>
      </c>
      <c r="M30" s="19">
        <v>2.8</v>
      </c>
      <c r="N30" s="20">
        <f t="shared" si="13"/>
        <v>2.3083264633140973E-2</v>
      </c>
    </row>
    <row r="31" spans="1:14" x14ac:dyDescent="0.25">
      <c r="A31" s="8"/>
      <c r="B31" s="9" t="s">
        <v>7</v>
      </c>
      <c r="C31" s="19">
        <v>181.95</v>
      </c>
      <c r="D31" s="19">
        <v>472.11540999999994</v>
      </c>
      <c r="E31" s="20">
        <v>2.5947535586699639</v>
      </c>
      <c r="F31" s="19">
        <v>181.95</v>
      </c>
      <c r="G31" s="19">
        <v>486.14691999999997</v>
      </c>
      <c r="H31" s="20">
        <v>2.67187095355867</v>
      </c>
      <c r="I31" s="19">
        <v>363.9</v>
      </c>
      <c r="J31" s="19">
        <v>958.26232999999991</v>
      </c>
      <c r="K31" s="20">
        <v>2.633312256114317</v>
      </c>
      <c r="L31" s="19">
        <v>181.95</v>
      </c>
      <c r="M31" s="19">
        <v>455.55997000000002</v>
      </c>
      <c r="N31" s="20">
        <f t="shared" si="13"/>
        <v>2.503764605660896</v>
      </c>
    </row>
    <row r="32" spans="1:14" x14ac:dyDescent="0.25">
      <c r="A32" s="8"/>
      <c r="B32" s="9" t="s">
        <v>8</v>
      </c>
      <c r="C32" s="19">
        <v>160</v>
      </c>
      <c r="D32" s="19">
        <v>58.61660000000002</v>
      </c>
      <c r="E32" s="20">
        <v>0.36635375000000014</v>
      </c>
      <c r="F32" s="19">
        <v>160</v>
      </c>
      <c r="G32" s="19">
        <v>51.097369999999991</v>
      </c>
      <c r="H32" s="20">
        <v>0.31935856249999994</v>
      </c>
      <c r="I32" s="19">
        <v>320</v>
      </c>
      <c r="J32" s="19">
        <v>109.71397000000002</v>
      </c>
      <c r="K32" s="20">
        <v>0.34285615625000004</v>
      </c>
      <c r="L32" s="19">
        <v>160</v>
      </c>
      <c r="M32" s="19">
        <v>49.353720000000003</v>
      </c>
      <c r="N32" s="20">
        <f t="shared" si="13"/>
        <v>0.30846075000000001</v>
      </c>
    </row>
    <row r="33" spans="1:14" x14ac:dyDescent="0.25">
      <c r="A33" s="4" t="s">
        <v>16</v>
      </c>
      <c r="B33" s="4" t="s">
        <v>17</v>
      </c>
      <c r="C33" s="23">
        <v>4272</v>
      </c>
      <c r="D33" s="23">
        <v>2507.5527426479998</v>
      </c>
      <c r="E33" s="24">
        <v>0.58697395661235963</v>
      </c>
      <c r="F33" s="23">
        <v>4335</v>
      </c>
      <c r="G33" s="23">
        <v>3330.9884900000002</v>
      </c>
      <c r="H33" s="24">
        <v>0.76839411534025381</v>
      </c>
      <c r="I33" s="23">
        <v>8607</v>
      </c>
      <c r="J33" s="23">
        <v>5838.541232648</v>
      </c>
      <c r="K33" s="24">
        <v>0.67834799961054959</v>
      </c>
      <c r="L33" s="23"/>
      <c r="M33" s="23"/>
      <c r="N33" s="24"/>
    </row>
  </sheetData>
  <mergeCells count="4">
    <mergeCell ref="C1:E1"/>
    <mergeCell ref="F1:H1"/>
    <mergeCell ref="I1:K1"/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консолидация</vt:lpstr>
      <vt:lpstr>22</vt:lpstr>
      <vt:lpstr>23</vt:lpstr>
      <vt:lpstr>30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2016-06-08T04:53:59Z</dcterms:modified>
</cp:coreProperties>
</file>