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DG's  LOG" sheetId="1" r:id="rId1"/>
  </sheets>
  <calcPr calcId="144525"/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X6" i="1"/>
  <c r="R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6" i="1"/>
  <c r="K45" i="1" l="1"/>
  <c r="J45" i="1"/>
  <c r="I45" i="1"/>
  <c r="H45" i="1"/>
  <c r="Q37" i="1"/>
  <c r="J42" i="1" s="1"/>
  <c r="I37" i="1"/>
  <c r="W36" i="1"/>
  <c r="U36" i="1"/>
  <c r="Q36" i="1"/>
  <c r="O36" i="1"/>
  <c r="K36" i="1"/>
  <c r="I36" i="1"/>
  <c r="E36" i="1"/>
  <c r="C36" i="1"/>
  <c r="W35" i="1"/>
  <c r="U35" i="1"/>
  <c r="Q35" i="1"/>
  <c r="O35" i="1"/>
  <c r="K35" i="1"/>
  <c r="I35" i="1"/>
  <c r="E35" i="1"/>
  <c r="C35" i="1"/>
  <c r="W34" i="1"/>
  <c r="U34" i="1"/>
  <c r="Q34" i="1"/>
  <c r="O34" i="1"/>
  <c r="K34" i="1"/>
  <c r="I34" i="1"/>
  <c r="E34" i="1"/>
  <c r="C34" i="1"/>
  <c r="W33" i="1"/>
  <c r="U33" i="1"/>
  <c r="Q33" i="1"/>
  <c r="O33" i="1"/>
  <c r="K33" i="1"/>
  <c r="I33" i="1"/>
  <c r="E33" i="1"/>
  <c r="C33" i="1"/>
  <c r="W32" i="1"/>
  <c r="U32" i="1"/>
  <c r="Q32" i="1"/>
  <c r="O32" i="1"/>
  <c r="K32" i="1"/>
  <c r="I32" i="1"/>
  <c r="E32" i="1"/>
  <c r="C32" i="1"/>
  <c r="W31" i="1"/>
  <c r="U31" i="1"/>
  <c r="Q31" i="1"/>
  <c r="O31" i="1"/>
  <c r="K31" i="1"/>
  <c r="I31" i="1"/>
  <c r="E31" i="1"/>
  <c r="C31" i="1"/>
  <c r="W30" i="1"/>
  <c r="U30" i="1"/>
  <c r="Q30" i="1"/>
  <c r="O30" i="1"/>
  <c r="K30" i="1"/>
  <c r="I30" i="1"/>
  <c r="E30" i="1"/>
  <c r="C30" i="1"/>
  <c r="W29" i="1"/>
  <c r="U29" i="1"/>
  <c r="Q29" i="1"/>
  <c r="O29" i="1"/>
  <c r="K29" i="1"/>
  <c r="I29" i="1"/>
  <c r="E29" i="1"/>
  <c r="C29" i="1"/>
  <c r="W28" i="1"/>
  <c r="U28" i="1"/>
  <c r="Q28" i="1"/>
  <c r="O28" i="1"/>
  <c r="K28" i="1"/>
  <c r="I28" i="1"/>
  <c r="E28" i="1"/>
  <c r="C28" i="1"/>
  <c r="W27" i="1"/>
  <c r="U27" i="1"/>
  <c r="Q27" i="1"/>
  <c r="O27" i="1"/>
  <c r="K27" i="1"/>
  <c r="I27" i="1"/>
  <c r="E27" i="1"/>
  <c r="C27" i="1"/>
  <c r="W26" i="1"/>
  <c r="U26" i="1"/>
  <c r="Q26" i="1"/>
  <c r="O26" i="1"/>
  <c r="K26" i="1"/>
  <c r="I26" i="1"/>
  <c r="E26" i="1"/>
  <c r="C26" i="1"/>
  <c r="W25" i="1"/>
  <c r="U25" i="1"/>
  <c r="Q25" i="1"/>
  <c r="O25" i="1"/>
  <c r="K25" i="1"/>
  <c r="I25" i="1"/>
  <c r="E25" i="1"/>
  <c r="C25" i="1"/>
  <c r="W24" i="1"/>
  <c r="U24" i="1"/>
  <c r="Q24" i="1"/>
  <c r="O24" i="1"/>
  <c r="K24" i="1"/>
  <c r="I24" i="1"/>
  <c r="E24" i="1"/>
  <c r="C24" i="1"/>
  <c r="W23" i="1"/>
  <c r="U23" i="1"/>
  <c r="Q23" i="1"/>
  <c r="O23" i="1"/>
  <c r="K23" i="1"/>
  <c r="I23" i="1"/>
  <c r="E23" i="1"/>
  <c r="C23" i="1"/>
  <c r="W22" i="1"/>
  <c r="U22" i="1"/>
  <c r="Q22" i="1"/>
  <c r="O22" i="1"/>
  <c r="K22" i="1"/>
  <c r="I22" i="1"/>
  <c r="E22" i="1"/>
  <c r="C22" i="1"/>
  <c r="W21" i="1"/>
  <c r="U21" i="1"/>
  <c r="Q21" i="1"/>
  <c r="O21" i="1"/>
  <c r="K21" i="1"/>
  <c r="I21" i="1"/>
  <c r="E21" i="1"/>
  <c r="C21" i="1"/>
  <c r="W20" i="1"/>
  <c r="U20" i="1"/>
  <c r="Q20" i="1"/>
  <c r="O20" i="1"/>
  <c r="K20" i="1"/>
  <c r="I20" i="1"/>
  <c r="E20" i="1"/>
  <c r="C20" i="1"/>
  <c r="W19" i="1"/>
  <c r="U19" i="1"/>
  <c r="Q19" i="1"/>
  <c r="O19" i="1"/>
  <c r="K19" i="1"/>
  <c r="I19" i="1"/>
  <c r="E19" i="1"/>
  <c r="C19" i="1"/>
  <c r="W18" i="1"/>
  <c r="U18" i="1"/>
  <c r="Q18" i="1"/>
  <c r="O18" i="1"/>
  <c r="K18" i="1"/>
  <c r="I18" i="1"/>
  <c r="E18" i="1"/>
  <c r="C18" i="1"/>
  <c r="W17" i="1"/>
  <c r="U17" i="1"/>
  <c r="Q17" i="1"/>
  <c r="O17" i="1"/>
  <c r="K17" i="1"/>
  <c r="I17" i="1"/>
  <c r="E17" i="1"/>
  <c r="C17" i="1"/>
  <c r="W16" i="1"/>
  <c r="U16" i="1"/>
  <c r="Q16" i="1"/>
  <c r="O16" i="1"/>
  <c r="K16" i="1"/>
  <c r="I16" i="1"/>
  <c r="E16" i="1"/>
  <c r="C16" i="1"/>
  <c r="W15" i="1"/>
  <c r="U15" i="1"/>
  <c r="Q15" i="1"/>
  <c r="O15" i="1"/>
  <c r="K15" i="1"/>
  <c r="I15" i="1"/>
  <c r="E15" i="1"/>
  <c r="C15" i="1"/>
  <c r="W14" i="1"/>
  <c r="U14" i="1"/>
  <c r="Q14" i="1"/>
  <c r="O14" i="1"/>
  <c r="K14" i="1"/>
  <c r="I14" i="1"/>
  <c r="E14" i="1"/>
  <c r="C14" i="1"/>
  <c r="W13" i="1"/>
  <c r="U13" i="1"/>
  <c r="Q13" i="1"/>
  <c r="O13" i="1"/>
  <c r="K13" i="1"/>
  <c r="I13" i="1"/>
  <c r="E13" i="1"/>
  <c r="C13" i="1"/>
  <c r="W12" i="1"/>
  <c r="U12" i="1"/>
  <c r="Q12" i="1"/>
  <c r="O12" i="1"/>
  <c r="K12" i="1"/>
  <c r="I12" i="1"/>
  <c r="E12" i="1"/>
  <c r="C12" i="1"/>
  <c r="W11" i="1"/>
  <c r="U11" i="1"/>
  <c r="Q11" i="1"/>
  <c r="O11" i="1"/>
  <c r="K11" i="1"/>
  <c r="I11" i="1"/>
  <c r="E11" i="1"/>
  <c r="C11" i="1"/>
  <c r="W10" i="1"/>
  <c r="U10" i="1"/>
  <c r="Q10" i="1"/>
  <c r="O10" i="1"/>
  <c r="K10" i="1"/>
  <c r="I10" i="1"/>
  <c r="E10" i="1"/>
  <c r="C10" i="1"/>
  <c r="W9" i="1"/>
  <c r="U9" i="1"/>
  <c r="Q9" i="1"/>
  <c r="O9" i="1"/>
  <c r="K9" i="1"/>
  <c r="I9" i="1"/>
  <c r="E9" i="1"/>
  <c r="C9" i="1"/>
  <c r="W8" i="1"/>
  <c r="U8" i="1"/>
  <c r="Q8" i="1"/>
  <c r="O8" i="1"/>
  <c r="K8" i="1"/>
  <c r="I8" i="1"/>
  <c r="E8" i="1"/>
  <c r="C8" i="1"/>
  <c r="W7" i="1"/>
  <c r="U7" i="1"/>
  <c r="Q7" i="1"/>
  <c r="O7" i="1"/>
  <c r="K7" i="1"/>
  <c r="I7" i="1"/>
  <c r="E7" i="1"/>
  <c r="C7" i="1"/>
  <c r="W6" i="1"/>
  <c r="W37" i="1" s="1"/>
  <c r="K42" i="1" s="1"/>
  <c r="U6" i="1"/>
  <c r="Q6" i="1"/>
  <c r="O6" i="1"/>
  <c r="O37" i="1" s="1"/>
  <c r="K6" i="1"/>
  <c r="K37" i="1" s="1"/>
  <c r="I42" i="1" s="1"/>
  <c r="I6" i="1"/>
  <c r="E6" i="1"/>
  <c r="E37" i="1" s="1"/>
  <c r="H42" i="1" s="1"/>
  <c r="C6" i="1"/>
  <c r="C37" i="1" s="1"/>
  <c r="U37" i="1" l="1"/>
</calcChain>
</file>

<file path=xl/sharedStrings.xml><?xml version="1.0" encoding="utf-8"?>
<sst xmlns="http://schemas.openxmlformats.org/spreadsheetml/2006/main" count="39" uniqueCount="24">
  <si>
    <r>
      <t xml:space="preserve">DG Running Hours / Power, March  2016                                </t>
    </r>
    <r>
      <rPr>
        <b/>
        <sz val="10"/>
        <color indexed="9"/>
        <rFont val="Arial"/>
        <family val="2"/>
        <charset val="204"/>
      </rPr>
      <t>Start New Formulas</t>
    </r>
  </si>
  <si>
    <t>Date</t>
  </si>
  <si>
    <t>DG No.1</t>
  </si>
  <si>
    <t>DG No.2</t>
  </si>
  <si>
    <t>DG No.3</t>
  </si>
  <si>
    <t>DG No.4</t>
  </si>
  <si>
    <t xml:space="preserve">Counter </t>
  </si>
  <si>
    <t>rhs</t>
  </si>
  <si>
    <t>Counter</t>
  </si>
  <si>
    <t>kWh</t>
  </si>
  <si>
    <t>Average</t>
  </si>
  <si>
    <t>DG 1</t>
  </si>
  <si>
    <t>DG 2</t>
  </si>
  <si>
    <t>DG 3</t>
  </si>
  <si>
    <t>DG 4</t>
  </si>
  <si>
    <t>LO cons ,  Ltrs</t>
  </si>
  <si>
    <t>Spec cons, g/kWh</t>
  </si>
  <si>
    <t>Power, kWh</t>
  </si>
  <si>
    <t>Consumption, mt</t>
  </si>
  <si>
    <t>SFOC</t>
  </si>
  <si>
    <t>SFOC not less 200 gkWh</t>
  </si>
  <si>
    <t>AE</t>
  </si>
  <si>
    <t>SFOC not more 190 gkWh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</si>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</sst>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name val="Arial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3333FF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9"/>
      <color rgb="FF0070C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FF0F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6" fillId="0" borderId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1" borderId="0" applyNumberFormat="0" applyBorder="0" applyAlignment="0" applyProtection="0"/>
    <xf numFmtId="0" fontId="15" fillId="15" borderId="0" applyNumberFormat="0" applyBorder="0" applyAlignment="0" applyProtection="0"/>
    <xf numFmtId="0" fontId="16" fillId="32" borderId="36" applyNumberFormat="0" applyAlignment="0" applyProtection="0"/>
    <xf numFmtId="0" fontId="17" fillId="33" borderId="37" applyNumberFormat="0" applyAlignment="0" applyProtection="0"/>
    <xf numFmtId="0" fontId="13" fillId="0" borderId="0"/>
    <xf numFmtId="0" fontId="18" fillId="0" borderId="0" applyNumberFormat="0" applyFill="0" applyBorder="0" applyAlignment="0" applyProtection="0"/>
    <xf numFmtId="0" fontId="19" fillId="16" borderId="0" applyNumberFormat="0" applyBorder="0" applyAlignment="0" applyProtection="0"/>
    <xf numFmtId="0" fontId="20" fillId="0" borderId="38" applyNumberFormat="0" applyFill="0" applyAlignment="0" applyProtection="0"/>
    <xf numFmtId="0" fontId="21" fillId="0" borderId="39" applyNumberFormat="0" applyFill="0" applyAlignment="0" applyProtection="0"/>
    <xf numFmtId="0" fontId="22" fillId="0" borderId="40" applyNumberFormat="0" applyFill="0" applyAlignment="0" applyProtection="0"/>
    <xf numFmtId="0" fontId="22" fillId="0" borderId="0" applyNumberFormat="0" applyFill="0" applyBorder="0" applyAlignment="0" applyProtection="0"/>
    <xf numFmtId="0" fontId="23" fillId="19" borderId="36" applyNumberFormat="0" applyAlignment="0" applyProtection="0"/>
    <xf numFmtId="0" fontId="24" fillId="0" borderId="41" applyNumberFormat="0" applyFill="0" applyAlignment="0" applyProtection="0"/>
    <xf numFmtId="0" fontId="25" fillId="34" borderId="0" applyNumberFormat="0" applyBorder="0" applyAlignment="0" applyProtection="0"/>
    <xf numFmtId="0" fontId="13" fillId="35" borderId="42" applyNumberFormat="0" applyFont="0" applyAlignment="0" applyProtection="0"/>
    <xf numFmtId="0" fontId="26" fillId="32" borderId="43" applyNumberFormat="0" applyAlignment="0" applyProtection="0"/>
    <xf numFmtId="0" fontId="27" fillId="0" borderId="0" applyNumberFormat="0" applyFill="0" applyBorder="0" applyAlignment="0" applyProtection="0"/>
    <xf numFmtId="0" fontId="28" fillId="0" borderId="44" applyNumberFormat="0" applyFill="0" applyAlignment="0" applyProtection="0"/>
    <xf numFmtId="0" fontId="29" fillId="0" borderId="0" applyNumberFormat="0" applyFill="0" applyBorder="0" applyAlignment="0" applyProtection="0"/>
  </cellStyleXfs>
  <cellXfs count="93">
    <xf numFmtId="0" fontId="0" fillId="0" borderId="0" xfId="0"/>
    <xf numFmtId="0" fontId="3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 shrinkToFit="1"/>
    </xf>
    <xf numFmtId="164" fontId="5" fillId="7" borderId="15" xfId="0" applyNumberFormat="1" applyFont="1" applyFill="1" applyBorder="1" applyAlignment="1">
      <alignment horizontal="center" vertical="center"/>
    </xf>
    <xf numFmtId="1" fontId="4" fillId="8" borderId="14" xfId="0" applyNumberFormat="1" applyFont="1" applyFill="1" applyBorder="1" applyAlignment="1" applyProtection="1">
      <alignment horizontal="center" vertical="center"/>
      <protection locked="0"/>
    </xf>
    <xf numFmtId="1" fontId="4" fillId="7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 shrinkToFit="1"/>
    </xf>
    <xf numFmtId="0" fontId="4" fillId="8" borderId="14" xfId="1" applyNumberFormat="1" applyFont="1" applyFill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1" fontId="7" fillId="5" borderId="18" xfId="0" applyNumberFormat="1" applyFont="1" applyFill="1" applyBorder="1" applyAlignment="1">
      <alignment horizontal="center" vertical="center"/>
    </xf>
    <xf numFmtId="1" fontId="5" fillId="7" borderId="11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 shrinkToFit="1"/>
    </xf>
    <xf numFmtId="164" fontId="5" fillId="7" borderId="21" xfId="0" applyNumberFormat="1" applyFont="1" applyFill="1" applyBorder="1" applyAlignment="1">
      <alignment horizontal="center" vertical="center"/>
    </xf>
    <xf numFmtId="1" fontId="4" fillId="8" borderId="20" xfId="0" applyNumberFormat="1" applyFont="1" applyFill="1" applyBorder="1" applyAlignment="1" applyProtection="1">
      <alignment horizontal="center" vertical="center"/>
      <protection locked="0"/>
    </xf>
    <xf numFmtId="164" fontId="5" fillId="7" borderId="22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 vertical="center"/>
    </xf>
    <xf numFmtId="164" fontId="4" fillId="0" borderId="20" xfId="1" applyNumberFormat="1" applyFont="1" applyFill="1" applyBorder="1" applyAlignment="1">
      <alignment horizontal="center" vertical="center" shrinkToFit="1"/>
    </xf>
    <xf numFmtId="0" fontId="4" fillId="8" borderId="20" xfId="1" applyNumberFormat="1" applyFont="1" applyFill="1" applyBorder="1" applyAlignment="1">
      <alignment horizontal="center" vertical="center"/>
    </xf>
    <xf numFmtId="1" fontId="5" fillId="7" borderId="24" xfId="0" applyNumberFormat="1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 shrinkToFit="1"/>
    </xf>
    <xf numFmtId="164" fontId="5" fillId="7" borderId="27" xfId="0" applyNumberFormat="1" applyFont="1" applyFill="1" applyBorder="1" applyAlignment="1">
      <alignment horizontal="center" vertical="center"/>
    </xf>
    <xf numFmtId="1" fontId="4" fillId="8" borderId="26" xfId="0" applyNumberFormat="1" applyFont="1" applyFill="1" applyBorder="1" applyAlignment="1" applyProtection="1">
      <alignment horizontal="center" vertical="center"/>
      <protection locked="0"/>
    </xf>
    <xf numFmtId="1" fontId="7" fillId="5" borderId="28" xfId="0" applyNumberFormat="1" applyFont="1" applyFill="1" applyBorder="1" applyAlignment="1">
      <alignment horizontal="center" vertical="center"/>
    </xf>
    <xf numFmtId="164" fontId="4" fillId="0" borderId="26" xfId="1" applyNumberFormat="1" applyFont="1" applyFill="1" applyBorder="1" applyAlignment="1">
      <alignment horizontal="center" vertical="center" shrinkToFit="1"/>
    </xf>
    <xf numFmtId="0" fontId="4" fillId="8" borderId="26" xfId="1" applyNumberFormat="1" applyFont="1" applyFill="1" applyBorder="1" applyAlignment="1">
      <alignment horizontal="center" vertical="center"/>
    </xf>
    <xf numFmtId="1" fontId="5" fillId="7" borderId="29" xfId="0" applyNumberFormat="1" applyFont="1" applyFill="1" applyBorder="1" applyAlignment="1">
      <alignment horizontal="center" vertical="center"/>
    </xf>
    <xf numFmtId="1" fontId="7" fillId="5" borderId="25" xfId="0" applyNumberFormat="1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9" fillId="0" borderId="0" xfId="0" applyFont="1"/>
    <xf numFmtId="1" fontId="5" fillId="7" borderId="27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 shrinkToFit="1"/>
    </xf>
    <xf numFmtId="164" fontId="4" fillId="0" borderId="28" xfId="1" applyNumberFormat="1" applyFont="1" applyFill="1" applyBorder="1" applyAlignment="1">
      <alignment horizontal="center" vertical="center" shrinkToFit="1"/>
    </xf>
    <xf numFmtId="0" fontId="3" fillId="9" borderId="31" xfId="0" applyFont="1" applyFill="1" applyBorder="1" applyAlignment="1">
      <alignment horizontal="center" vertical="center"/>
    </xf>
    <xf numFmtId="164" fontId="4" fillId="0" borderId="32" xfId="0" applyNumberFormat="1" applyFont="1" applyFill="1" applyBorder="1" applyAlignment="1">
      <alignment horizontal="center" vertical="center" shrinkToFit="1"/>
    </xf>
    <xf numFmtId="164" fontId="5" fillId="7" borderId="33" xfId="0" applyNumberFormat="1" applyFont="1" applyFill="1" applyBorder="1" applyAlignment="1">
      <alignment horizontal="center" vertical="center"/>
    </xf>
    <xf numFmtId="1" fontId="4" fillId="8" borderId="32" xfId="0" applyNumberFormat="1" applyFont="1" applyFill="1" applyBorder="1" applyAlignment="1" applyProtection="1">
      <alignment horizontal="center" vertical="center"/>
      <protection locked="0"/>
    </xf>
    <xf numFmtId="1" fontId="7" fillId="5" borderId="34" xfId="0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center" vertical="center" shrinkToFit="1"/>
    </xf>
    <xf numFmtId="0" fontId="4" fillId="8" borderId="32" xfId="1" applyNumberFormat="1" applyFont="1" applyFill="1" applyBorder="1" applyAlignment="1">
      <alignment horizontal="center" vertical="center"/>
    </xf>
    <xf numFmtId="1" fontId="5" fillId="7" borderId="33" xfId="0" applyNumberFormat="1" applyFont="1" applyFill="1" applyBorder="1" applyAlignment="1">
      <alignment horizontal="center" vertical="center"/>
    </xf>
    <xf numFmtId="164" fontId="0" fillId="0" borderId="8" xfId="0" applyNumberFormat="1" applyBorder="1"/>
    <xf numFmtId="1" fontId="0" fillId="0" borderId="8" xfId="0" applyNumberFormat="1" applyBorder="1"/>
    <xf numFmtId="1" fontId="7" fillId="0" borderId="5" xfId="0" applyNumberFormat="1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2" fontId="3" fillId="6" borderId="35" xfId="0" applyNumberFormat="1" applyFont="1" applyFill="1" applyBorder="1" applyAlignment="1">
      <alignment horizontal="center" vertical="center"/>
    </xf>
    <xf numFmtId="0" fontId="0" fillId="11" borderId="35" xfId="0" applyFill="1" applyBorder="1"/>
    <xf numFmtId="0" fontId="0" fillId="12" borderId="35" xfId="0" applyFill="1" applyBorder="1"/>
    <xf numFmtId="0" fontId="0" fillId="13" borderId="35" xfId="0" applyFill="1" applyBorder="1"/>
    <xf numFmtId="0" fontId="11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10" fillId="11" borderId="35" xfId="0" applyFont="1" applyFill="1" applyBorder="1" applyAlignment="1">
      <alignment horizontal="center"/>
    </xf>
    <xf numFmtId="0" fontId="10" fillId="12" borderId="35" xfId="0" applyFont="1" applyFill="1" applyBorder="1" applyAlignment="1">
      <alignment horizontal="center"/>
    </xf>
    <xf numFmtId="0" fontId="10" fillId="13" borderId="3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cel Built-in Norma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0"/>
  <sheetViews>
    <sheetView tabSelected="1" workbookViewId="0">
      <selection activeCell="F7" sqref="F7"/>
    </sheetView>
  </sheetViews>
  <sheetFormatPr defaultRowHeight="12.75" x14ac:dyDescent="0.2"/>
  <cols>
    <col min="1" max="1" width="5.42578125" customWidth="1"/>
    <col min="2" max="3" width="7.7109375" customWidth="1"/>
    <col min="4" max="5" width="8.7109375" customWidth="1"/>
    <col min="6" max="6" width="7.7109375" customWidth="1"/>
    <col min="7" max="7" width="1.7109375" customWidth="1"/>
    <col min="8" max="9" width="7.7109375" customWidth="1"/>
    <col min="11" max="11" width="8.7109375" customWidth="1"/>
    <col min="12" max="12" width="7.7109375" customWidth="1"/>
    <col min="13" max="13" width="1.7109375" customWidth="1"/>
    <col min="14" max="15" width="7.7109375" customWidth="1"/>
    <col min="17" max="17" width="8.7109375" customWidth="1"/>
    <col min="18" max="18" width="7.7109375" customWidth="1"/>
    <col min="19" max="19" width="1.7109375" customWidth="1"/>
    <col min="20" max="21" width="7.7109375" customWidth="1"/>
    <col min="23" max="23" width="8.7109375" customWidth="1"/>
    <col min="24" max="24" width="7.7109375" customWidth="1"/>
  </cols>
  <sheetData>
    <row r="1" spans="1:25" x14ac:dyDescent="0.2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5" ht="13.5" thickBot="1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5" ht="13.5" thickBot="1" x14ac:dyDescent="0.25">
      <c r="A3" s="85" t="s">
        <v>1</v>
      </c>
      <c r="B3" s="87" t="s">
        <v>2</v>
      </c>
      <c r="C3" s="88"/>
      <c r="D3" s="88"/>
      <c r="E3" s="88"/>
      <c r="F3" s="89"/>
      <c r="G3" s="1"/>
      <c r="H3" s="90" t="s">
        <v>3</v>
      </c>
      <c r="I3" s="91"/>
      <c r="J3" s="91"/>
      <c r="K3" s="91"/>
      <c r="L3" s="92"/>
      <c r="M3" s="2"/>
      <c r="N3" s="87" t="s">
        <v>4</v>
      </c>
      <c r="O3" s="88"/>
      <c r="P3" s="88"/>
      <c r="Q3" s="88"/>
      <c r="R3" s="89"/>
      <c r="S3" s="2"/>
      <c r="T3" s="90" t="s">
        <v>5</v>
      </c>
      <c r="U3" s="91"/>
      <c r="V3" s="91"/>
      <c r="W3" s="91"/>
      <c r="X3" s="92"/>
    </row>
    <row r="4" spans="1:25" ht="13.5" thickBot="1" x14ac:dyDescent="0.25">
      <c r="A4" s="86"/>
      <c r="B4" s="3" t="s">
        <v>6</v>
      </c>
      <c r="C4" s="4" t="s">
        <v>7</v>
      </c>
      <c r="D4" s="3" t="s">
        <v>8</v>
      </c>
      <c r="E4" s="5" t="s">
        <v>9</v>
      </c>
      <c r="F4" s="4" t="s">
        <v>10</v>
      </c>
      <c r="G4" s="6"/>
      <c r="H4" s="7" t="s">
        <v>6</v>
      </c>
      <c r="I4" s="8" t="s">
        <v>7</v>
      </c>
      <c r="J4" s="7" t="s">
        <v>8</v>
      </c>
      <c r="K4" s="9" t="s">
        <v>9</v>
      </c>
      <c r="L4" s="8" t="s">
        <v>10</v>
      </c>
      <c r="M4" s="6"/>
      <c r="N4" s="3" t="s">
        <v>6</v>
      </c>
      <c r="O4" s="4" t="s">
        <v>7</v>
      </c>
      <c r="P4" s="3" t="s">
        <v>8</v>
      </c>
      <c r="Q4" s="5" t="s">
        <v>9</v>
      </c>
      <c r="R4" s="4" t="s">
        <v>10</v>
      </c>
      <c r="S4" s="6"/>
      <c r="T4" s="7" t="s">
        <v>6</v>
      </c>
      <c r="U4" s="8" t="s">
        <v>7</v>
      </c>
      <c r="V4" s="7" t="s">
        <v>8</v>
      </c>
      <c r="W4" s="9" t="s">
        <v>9</v>
      </c>
      <c r="X4" s="8" t="s">
        <v>10</v>
      </c>
    </row>
    <row r="5" spans="1:25" ht="13.5" thickBot="1" x14ac:dyDescent="0.25">
      <c r="A5" s="10"/>
      <c r="B5" s="11">
        <v>1512.2</v>
      </c>
      <c r="C5" s="12"/>
      <c r="D5" s="13">
        <v>3499195</v>
      </c>
      <c r="E5" s="14"/>
      <c r="F5" s="29"/>
      <c r="G5" s="16"/>
      <c r="H5" s="17">
        <v>3411</v>
      </c>
      <c r="I5" s="12"/>
      <c r="J5" s="18">
        <v>6458358</v>
      </c>
      <c r="K5" s="19"/>
      <c r="L5" s="15"/>
      <c r="M5" s="16"/>
      <c r="N5" s="11">
        <v>2971.9</v>
      </c>
      <c r="O5" s="12"/>
      <c r="P5" s="13">
        <v>5195390</v>
      </c>
      <c r="Q5" s="20"/>
      <c r="R5" s="21"/>
      <c r="S5" s="22"/>
      <c r="T5" s="11">
        <v>900.4</v>
      </c>
      <c r="U5" s="12"/>
      <c r="V5" s="13">
        <v>1719136</v>
      </c>
      <c r="W5" s="23"/>
      <c r="X5" s="21"/>
    </row>
    <row r="6" spans="1:25" ht="13.5" thickBot="1" x14ac:dyDescent="0.25">
      <c r="A6" s="24">
        <v>1</v>
      </c>
      <c r="B6" s="25">
        <v>1536.2</v>
      </c>
      <c r="C6" s="26">
        <f t="shared" ref="C6:C36" si="0">IF(ISBLANK(B6),"",IF(ISBLANK(B5),"",(B6-B5)))</f>
        <v>24</v>
      </c>
      <c r="D6" s="27">
        <v>3552861</v>
      </c>
      <c r="E6" s="28">
        <f t="shared" ref="E6:E36" si="1">IF(ISBLANK(D6),"",IF(ISBLANK(D5),"",(D6-D5)))</f>
        <v>53666</v>
      </c>
      <c r="F6" s="29">
        <f>IFERROR(E6/C6,"")</f>
        <v>2236.0833333333335</v>
      </c>
      <c r="G6" s="30"/>
      <c r="H6" s="31">
        <v>3435</v>
      </c>
      <c r="I6" s="26">
        <f t="shared" ref="I6:I13" si="2">IF(ISBLANK(H6),"",IF(ISBLANK(H5),"",(H6-H5)))</f>
        <v>24</v>
      </c>
      <c r="J6" s="32">
        <v>6506474</v>
      </c>
      <c r="K6" s="33">
        <f t="shared" ref="K6:K13" si="3">IF(ISBLANK(J6),"",IF(ISBLANK(J5),"",(J6-J5)))</f>
        <v>48116</v>
      </c>
      <c r="L6" s="29">
        <f>IFERROR(K6/I6,"")</f>
        <v>2004.8333333333333</v>
      </c>
      <c r="M6" s="30"/>
      <c r="N6" s="25">
        <v>2972.8</v>
      </c>
      <c r="O6" s="26">
        <f t="shared" ref="O6:O13" si="4">IF(ISBLANK(N6),"",IF(ISBLANK(N5),"",(N6-N5)))</f>
        <v>0.90000000000009095</v>
      </c>
      <c r="P6" s="27">
        <v>5196919</v>
      </c>
      <c r="Q6" s="33">
        <f t="shared" ref="Q6:Q13" si="5">IF(ISBLANK(P6),"",IF(ISBLANK(P5),"",(P6-P5)))</f>
        <v>1529</v>
      </c>
      <c r="R6" s="29">
        <f>IFERROR(Q6/O6,"")</f>
        <v>1698.8888888887172</v>
      </c>
      <c r="S6" s="30"/>
      <c r="T6" s="25">
        <v>900.4</v>
      </c>
      <c r="U6" s="26">
        <f t="shared" ref="U6:U13" si="6">IF(ISBLANK(T6),"",IF(ISBLANK(T5),"",(T6-T5)))</f>
        <v>0</v>
      </c>
      <c r="V6" s="27">
        <v>1719136</v>
      </c>
      <c r="W6" s="28">
        <f t="shared" ref="W6:W13" si="7">IF(ISBLANK(V6),"",IF(ISBLANK(V5),"",(V6-V5)))</f>
        <v>0</v>
      </c>
      <c r="X6" s="29" t="str">
        <f>IFERROR(W6/U6,"")</f>
        <v/>
      </c>
    </row>
    <row r="7" spans="1:25" ht="13.5" thickBot="1" x14ac:dyDescent="0.25">
      <c r="A7" s="34">
        <v>2</v>
      </c>
      <c r="B7" s="35">
        <v>1537.2</v>
      </c>
      <c r="C7" s="36">
        <f t="shared" si="0"/>
        <v>1</v>
      </c>
      <c r="D7" s="37">
        <v>3554132</v>
      </c>
      <c r="E7" s="36">
        <f t="shared" si="1"/>
        <v>1271</v>
      </c>
      <c r="F7" s="29">
        <f t="shared" ref="F7:F36" si="8">IFERROR(E7/C7,"")</f>
        <v>1271</v>
      </c>
      <c r="G7" s="38"/>
      <c r="H7" s="39">
        <v>3435.9</v>
      </c>
      <c r="I7" s="36">
        <f t="shared" si="2"/>
        <v>0.90000000000009095</v>
      </c>
      <c r="J7" s="40">
        <v>6507938</v>
      </c>
      <c r="K7" s="41">
        <f t="shared" si="3"/>
        <v>1464</v>
      </c>
      <c r="L7" s="29">
        <f t="shared" ref="L7:L36" si="9">IFERROR(K7/I7,"")</f>
        <v>1626.6666666665024</v>
      </c>
      <c r="M7" s="38"/>
      <c r="N7" s="11">
        <v>2996.2</v>
      </c>
      <c r="O7" s="36">
        <f t="shared" si="4"/>
        <v>23.399999999999636</v>
      </c>
      <c r="P7" s="13">
        <v>5243865</v>
      </c>
      <c r="Q7" s="41">
        <f t="shared" si="5"/>
        <v>46946</v>
      </c>
      <c r="R7" s="29">
        <f t="shared" ref="R7:R36" si="10">IFERROR(Q7/O7,"")</f>
        <v>2006.2393162393473</v>
      </c>
      <c r="S7" s="42"/>
      <c r="T7" s="11">
        <v>923.7</v>
      </c>
      <c r="U7" s="36">
        <f t="shared" si="6"/>
        <v>23.300000000000068</v>
      </c>
      <c r="V7" s="13">
        <v>1772567</v>
      </c>
      <c r="W7" s="36">
        <f t="shared" si="7"/>
        <v>53431</v>
      </c>
      <c r="X7" s="29">
        <f t="shared" ref="X7:X36" si="11">IFERROR(W7/U7,"")</f>
        <v>2293.1759656652293</v>
      </c>
    </row>
    <row r="8" spans="1:25" ht="13.5" thickBot="1" x14ac:dyDescent="0.25">
      <c r="A8" s="34">
        <v>3</v>
      </c>
      <c r="B8" s="35">
        <v>1537.2</v>
      </c>
      <c r="C8" s="36">
        <f t="shared" si="0"/>
        <v>0</v>
      </c>
      <c r="D8" s="37">
        <v>3554132</v>
      </c>
      <c r="E8" s="36">
        <f t="shared" si="1"/>
        <v>0</v>
      </c>
      <c r="F8" s="29" t="str">
        <f t="shared" si="8"/>
        <v/>
      </c>
      <c r="G8" s="38"/>
      <c r="H8" s="39">
        <v>3435.9</v>
      </c>
      <c r="I8" s="36">
        <f t="shared" si="2"/>
        <v>0</v>
      </c>
      <c r="J8" s="40">
        <v>6507938</v>
      </c>
      <c r="K8" s="41">
        <f t="shared" si="3"/>
        <v>0</v>
      </c>
      <c r="L8" s="29" t="str">
        <f t="shared" si="9"/>
        <v/>
      </c>
      <c r="M8" s="38"/>
      <c r="N8" s="11">
        <v>3019.2</v>
      </c>
      <c r="O8" s="36">
        <f t="shared" si="4"/>
        <v>23</v>
      </c>
      <c r="P8" s="13">
        <v>5289638</v>
      </c>
      <c r="Q8" s="41">
        <f t="shared" si="5"/>
        <v>45773</v>
      </c>
      <c r="R8" s="29">
        <f t="shared" si="10"/>
        <v>1990.1304347826087</v>
      </c>
      <c r="S8" s="38"/>
      <c r="T8" s="11">
        <v>946.7</v>
      </c>
      <c r="U8" s="36">
        <f t="shared" si="6"/>
        <v>23</v>
      </c>
      <c r="V8" s="13">
        <v>1824765</v>
      </c>
      <c r="W8" s="36">
        <f t="shared" si="7"/>
        <v>52198</v>
      </c>
      <c r="X8" s="29">
        <f t="shared" si="11"/>
        <v>2269.478260869565</v>
      </c>
    </row>
    <row r="9" spans="1:25" ht="13.5" thickBot="1" x14ac:dyDescent="0.25">
      <c r="A9" s="34">
        <v>4</v>
      </c>
      <c r="B9" s="35">
        <v>1537.2</v>
      </c>
      <c r="C9" s="36">
        <f t="shared" si="0"/>
        <v>0</v>
      </c>
      <c r="D9" s="37">
        <v>3554132</v>
      </c>
      <c r="E9" s="36">
        <f t="shared" si="1"/>
        <v>0</v>
      </c>
      <c r="F9" s="29" t="str">
        <f t="shared" si="8"/>
        <v/>
      </c>
      <c r="G9" s="38"/>
      <c r="H9" s="39">
        <v>3435.9</v>
      </c>
      <c r="I9" s="36">
        <f t="shared" si="2"/>
        <v>0</v>
      </c>
      <c r="J9" s="40">
        <v>6507938</v>
      </c>
      <c r="K9" s="41">
        <f t="shared" si="3"/>
        <v>0</v>
      </c>
      <c r="L9" s="29" t="str">
        <f t="shared" si="9"/>
        <v/>
      </c>
      <c r="M9" s="38"/>
      <c r="N9" s="11">
        <v>3043.2</v>
      </c>
      <c r="O9" s="36">
        <f t="shared" si="4"/>
        <v>24</v>
      </c>
      <c r="P9" s="13">
        <v>5339841</v>
      </c>
      <c r="Q9" s="41">
        <f t="shared" si="5"/>
        <v>50203</v>
      </c>
      <c r="R9" s="29">
        <f t="shared" si="10"/>
        <v>2091.7916666666665</v>
      </c>
      <c r="S9" s="38"/>
      <c r="T9" s="11">
        <v>970.7</v>
      </c>
      <c r="U9" s="36">
        <f t="shared" si="6"/>
        <v>24</v>
      </c>
      <c r="V9" s="13">
        <v>1881902</v>
      </c>
      <c r="W9" s="36">
        <f t="shared" si="7"/>
        <v>57137</v>
      </c>
      <c r="X9" s="29">
        <f t="shared" si="11"/>
        <v>2380.7083333333335</v>
      </c>
    </row>
    <row r="10" spans="1:25" ht="13.5" thickBot="1" x14ac:dyDescent="0.25">
      <c r="A10" s="34">
        <v>5</v>
      </c>
      <c r="B10" s="35">
        <v>1537.2</v>
      </c>
      <c r="C10" s="36">
        <f t="shared" si="0"/>
        <v>0</v>
      </c>
      <c r="D10" s="37">
        <v>3554132</v>
      </c>
      <c r="E10" s="36">
        <f t="shared" si="1"/>
        <v>0</v>
      </c>
      <c r="F10" s="29" t="str">
        <f t="shared" si="8"/>
        <v/>
      </c>
      <c r="G10" s="38"/>
      <c r="H10" s="39">
        <v>3435.9</v>
      </c>
      <c r="I10" s="36">
        <f t="shared" si="2"/>
        <v>0</v>
      </c>
      <c r="J10" s="40">
        <v>6507938</v>
      </c>
      <c r="K10" s="41">
        <f t="shared" si="3"/>
        <v>0</v>
      </c>
      <c r="L10" s="29" t="str">
        <f t="shared" si="9"/>
        <v/>
      </c>
      <c r="M10" s="38"/>
      <c r="N10" s="11">
        <v>3067.2</v>
      </c>
      <c r="O10" s="36">
        <f t="shared" si="4"/>
        <v>24</v>
      </c>
      <c r="P10" s="13">
        <v>5391135</v>
      </c>
      <c r="Q10" s="41">
        <f t="shared" si="5"/>
        <v>51294</v>
      </c>
      <c r="R10" s="29">
        <f t="shared" si="10"/>
        <v>2137.25</v>
      </c>
      <c r="S10" s="38"/>
      <c r="T10" s="11">
        <v>994.7</v>
      </c>
      <c r="U10" s="36">
        <f t="shared" si="6"/>
        <v>24</v>
      </c>
      <c r="V10" s="13">
        <v>1940110</v>
      </c>
      <c r="W10" s="36">
        <f t="shared" si="7"/>
        <v>58208</v>
      </c>
      <c r="X10" s="29">
        <f t="shared" si="11"/>
        <v>2425.3333333333335</v>
      </c>
    </row>
    <row r="11" spans="1:25" ht="13.5" thickBot="1" x14ac:dyDescent="0.25">
      <c r="A11" s="43">
        <v>6</v>
      </c>
      <c r="B11" s="35">
        <v>1537.2</v>
      </c>
      <c r="C11" s="36">
        <f t="shared" si="0"/>
        <v>0</v>
      </c>
      <c r="D11" s="37">
        <v>3554132</v>
      </c>
      <c r="E11" s="36">
        <f t="shared" si="1"/>
        <v>0</v>
      </c>
      <c r="F11" s="29" t="str">
        <f t="shared" si="8"/>
        <v/>
      </c>
      <c r="G11" s="38"/>
      <c r="H11" s="39">
        <v>3435.9</v>
      </c>
      <c r="I11" s="36">
        <f t="shared" si="2"/>
        <v>0</v>
      </c>
      <c r="J11" s="40">
        <v>6507938</v>
      </c>
      <c r="K11" s="41">
        <f t="shared" si="3"/>
        <v>0</v>
      </c>
      <c r="L11" s="29" t="str">
        <f t="shared" si="9"/>
        <v/>
      </c>
      <c r="M11" s="38"/>
      <c r="N11" s="11">
        <v>3090.2</v>
      </c>
      <c r="O11" s="36">
        <f t="shared" si="4"/>
        <v>23</v>
      </c>
      <c r="P11" s="13">
        <v>5440317</v>
      </c>
      <c r="Q11" s="41">
        <f t="shared" si="5"/>
        <v>49182</v>
      </c>
      <c r="R11" s="29">
        <f t="shared" si="10"/>
        <v>2138.3478260869565</v>
      </c>
      <c r="S11" s="38"/>
      <c r="T11" s="11">
        <v>1017.7</v>
      </c>
      <c r="U11" s="36">
        <f t="shared" si="6"/>
        <v>23</v>
      </c>
      <c r="V11" s="13">
        <v>1996092</v>
      </c>
      <c r="W11" s="36">
        <f t="shared" si="7"/>
        <v>55982</v>
      </c>
      <c r="X11" s="29">
        <f t="shared" si="11"/>
        <v>2434</v>
      </c>
      <c r="Y11" s="44"/>
    </row>
    <row r="12" spans="1:25" ht="13.5" thickBot="1" x14ac:dyDescent="0.25">
      <c r="A12" s="34">
        <v>7</v>
      </c>
      <c r="B12" s="35">
        <v>1537.2</v>
      </c>
      <c r="C12" s="36">
        <f t="shared" si="0"/>
        <v>0</v>
      </c>
      <c r="D12" s="37">
        <v>3554132</v>
      </c>
      <c r="E12" s="36">
        <f t="shared" si="1"/>
        <v>0</v>
      </c>
      <c r="F12" s="29" t="str">
        <f t="shared" si="8"/>
        <v/>
      </c>
      <c r="G12" s="38"/>
      <c r="H12" s="39">
        <v>3435.9</v>
      </c>
      <c r="I12" s="36">
        <f t="shared" si="2"/>
        <v>0</v>
      </c>
      <c r="J12" s="40">
        <v>6507938</v>
      </c>
      <c r="K12" s="41">
        <f t="shared" si="3"/>
        <v>0</v>
      </c>
      <c r="L12" s="29" t="str">
        <f t="shared" si="9"/>
        <v/>
      </c>
      <c r="M12" s="38"/>
      <c r="N12" s="11">
        <v>3114.2</v>
      </c>
      <c r="O12" s="36">
        <f t="shared" si="4"/>
        <v>24</v>
      </c>
      <c r="P12" s="13">
        <v>5491945</v>
      </c>
      <c r="Q12" s="41">
        <f t="shared" si="5"/>
        <v>51628</v>
      </c>
      <c r="R12" s="29">
        <f t="shared" si="10"/>
        <v>2151.1666666666665</v>
      </c>
      <c r="S12" s="38"/>
      <c r="T12" s="11">
        <v>1041.7</v>
      </c>
      <c r="U12" s="36">
        <f t="shared" si="6"/>
        <v>24</v>
      </c>
      <c r="V12" s="13">
        <v>2055121</v>
      </c>
      <c r="W12" s="36">
        <f t="shared" si="7"/>
        <v>59029</v>
      </c>
      <c r="X12" s="29">
        <f t="shared" si="11"/>
        <v>2459.5416666666665</v>
      </c>
    </row>
    <row r="13" spans="1:25" ht="13.5" thickBot="1" x14ac:dyDescent="0.25">
      <c r="A13" s="34">
        <v>8</v>
      </c>
      <c r="B13" s="35">
        <v>1537.2</v>
      </c>
      <c r="C13" s="36">
        <f t="shared" si="0"/>
        <v>0</v>
      </c>
      <c r="D13" s="37">
        <v>3554132</v>
      </c>
      <c r="E13" s="36">
        <f t="shared" si="1"/>
        <v>0</v>
      </c>
      <c r="F13" s="29" t="str">
        <f t="shared" si="8"/>
        <v/>
      </c>
      <c r="G13" s="38"/>
      <c r="H13" s="39">
        <v>3435.9</v>
      </c>
      <c r="I13" s="36">
        <f t="shared" si="2"/>
        <v>0</v>
      </c>
      <c r="J13" s="40">
        <v>6507938</v>
      </c>
      <c r="K13" s="41">
        <f t="shared" si="3"/>
        <v>0</v>
      </c>
      <c r="L13" s="29" t="str">
        <f t="shared" si="9"/>
        <v/>
      </c>
      <c r="M13" s="38"/>
      <c r="N13" s="11">
        <v>3138.2</v>
      </c>
      <c r="O13" s="36">
        <f t="shared" si="4"/>
        <v>24</v>
      </c>
      <c r="P13" s="13">
        <v>5545460</v>
      </c>
      <c r="Q13" s="41">
        <f t="shared" si="5"/>
        <v>53515</v>
      </c>
      <c r="R13" s="29">
        <f t="shared" si="10"/>
        <v>2229.7916666666665</v>
      </c>
      <c r="S13" s="38"/>
      <c r="T13" s="11">
        <v>1065.7</v>
      </c>
      <c r="U13" s="36">
        <f t="shared" si="6"/>
        <v>24</v>
      </c>
      <c r="V13" s="13">
        <v>2116569</v>
      </c>
      <c r="W13" s="36">
        <f t="shared" si="7"/>
        <v>61448</v>
      </c>
      <c r="X13" s="29">
        <f t="shared" si="11"/>
        <v>2560.3333333333335</v>
      </c>
    </row>
    <row r="14" spans="1:25" ht="13.5" thickBot="1" x14ac:dyDescent="0.25">
      <c r="A14" s="34">
        <v>9</v>
      </c>
      <c r="B14" s="35">
        <v>1537.2</v>
      </c>
      <c r="C14" s="36">
        <f t="shared" si="0"/>
        <v>0</v>
      </c>
      <c r="D14" s="37">
        <v>3554132</v>
      </c>
      <c r="E14" s="36">
        <f t="shared" si="1"/>
        <v>0</v>
      </c>
      <c r="F14" s="29" t="str">
        <f t="shared" si="8"/>
        <v/>
      </c>
      <c r="G14" s="38"/>
      <c r="H14" s="11">
        <v>3435.9</v>
      </c>
      <c r="I14" s="36">
        <f>IF(ISBLANK(H14),"",IF(ISBLANK(H13),"",(H14-H13)))</f>
        <v>0</v>
      </c>
      <c r="J14" s="13">
        <v>6507938</v>
      </c>
      <c r="K14" s="36">
        <f>IF(ISBLANK(J14),"",IF(ISBLANK(J13),"",(J14-J13)))</f>
        <v>0</v>
      </c>
      <c r="L14" s="29" t="str">
        <f t="shared" si="9"/>
        <v/>
      </c>
      <c r="M14" s="38"/>
      <c r="N14" s="11">
        <v>3161.2</v>
      </c>
      <c r="O14" s="36">
        <f>IF(ISBLANK(N14),"",IF(ISBLANK(N13),"",(N14-N13)))</f>
        <v>23</v>
      </c>
      <c r="P14" s="13">
        <v>5595756</v>
      </c>
      <c r="Q14" s="45">
        <f>IF(ISBLANK(P14),"",IF(ISBLANK(P13),"",(P14-P13)))</f>
        <v>50296</v>
      </c>
      <c r="R14" s="29">
        <f t="shared" si="10"/>
        <v>2186.782608695652</v>
      </c>
      <c r="S14" s="38"/>
      <c r="T14" s="11">
        <v>1088.7</v>
      </c>
      <c r="U14" s="36">
        <f>IF(ISBLANK(T14),"",IF(ISBLANK(T13),"",(T14-T13)))</f>
        <v>23</v>
      </c>
      <c r="V14" s="13">
        <v>2174070</v>
      </c>
      <c r="W14" s="36">
        <f>IF(ISBLANK(V14),"",IF(ISBLANK(V13),"",(V14-V13)))</f>
        <v>57501</v>
      </c>
      <c r="X14" s="29">
        <f t="shared" si="11"/>
        <v>2500.0434782608695</v>
      </c>
    </row>
    <row r="15" spans="1:25" ht="13.5" thickBot="1" x14ac:dyDescent="0.25">
      <c r="A15" s="34">
        <v>10</v>
      </c>
      <c r="B15" s="35">
        <v>1537.2</v>
      </c>
      <c r="C15" s="36">
        <f t="shared" si="0"/>
        <v>0</v>
      </c>
      <c r="D15" s="37">
        <v>3554132</v>
      </c>
      <c r="E15" s="36">
        <f t="shared" si="1"/>
        <v>0</v>
      </c>
      <c r="F15" s="29" t="str">
        <f t="shared" si="8"/>
        <v/>
      </c>
      <c r="G15" s="38"/>
      <c r="H15" s="11">
        <v>3439.8</v>
      </c>
      <c r="I15" s="36">
        <f t="shared" ref="I15:I34" si="12">IF(ISBLANK(H15),"",IF(ISBLANK(H14),"",(H15-H14)))</f>
        <v>3.9000000000000909</v>
      </c>
      <c r="J15" s="13">
        <v>6516414</v>
      </c>
      <c r="K15" s="36">
        <f t="shared" ref="K15:K36" si="13">IF(ISBLANK(J15),"",IF(ISBLANK(J14),"",(J15-J14)))</f>
        <v>8476</v>
      </c>
      <c r="L15" s="29">
        <f t="shared" si="9"/>
        <v>2173.3333333332826</v>
      </c>
      <c r="M15" s="38"/>
      <c r="N15" s="11">
        <v>3181.3</v>
      </c>
      <c r="O15" s="36">
        <f t="shared" ref="O15:O36" si="14">IF(ISBLANK(N15),"",IF(ISBLANK(N14),"",(N15-N14)))</f>
        <v>20.100000000000364</v>
      </c>
      <c r="P15" s="13">
        <v>5640053</v>
      </c>
      <c r="Q15" s="45">
        <f t="shared" ref="Q15:Q36" si="15">IF(ISBLANK(P15),"",IF(ISBLANK(P14),"",(P15-P14)))</f>
        <v>44297</v>
      </c>
      <c r="R15" s="29">
        <f t="shared" si="10"/>
        <v>2203.8308457711046</v>
      </c>
      <c r="S15" s="38"/>
      <c r="T15" s="11">
        <v>1112.7</v>
      </c>
      <c r="U15" s="36">
        <f t="shared" ref="U15:U36" si="16">IF(ISBLANK(T15),"",IF(ISBLANK(T14),"",(T15-T14)))</f>
        <v>24</v>
      </c>
      <c r="V15" s="13">
        <v>2234766</v>
      </c>
      <c r="W15" s="36">
        <f t="shared" ref="W15:W36" si="17">IF(ISBLANK(V15),"",IF(ISBLANK(V14),"",(V15-V14)))</f>
        <v>60696</v>
      </c>
      <c r="X15" s="29">
        <f t="shared" si="11"/>
        <v>2529</v>
      </c>
    </row>
    <row r="16" spans="1:25" ht="13.5" thickBot="1" x14ac:dyDescent="0.25">
      <c r="A16" s="34">
        <v>11</v>
      </c>
      <c r="B16" s="35">
        <v>1540.2</v>
      </c>
      <c r="C16" s="36">
        <f t="shared" si="0"/>
        <v>3</v>
      </c>
      <c r="D16" s="37">
        <v>3561588</v>
      </c>
      <c r="E16" s="36">
        <f t="shared" si="1"/>
        <v>7456</v>
      </c>
      <c r="F16" s="29">
        <f t="shared" si="8"/>
        <v>2485.3333333333335</v>
      </c>
      <c r="G16" s="46"/>
      <c r="H16" s="11">
        <v>3463.8</v>
      </c>
      <c r="I16" s="36">
        <f t="shared" si="12"/>
        <v>24</v>
      </c>
      <c r="J16" s="13">
        <v>6569815</v>
      </c>
      <c r="K16" s="36">
        <f t="shared" si="13"/>
        <v>53401</v>
      </c>
      <c r="L16" s="29">
        <f t="shared" si="9"/>
        <v>2225.0416666666665</v>
      </c>
      <c r="M16" s="46"/>
      <c r="N16" s="11">
        <v>3181.3</v>
      </c>
      <c r="O16" s="36">
        <f t="shared" si="14"/>
        <v>0</v>
      </c>
      <c r="P16" s="13">
        <v>5640053</v>
      </c>
      <c r="Q16" s="45">
        <f t="shared" si="15"/>
        <v>0</v>
      </c>
      <c r="R16" s="29" t="str">
        <f t="shared" si="10"/>
        <v/>
      </c>
      <c r="S16" s="46"/>
      <c r="T16" s="11">
        <v>1133.7</v>
      </c>
      <c r="U16" s="36">
        <f t="shared" si="16"/>
        <v>21</v>
      </c>
      <c r="V16" s="13">
        <v>2288799</v>
      </c>
      <c r="W16" s="36">
        <f t="shared" si="17"/>
        <v>54033</v>
      </c>
      <c r="X16" s="29">
        <f t="shared" si="11"/>
        <v>2573</v>
      </c>
    </row>
    <row r="17" spans="1:25" ht="13.5" thickBot="1" x14ac:dyDescent="0.25">
      <c r="A17" s="34">
        <v>12</v>
      </c>
      <c r="B17" s="35">
        <v>1540.2</v>
      </c>
      <c r="C17" s="36">
        <f t="shared" si="0"/>
        <v>0</v>
      </c>
      <c r="D17" s="37">
        <v>3561588</v>
      </c>
      <c r="E17" s="36">
        <f t="shared" si="1"/>
        <v>0</v>
      </c>
      <c r="F17" s="29" t="str">
        <f t="shared" si="8"/>
        <v/>
      </c>
      <c r="G17" s="38"/>
      <c r="H17" s="11">
        <v>3467</v>
      </c>
      <c r="I17" s="36">
        <f t="shared" si="12"/>
        <v>3.1999999999998181</v>
      </c>
      <c r="J17" s="13">
        <v>6577467</v>
      </c>
      <c r="K17" s="36">
        <f t="shared" si="13"/>
        <v>7652</v>
      </c>
      <c r="L17" s="29">
        <f t="shared" si="9"/>
        <v>2391.250000000136</v>
      </c>
      <c r="M17" s="38"/>
      <c r="N17" s="11">
        <v>3201.3</v>
      </c>
      <c r="O17" s="36">
        <f t="shared" si="14"/>
        <v>20</v>
      </c>
      <c r="P17" s="13">
        <v>5685799</v>
      </c>
      <c r="Q17" s="45">
        <f t="shared" si="15"/>
        <v>45746</v>
      </c>
      <c r="R17" s="29">
        <f t="shared" si="10"/>
        <v>2287.3000000000002</v>
      </c>
      <c r="S17" s="38"/>
      <c r="T17" s="11">
        <v>1156.7</v>
      </c>
      <c r="U17" s="36">
        <f t="shared" si="16"/>
        <v>23</v>
      </c>
      <c r="V17" s="13">
        <v>2350284</v>
      </c>
      <c r="W17" s="36">
        <f t="shared" si="17"/>
        <v>61485</v>
      </c>
      <c r="X17" s="29">
        <f t="shared" si="11"/>
        <v>2673.2608695652175</v>
      </c>
    </row>
    <row r="18" spans="1:25" ht="13.5" thickBot="1" x14ac:dyDescent="0.25">
      <c r="A18" s="43">
        <v>13</v>
      </c>
      <c r="B18" s="35">
        <v>1540.2</v>
      </c>
      <c r="C18" s="36">
        <f t="shared" si="0"/>
        <v>0</v>
      </c>
      <c r="D18" s="37">
        <v>3561588</v>
      </c>
      <c r="E18" s="36">
        <f t="shared" si="1"/>
        <v>0</v>
      </c>
      <c r="F18" s="29" t="str">
        <f t="shared" si="8"/>
        <v/>
      </c>
      <c r="G18" s="38"/>
      <c r="H18" s="11">
        <v>3467</v>
      </c>
      <c r="I18" s="36">
        <f t="shared" si="12"/>
        <v>0</v>
      </c>
      <c r="J18" s="13">
        <v>6577467</v>
      </c>
      <c r="K18" s="36">
        <f t="shared" si="13"/>
        <v>0</v>
      </c>
      <c r="L18" s="29" t="str">
        <f t="shared" si="9"/>
        <v/>
      </c>
      <c r="M18" s="38"/>
      <c r="N18" s="11">
        <v>3225.3</v>
      </c>
      <c r="O18" s="36">
        <f t="shared" si="14"/>
        <v>24</v>
      </c>
      <c r="P18" s="13">
        <v>5742636</v>
      </c>
      <c r="Q18" s="45">
        <f t="shared" si="15"/>
        <v>56837</v>
      </c>
      <c r="R18" s="29">
        <f t="shared" si="10"/>
        <v>2368.2083333333335</v>
      </c>
      <c r="S18" s="38"/>
      <c r="T18" s="11">
        <v>1180.7</v>
      </c>
      <c r="U18" s="36">
        <f t="shared" si="16"/>
        <v>24</v>
      </c>
      <c r="V18" s="13">
        <v>2415403</v>
      </c>
      <c r="W18" s="36">
        <f t="shared" si="17"/>
        <v>65119</v>
      </c>
      <c r="X18" s="29">
        <f t="shared" si="11"/>
        <v>2713.2916666666665</v>
      </c>
    </row>
    <row r="19" spans="1:25" ht="13.5" thickBot="1" x14ac:dyDescent="0.25">
      <c r="A19" s="34">
        <v>14</v>
      </c>
      <c r="B19" s="35">
        <v>1540.2</v>
      </c>
      <c r="C19" s="36">
        <f t="shared" si="0"/>
        <v>0</v>
      </c>
      <c r="D19" s="37">
        <v>3561588</v>
      </c>
      <c r="E19" s="36">
        <f t="shared" si="1"/>
        <v>0</v>
      </c>
      <c r="F19" s="29" t="str">
        <f t="shared" si="8"/>
        <v/>
      </c>
      <c r="G19" s="38"/>
      <c r="H19" s="11">
        <v>3467</v>
      </c>
      <c r="I19" s="36">
        <f t="shared" si="12"/>
        <v>0</v>
      </c>
      <c r="J19" s="13">
        <v>6577467</v>
      </c>
      <c r="K19" s="36">
        <f t="shared" si="13"/>
        <v>0</v>
      </c>
      <c r="L19" s="29" t="str">
        <f t="shared" si="9"/>
        <v/>
      </c>
      <c r="M19" s="38"/>
      <c r="N19" s="11">
        <v>3249.3</v>
      </c>
      <c r="O19" s="36">
        <f t="shared" si="14"/>
        <v>24</v>
      </c>
      <c r="P19" s="13">
        <v>5799258</v>
      </c>
      <c r="Q19" s="45">
        <f t="shared" si="15"/>
        <v>56622</v>
      </c>
      <c r="R19" s="29">
        <f t="shared" si="10"/>
        <v>2359.25</v>
      </c>
      <c r="S19" s="38"/>
      <c r="T19" s="11">
        <v>1204.7</v>
      </c>
      <c r="U19" s="36">
        <f t="shared" si="16"/>
        <v>24</v>
      </c>
      <c r="V19" s="13">
        <v>2480321</v>
      </c>
      <c r="W19" s="36">
        <f t="shared" si="17"/>
        <v>64918</v>
      </c>
      <c r="X19" s="29">
        <f t="shared" si="11"/>
        <v>2704.9166666666665</v>
      </c>
    </row>
    <row r="20" spans="1:25" ht="13.5" thickBot="1" x14ac:dyDescent="0.25">
      <c r="A20" s="34">
        <v>15</v>
      </c>
      <c r="B20" s="35">
        <v>1540.2</v>
      </c>
      <c r="C20" s="36">
        <f>IF(ISBLANK(B20),"",IF(ISBLANK(B19),"",(B20-B19)))</f>
        <v>0</v>
      </c>
      <c r="D20" s="37">
        <v>3561588</v>
      </c>
      <c r="E20" s="36">
        <f t="shared" si="1"/>
        <v>0</v>
      </c>
      <c r="F20" s="29" t="str">
        <f t="shared" si="8"/>
        <v/>
      </c>
      <c r="G20" s="38"/>
      <c r="H20" s="11">
        <v>3467</v>
      </c>
      <c r="I20" s="36">
        <f t="shared" si="12"/>
        <v>0</v>
      </c>
      <c r="J20" s="13">
        <v>6577467</v>
      </c>
      <c r="K20" s="36">
        <f t="shared" si="13"/>
        <v>0</v>
      </c>
      <c r="L20" s="29" t="str">
        <f t="shared" si="9"/>
        <v/>
      </c>
      <c r="M20" s="38"/>
      <c r="N20" s="11">
        <v>3272.3</v>
      </c>
      <c r="O20" s="36">
        <f t="shared" si="14"/>
        <v>23</v>
      </c>
      <c r="P20" s="13">
        <v>5851974</v>
      </c>
      <c r="Q20" s="45">
        <f t="shared" si="15"/>
        <v>52716</v>
      </c>
      <c r="R20" s="29">
        <f t="shared" si="10"/>
        <v>2292</v>
      </c>
      <c r="S20" s="38"/>
      <c r="T20" s="11">
        <v>1227.7</v>
      </c>
      <c r="U20" s="36">
        <f t="shared" si="16"/>
        <v>23</v>
      </c>
      <c r="V20" s="13">
        <v>2541400</v>
      </c>
      <c r="W20" s="36">
        <f t="shared" si="17"/>
        <v>61079</v>
      </c>
      <c r="X20" s="29">
        <f t="shared" si="11"/>
        <v>2655.608695652174</v>
      </c>
    </row>
    <row r="21" spans="1:25" ht="13.5" thickBot="1" x14ac:dyDescent="0.25">
      <c r="A21" s="34">
        <v>16</v>
      </c>
      <c r="B21" s="35">
        <v>1540.2</v>
      </c>
      <c r="C21" s="36">
        <f>IF(ISBLANK(B21),"",IF(ISBLANK(B20),"",(B21-B20)))</f>
        <v>0</v>
      </c>
      <c r="D21" s="37">
        <v>3561588</v>
      </c>
      <c r="E21" s="36">
        <f t="shared" si="1"/>
        <v>0</v>
      </c>
      <c r="F21" s="29" t="str">
        <f t="shared" si="8"/>
        <v/>
      </c>
      <c r="G21" s="38"/>
      <c r="H21" s="11">
        <v>3469.3</v>
      </c>
      <c r="I21" s="36">
        <f t="shared" si="12"/>
        <v>2.3000000000001819</v>
      </c>
      <c r="J21" s="13">
        <v>6580847</v>
      </c>
      <c r="K21" s="36">
        <f t="shared" si="13"/>
        <v>3380</v>
      </c>
      <c r="L21" s="29">
        <f t="shared" si="9"/>
        <v>1469.5652173911881</v>
      </c>
      <c r="M21" s="38"/>
      <c r="N21" s="11">
        <v>3296.3</v>
      </c>
      <c r="O21" s="36">
        <f t="shared" si="14"/>
        <v>24</v>
      </c>
      <c r="P21" s="13">
        <v>5908132</v>
      </c>
      <c r="Q21" s="45">
        <f t="shared" si="15"/>
        <v>56158</v>
      </c>
      <c r="R21" s="29">
        <f t="shared" si="10"/>
        <v>2339.9166666666665</v>
      </c>
      <c r="S21" s="38"/>
      <c r="T21" s="11">
        <v>1251.7</v>
      </c>
      <c r="U21" s="36">
        <f t="shared" si="16"/>
        <v>24</v>
      </c>
      <c r="V21" s="13">
        <v>2605512</v>
      </c>
      <c r="W21" s="36">
        <f t="shared" si="17"/>
        <v>64112</v>
      </c>
      <c r="X21" s="29">
        <f t="shared" si="11"/>
        <v>2671.3333333333335</v>
      </c>
      <c r="Y21" s="44"/>
    </row>
    <row r="22" spans="1:25" ht="13.5" thickBot="1" x14ac:dyDescent="0.25">
      <c r="A22" s="34">
        <v>17</v>
      </c>
      <c r="B22" s="11">
        <v>1540.2</v>
      </c>
      <c r="C22" s="36">
        <f>IF(ISBLANK(B22),"",IF(ISBLANK(B21),"",(B22-B21)))</f>
        <v>0</v>
      </c>
      <c r="D22" s="13">
        <v>3561588</v>
      </c>
      <c r="E22" s="36">
        <f t="shared" si="1"/>
        <v>0</v>
      </c>
      <c r="F22" s="29" t="str">
        <f t="shared" si="8"/>
        <v/>
      </c>
      <c r="G22" s="38"/>
      <c r="H22" s="11">
        <v>3469.3</v>
      </c>
      <c r="I22" s="36">
        <f t="shared" si="12"/>
        <v>0</v>
      </c>
      <c r="J22" s="13">
        <v>6580847</v>
      </c>
      <c r="K22" s="36">
        <f t="shared" si="13"/>
        <v>0</v>
      </c>
      <c r="L22" s="29" t="str">
        <f t="shared" si="9"/>
        <v/>
      </c>
      <c r="M22" s="38"/>
      <c r="N22" s="11">
        <v>3320.3</v>
      </c>
      <c r="O22" s="36">
        <f t="shared" si="14"/>
        <v>24</v>
      </c>
      <c r="P22" s="13">
        <v>5964185</v>
      </c>
      <c r="Q22" s="45">
        <f t="shared" si="15"/>
        <v>56053</v>
      </c>
      <c r="R22" s="29">
        <f t="shared" si="10"/>
        <v>2335.5416666666665</v>
      </c>
      <c r="S22" s="38"/>
      <c r="T22" s="11">
        <v>1275.7</v>
      </c>
      <c r="U22" s="36">
        <f t="shared" si="16"/>
        <v>24</v>
      </c>
      <c r="V22" s="13">
        <v>2669737</v>
      </c>
      <c r="W22" s="36">
        <f t="shared" si="17"/>
        <v>64225</v>
      </c>
      <c r="X22" s="29">
        <f t="shared" si="11"/>
        <v>2676.0416666666665</v>
      </c>
      <c r="Y22" s="44"/>
    </row>
    <row r="23" spans="1:25" ht="13.5" thickBot="1" x14ac:dyDescent="0.25">
      <c r="A23" s="34">
        <v>18</v>
      </c>
      <c r="B23" s="11">
        <v>1540.2</v>
      </c>
      <c r="C23" s="36">
        <f t="shared" si="0"/>
        <v>0</v>
      </c>
      <c r="D23" s="13">
        <v>3561588</v>
      </c>
      <c r="E23" s="36">
        <f t="shared" si="1"/>
        <v>0</v>
      </c>
      <c r="F23" s="29" t="str">
        <f t="shared" si="8"/>
        <v/>
      </c>
      <c r="G23" s="38"/>
      <c r="H23" s="11">
        <v>3469.3</v>
      </c>
      <c r="I23" s="36">
        <f t="shared" si="12"/>
        <v>0</v>
      </c>
      <c r="J23" s="13">
        <v>6580847</v>
      </c>
      <c r="K23" s="36">
        <f t="shared" si="13"/>
        <v>0</v>
      </c>
      <c r="L23" s="29" t="str">
        <f t="shared" si="9"/>
        <v/>
      </c>
      <c r="M23" s="38"/>
      <c r="N23" s="11">
        <v>3343.3</v>
      </c>
      <c r="O23" s="36">
        <f t="shared" si="14"/>
        <v>23</v>
      </c>
      <c r="P23" s="13">
        <v>6019320</v>
      </c>
      <c r="Q23" s="45">
        <f t="shared" si="15"/>
        <v>55135</v>
      </c>
      <c r="R23" s="29">
        <f t="shared" si="10"/>
        <v>2397.1739130434785</v>
      </c>
      <c r="S23" s="38"/>
      <c r="T23" s="11">
        <v>1298.7</v>
      </c>
      <c r="U23" s="36">
        <f t="shared" si="16"/>
        <v>23</v>
      </c>
      <c r="V23" s="13">
        <v>2733105</v>
      </c>
      <c r="W23" s="36">
        <f t="shared" si="17"/>
        <v>63368</v>
      </c>
      <c r="X23" s="29">
        <f t="shared" si="11"/>
        <v>2755.1304347826085</v>
      </c>
    </row>
    <row r="24" spans="1:25" ht="13.5" thickBot="1" x14ac:dyDescent="0.25">
      <c r="A24" s="34">
        <v>19</v>
      </c>
      <c r="B24" s="11">
        <v>1540.2</v>
      </c>
      <c r="C24" s="36">
        <f t="shared" si="0"/>
        <v>0</v>
      </c>
      <c r="D24" s="13">
        <v>3561588</v>
      </c>
      <c r="E24" s="36">
        <f t="shared" si="1"/>
        <v>0</v>
      </c>
      <c r="F24" s="29" t="str">
        <f t="shared" si="8"/>
        <v/>
      </c>
      <c r="G24" s="38"/>
      <c r="H24" s="11">
        <v>3486.8</v>
      </c>
      <c r="I24" s="36">
        <f t="shared" si="12"/>
        <v>17.5</v>
      </c>
      <c r="J24" s="13">
        <v>6626943</v>
      </c>
      <c r="K24" s="36">
        <f t="shared" si="13"/>
        <v>46096</v>
      </c>
      <c r="L24" s="29">
        <f t="shared" si="9"/>
        <v>2634.0571428571429</v>
      </c>
      <c r="M24" s="38"/>
      <c r="N24" s="11">
        <v>3367.3</v>
      </c>
      <c r="O24" s="36">
        <f t="shared" si="14"/>
        <v>24</v>
      </c>
      <c r="P24" s="13">
        <v>6080477</v>
      </c>
      <c r="Q24" s="45">
        <f t="shared" si="15"/>
        <v>61157</v>
      </c>
      <c r="R24" s="29">
        <f t="shared" si="10"/>
        <v>2548.2083333333335</v>
      </c>
      <c r="S24" s="38"/>
      <c r="T24" s="11">
        <v>1304.5</v>
      </c>
      <c r="U24" s="36">
        <f t="shared" si="16"/>
        <v>5.7999999999999545</v>
      </c>
      <c r="V24" s="13">
        <v>2750247</v>
      </c>
      <c r="W24" s="36">
        <f t="shared" si="17"/>
        <v>17142</v>
      </c>
      <c r="X24" s="29">
        <f t="shared" si="11"/>
        <v>2955.5172413793334</v>
      </c>
    </row>
    <row r="25" spans="1:25" ht="13.5" thickBot="1" x14ac:dyDescent="0.25">
      <c r="A25" s="43">
        <v>20</v>
      </c>
      <c r="B25" s="11">
        <v>1540.2</v>
      </c>
      <c r="C25" s="36">
        <f t="shared" si="0"/>
        <v>0</v>
      </c>
      <c r="D25" s="13">
        <v>3561588</v>
      </c>
      <c r="E25" s="36">
        <f t="shared" si="1"/>
        <v>0</v>
      </c>
      <c r="F25" s="29" t="str">
        <f t="shared" si="8"/>
        <v/>
      </c>
      <c r="G25" s="38"/>
      <c r="H25" s="11">
        <v>3510.8</v>
      </c>
      <c r="I25" s="36">
        <f t="shared" si="12"/>
        <v>24</v>
      </c>
      <c r="J25" s="13">
        <v>6688827</v>
      </c>
      <c r="K25" s="36">
        <f t="shared" si="13"/>
        <v>61884</v>
      </c>
      <c r="L25" s="29">
        <f t="shared" si="9"/>
        <v>2578.5</v>
      </c>
      <c r="M25" s="38"/>
      <c r="N25" s="11">
        <v>3391.3</v>
      </c>
      <c r="O25" s="36">
        <f t="shared" si="14"/>
        <v>24</v>
      </c>
      <c r="P25" s="13">
        <v>6142450</v>
      </c>
      <c r="Q25" s="45">
        <f t="shared" si="15"/>
        <v>61973</v>
      </c>
      <c r="R25" s="29">
        <f t="shared" si="10"/>
        <v>2582.2083333333335</v>
      </c>
      <c r="S25" s="38"/>
      <c r="T25" s="11">
        <v>1304.5</v>
      </c>
      <c r="U25" s="36">
        <f t="shared" si="16"/>
        <v>0</v>
      </c>
      <c r="V25" s="13">
        <v>2750247</v>
      </c>
      <c r="W25" s="36">
        <f t="shared" si="17"/>
        <v>0</v>
      </c>
      <c r="X25" s="29" t="str">
        <f t="shared" si="11"/>
        <v/>
      </c>
    </row>
    <row r="26" spans="1:25" ht="13.5" thickBot="1" x14ac:dyDescent="0.25">
      <c r="A26" s="34">
        <v>21</v>
      </c>
      <c r="B26" s="11">
        <v>1540.2</v>
      </c>
      <c r="C26" s="36">
        <f t="shared" si="0"/>
        <v>0</v>
      </c>
      <c r="D26" s="13">
        <v>3561588</v>
      </c>
      <c r="E26" s="36">
        <f t="shared" si="1"/>
        <v>0</v>
      </c>
      <c r="F26" s="29" t="str">
        <f t="shared" si="8"/>
        <v/>
      </c>
      <c r="G26" s="38"/>
      <c r="H26" s="11">
        <v>3513.4</v>
      </c>
      <c r="I26" s="36">
        <f t="shared" si="12"/>
        <v>2.5999999999999091</v>
      </c>
      <c r="J26" s="13">
        <v>6695444</v>
      </c>
      <c r="K26" s="36">
        <f t="shared" si="13"/>
        <v>6617</v>
      </c>
      <c r="L26" s="29">
        <f t="shared" si="9"/>
        <v>2545.0000000000891</v>
      </c>
      <c r="M26" s="38"/>
      <c r="N26" s="11">
        <v>3414.3</v>
      </c>
      <c r="O26" s="36">
        <f t="shared" si="14"/>
        <v>23</v>
      </c>
      <c r="P26" s="13">
        <v>6198443</v>
      </c>
      <c r="Q26" s="45">
        <f t="shared" si="15"/>
        <v>55993</v>
      </c>
      <c r="R26" s="29">
        <f t="shared" si="10"/>
        <v>2434.478260869565</v>
      </c>
      <c r="S26" s="38"/>
      <c r="T26" s="11">
        <v>1325.4</v>
      </c>
      <c r="U26" s="36">
        <f t="shared" si="16"/>
        <v>20.900000000000091</v>
      </c>
      <c r="V26" s="13">
        <v>2806956</v>
      </c>
      <c r="W26" s="36">
        <f t="shared" si="17"/>
        <v>56709</v>
      </c>
      <c r="X26" s="29">
        <f t="shared" si="11"/>
        <v>2713.3492822966391</v>
      </c>
    </row>
    <row r="27" spans="1:25" ht="13.5" thickBot="1" x14ac:dyDescent="0.25">
      <c r="A27" s="34">
        <v>22</v>
      </c>
      <c r="B27" s="11">
        <v>1540.2</v>
      </c>
      <c r="C27" s="36">
        <f t="shared" si="0"/>
        <v>0</v>
      </c>
      <c r="D27" s="13">
        <v>3561588</v>
      </c>
      <c r="E27" s="36">
        <f t="shared" si="1"/>
        <v>0</v>
      </c>
      <c r="F27" s="29" t="str">
        <f t="shared" si="8"/>
        <v/>
      </c>
      <c r="G27" s="38"/>
      <c r="H27" s="11">
        <v>3516.6</v>
      </c>
      <c r="I27" s="36">
        <f t="shared" si="12"/>
        <v>3.1999999999998181</v>
      </c>
      <c r="J27" s="13">
        <v>6700757</v>
      </c>
      <c r="K27" s="36">
        <f t="shared" si="13"/>
        <v>5313</v>
      </c>
      <c r="L27" s="29">
        <f t="shared" si="9"/>
        <v>1660.3125000000944</v>
      </c>
      <c r="M27" s="38"/>
      <c r="N27" s="11">
        <v>3438</v>
      </c>
      <c r="O27" s="36">
        <f t="shared" si="14"/>
        <v>23.699999999999818</v>
      </c>
      <c r="P27" s="13">
        <v>6250534</v>
      </c>
      <c r="Q27" s="45">
        <f t="shared" si="15"/>
        <v>52091</v>
      </c>
      <c r="R27" s="29">
        <f t="shared" si="10"/>
        <v>2197.9324894514934</v>
      </c>
      <c r="S27" s="38"/>
      <c r="T27" s="11">
        <v>1349.2</v>
      </c>
      <c r="U27" s="36">
        <f t="shared" si="16"/>
        <v>23.799999999999955</v>
      </c>
      <c r="V27" s="13">
        <v>2866649</v>
      </c>
      <c r="W27" s="36">
        <f t="shared" si="17"/>
        <v>59693</v>
      </c>
      <c r="X27" s="29">
        <f t="shared" si="11"/>
        <v>2508.1092436974836</v>
      </c>
    </row>
    <row r="28" spans="1:25" ht="13.5" thickBot="1" x14ac:dyDescent="0.25">
      <c r="A28" s="34">
        <v>23</v>
      </c>
      <c r="B28" s="11"/>
      <c r="C28" s="36" t="str">
        <f t="shared" si="0"/>
        <v/>
      </c>
      <c r="D28" s="13"/>
      <c r="E28" s="36" t="str">
        <f t="shared" si="1"/>
        <v/>
      </c>
      <c r="F28" s="29" t="str">
        <f t="shared" si="8"/>
        <v/>
      </c>
      <c r="G28" s="38"/>
      <c r="H28" s="11"/>
      <c r="I28" s="36" t="str">
        <f t="shared" si="12"/>
        <v/>
      </c>
      <c r="J28" s="13"/>
      <c r="K28" s="36" t="str">
        <f t="shared" si="13"/>
        <v/>
      </c>
      <c r="L28" s="29" t="str">
        <f t="shared" si="9"/>
        <v/>
      </c>
      <c r="M28" s="38"/>
      <c r="N28" s="11"/>
      <c r="O28" s="36" t="str">
        <f t="shared" si="14"/>
        <v/>
      </c>
      <c r="P28" s="13"/>
      <c r="Q28" s="45" t="str">
        <f t="shared" si="15"/>
        <v/>
      </c>
      <c r="R28" s="29" t="str">
        <f t="shared" si="10"/>
        <v/>
      </c>
      <c r="S28" s="38"/>
      <c r="T28" s="11"/>
      <c r="U28" s="36" t="str">
        <f t="shared" si="16"/>
        <v/>
      </c>
      <c r="V28" s="13"/>
      <c r="W28" s="36" t="str">
        <f t="shared" si="17"/>
        <v/>
      </c>
      <c r="X28" s="29" t="str">
        <f t="shared" si="11"/>
        <v/>
      </c>
    </row>
    <row r="29" spans="1:25" ht="13.5" thickBot="1" x14ac:dyDescent="0.25">
      <c r="A29" s="34">
        <v>24</v>
      </c>
      <c r="B29" s="11"/>
      <c r="C29" s="36" t="str">
        <f t="shared" si="0"/>
        <v/>
      </c>
      <c r="D29" s="13"/>
      <c r="E29" s="36" t="str">
        <f t="shared" si="1"/>
        <v/>
      </c>
      <c r="F29" s="29" t="str">
        <f t="shared" si="8"/>
        <v/>
      </c>
      <c r="G29" s="38"/>
      <c r="H29" s="11"/>
      <c r="I29" s="36" t="str">
        <f t="shared" si="12"/>
        <v/>
      </c>
      <c r="J29" s="13"/>
      <c r="K29" s="36" t="str">
        <f t="shared" si="13"/>
        <v/>
      </c>
      <c r="L29" s="29" t="str">
        <f t="shared" si="9"/>
        <v/>
      </c>
      <c r="M29" s="38"/>
      <c r="N29" s="11"/>
      <c r="O29" s="36" t="str">
        <f t="shared" si="14"/>
        <v/>
      </c>
      <c r="P29" s="13"/>
      <c r="Q29" s="45" t="str">
        <f t="shared" si="15"/>
        <v/>
      </c>
      <c r="R29" s="29" t="str">
        <f t="shared" si="10"/>
        <v/>
      </c>
      <c r="S29" s="38"/>
      <c r="T29" s="11"/>
      <c r="U29" s="36" t="str">
        <f t="shared" si="16"/>
        <v/>
      </c>
      <c r="V29" s="13"/>
      <c r="W29" s="36" t="str">
        <f t="shared" si="17"/>
        <v/>
      </c>
      <c r="X29" s="29" t="str">
        <f t="shared" si="11"/>
        <v/>
      </c>
    </row>
    <row r="30" spans="1:25" ht="13.5" thickBot="1" x14ac:dyDescent="0.25">
      <c r="A30" s="34">
        <v>25</v>
      </c>
      <c r="B30" s="11"/>
      <c r="C30" s="36" t="str">
        <f t="shared" si="0"/>
        <v/>
      </c>
      <c r="D30" s="13"/>
      <c r="E30" s="36" t="str">
        <f t="shared" si="1"/>
        <v/>
      </c>
      <c r="F30" s="29" t="str">
        <f t="shared" si="8"/>
        <v/>
      </c>
      <c r="G30" s="38"/>
      <c r="H30" s="11"/>
      <c r="I30" s="36" t="str">
        <f t="shared" si="12"/>
        <v/>
      </c>
      <c r="J30" s="13"/>
      <c r="K30" s="36" t="str">
        <f t="shared" si="13"/>
        <v/>
      </c>
      <c r="L30" s="29" t="str">
        <f t="shared" si="9"/>
        <v/>
      </c>
      <c r="M30" s="38"/>
      <c r="N30" s="11"/>
      <c r="O30" s="36" t="str">
        <f t="shared" si="14"/>
        <v/>
      </c>
      <c r="P30" s="13"/>
      <c r="Q30" s="45" t="str">
        <f t="shared" si="15"/>
        <v/>
      </c>
      <c r="R30" s="29" t="str">
        <f t="shared" si="10"/>
        <v/>
      </c>
      <c r="S30" s="38"/>
      <c r="T30" s="11"/>
      <c r="U30" s="36" t="str">
        <f t="shared" si="16"/>
        <v/>
      </c>
      <c r="V30" s="13"/>
      <c r="W30" s="36" t="str">
        <f t="shared" si="17"/>
        <v/>
      </c>
      <c r="X30" s="29" t="str">
        <f t="shared" si="11"/>
        <v/>
      </c>
    </row>
    <row r="31" spans="1:25" ht="13.5" thickBot="1" x14ac:dyDescent="0.25">
      <c r="A31" s="34">
        <v>26</v>
      </c>
      <c r="B31" s="11"/>
      <c r="C31" s="36" t="str">
        <f t="shared" si="0"/>
        <v/>
      </c>
      <c r="D31" s="13"/>
      <c r="E31" s="36" t="str">
        <f t="shared" si="1"/>
        <v/>
      </c>
      <c r="F31" s="29" t="str">
        <f t="shared" si="8"/>
        <v/>
      </c>
      <c r="G31" s="38"/>
      <c r="H31" s="47"/>
      <c r="I31" s="36" t="str">
        <f t="shared" si="12"/>
        <v/>
      </c>
      <c r="J31" s="13"/>
      <c r="K31" s="36" t="str">
        <f t="shared" si="13"/>
        <v/>
      </c>
      <c r="L31" s="29" t="str">
        <f t="shared" si="9"/>
        <v/>
      </c>
      <c r="M31" s="38"/>
      <c r="N31" s="11"/>
      <c r="O31" s="36" t="str">
        <f t="shared" si="14"/>
        <v/>
      </c>
      <c r="P31" s="13"/>
      <c r="Q31" s="45" t="str">
        <f t="shared" si="15"/>
        <v/>
      </c>
      <c r="R31" s="29" t="str">
        <f t="shared" si="10"/>
        <v/>
      </c>
      <c r="S31" s="38"/>
      <c r="T31" s="11"/>
      <c r="U31" s="36" t="str">
        <f t="shared" si="16"/>
        <v/>
      </c>
      <c r="V31" s="13"/>
      <c r="W31" s="36" t="str">
        <f t="shared" si="17"/>
        <v/>
      </c>
      <c r="X31" s="29" t="str">
        <f t="shared" si="11"/>
        <v/>
      </c>
    </row>
    <row r="32" spans="1:25" ht="13.5" thickBot="1" x14ac:dyDescent="0.25">
      <c r="A32" s="43">
        <v>27</v>
      </c>
      <c r="B32" s="11"/>
      <c r="C32" s="36" t="str">
        <f t="shared" si="0"/>
        <v/>
      </c>
      <c r="D32" s="13"/>
      <c r="E32" s="36" t="str">
        <f t="shared" si="1"/>
        <v/>
      </c>
      <c r="F32" s="29" t="str">
        <f t="shared" si="8"/>
        <v/>
      </c>
      <c r="G32" s="38"/>
      <c r="H32" s="47"/>
      <c r="I32" s="36" t="str">
        <f t="shared" si="12"/>
        <v/>
      </c>
      <c r="J32" s="13"/>
      <c r="K32" s="36" t="str">
        <f t="shared" si="13"/>
        <v/>
      </c>
      <c r="L32" s="29" t="str">
        <f t="shared" si="9"/>
        <v/>
      </c>
      <c r="M32" s="38"/>
      <c r="N32" s="11"/>
      <c r="O32" s="36" t="str">
        <f t="shared" si="14"/>
        <v/>
      </c>
      <c r="P32" s="13"/>
      <c r="Q32" s="45" t="str">
        <f t="shared" si="15"/>
        <v/>
      </c>
      <c r="R32" s="29" t="str">
        <f t="shared" si="10"/>
        <v/>
      </c>
      <c r="S32" s="38"/>
      <c r="T32" s="11"/>
      <c r="U32" s="36" t="str">
        <f t="shared" si="16"/>
        <v/>
      </c>
      <c r="V32" s="13"/>
      <c r="W32" s="36" t="str">
        <f t="shared" si="17"/>
        <v/>
      </c>
      <c r="X32" s="29" t="str">
        <f t="shared" si="11"/>
        <v/>
      </c>
    </row>
    <row r="33" spans="1:24" ht="13.5" thickBot="1" x14ac:dyDescent="0.25">
      <c r="A33" s="34">
        <v>28</v>
      </c>
      <c r="B33" s="11"/>
      <c r="C33" s="36" t="str">
        <f t="shared" si="0"/>
        <v/>
      </c>
      <c r="D33" s="13"/>
      <c r="E33" s="36" t="str">
        <f t="shared" si="1"/>
        <v/>
      </c>
      <c r="F33" s="29" t="str">
        <f t="shared" si="8"/>
        <v/>
      </c>
      <c r="G33" s="38"/>
      <c r="H33" s="48"/>
      <c r="I33" s="36" t="str">
        <f t="shared" si="12"/>
        <v/>
      </c>
      <c r="J33" s="13"/>
      <c r="K33" s="36" t="str">
        <f t="shared" si="13"/>
        <v/>
      </c>
      <c r="L33" s="29" t="str">
        <f t="shared" si="9"/>
        <v/>
      </c>
      <c r="M33" s="38"/>
      <c r="N33" s="11"/>
      <c r="O33" s="36" t="str">
        <f t="shared" si="14"/>
        <v/>
      </c>
      <c r="P33" s="13"/>
      <c r="Q33" s="45" t="str">
        <f t="shared" si="15"/>
        <v/>
      </c>
      <c r="R33" s="29" t="str">
        <f t="shared" si="10"/>
        <v/>
      </c>
      <c r="S33" s="38"/>
      <c r="T33" s="11"/>
      <c r="U33" s="36" t="str">
        <f t="shared" si="16"/>
        <v/>
      </c>
      <c r="V33" s="13"/>
      <c r="W33" s="36" t="str">
        <f t="shared" si="17"/>
        <v/>
      </c>
      <c r="X33" s="29" t="str">
        <f t="shared" si="11"/>
        <v/>
      </c>
    </row>
    <row r="34" spans="1:24" ht="13.5" thickBot="1" x14ac:dyDescent="0.25">
      <c r="A34" s="34">
        <v>29</v>
      </c>
      <c r="B34" s="11"/>
      <c r="C34" s="36" t="str">
        <f t="shared" si="0"/>
        <v/>
      </c>
      <c r="D34" s="13"/>
      <c r="E34" s="36" t="str">
        <f t="shared" si="1"/>
        <v/>
      </c>
      <c r="F34" s="29" t="str">
        <f t="shared" si="8"/>
        <v/>
      </c>
      <c r="G34" s="38"/>
      <c r="H34" s="17"/>
      <c r="I34" s="36" t="str">
        <f t="shared" si="12"/>
        <v/>
      </c>
      <c r="J34" s="18"/>
      <c r="K34" s="36" t="str">
        <f t="shared" si="13"/>
        <v/>
      </c>
      <c r="L34" s="29" t="str">
        <f t="shared" si="9"/>
        <v/>
      </c>
      <c r="M34" s="38"/>
      <c r="N34" s="11"/>
      <c r="O34" s="36" t="str">
        <f t="shared" si="14"/>
        <v/>
      </c>
      <c r="P34" s="13"/>
      <c r="Q34" s="45" t="str">
        <f t="shared" si="15"/>
        <v/>
      </c>
      <c r="R34" s="29" t="str">
        <f t="shared" si="10"/>
        <v/>
      </c>
      <c r="S34" s="38"/>
      <c r="T34" s="11"/>
      <c r="U34" s="36" t="str">
        <f t="shared" si="16"/>
        <v/>
      </c>
      <c r="V34" s="13"/>
      <c r="W34" s="36" t="str">
        <f t="shared" si="17"/>
        <v/>
      </c>
      <c r="X34" s="29" t="str">
        <f t="shared" si="11"/>
        <v/>
      </c>
    </row>
    <row r="35" spans="1:24" ht="13.5" thickBot="1" x14ac:dyDescent="0.25">
      <c r="A35" s="34">
        <v>30</v>
      </c>
      <c r="B35" s="11"/>
      <c r="C35" s="36" t="str">
        <f t="shared" si="0"/>
        <v/>
      </c>
      <c r="D35" s="13"/>
      <c r="E35" s="36" t="str">
        <f t="shared" si="1"/>
        <v/>
      </c>
      <c r="F35" s="29" t="str">
        <f t="shared" si="8"/>
        <v/>
      </c>
      <c r="G35" s="22"/>
      <c r="H35" s="17"/>
      <c r="I35" s="36" t="str">
        <f>IF(ISBLANK(H35),"",IF(ISBLANK(H34),"",(H35-H34)))</f>
        <v/>
      </c>
      <c r="J35" s="18"/>
      <c r="K35" s="36" t="str">
        <f t="shared" si="13"/>
        <v/>
      </c>
      <c r="L35" s="29" t="str">
        <f t="shared" si="9"/>
        <v/>
      </c>
      <c r="M35" s="22"/>
      <c r="N35" s="11"/>
      <c r="O35" s="36" t="str">
        <f t="shared" si="14"/>
        <v/>
      </c>
      <c r="P35" s="13"/>
      <c r="Q35" s="45" t="str">
        <f t="shared" si="15"/>
        <v/>
      </c>
      <c r="R35" s="29" t="str">
        <f t="shared" si="10"/>
        <v/>
      </c>
      <c r="S35" s="22"/>
      <c r="T35" s="11"/>
      <c r="U35" s="36" t="str">
        <f t="shared" si="16"/>
        <v/>
      </c>
      <c r="V35" s="13"/>
      <c r="W35" s="36" t="str">
        <f t="shared" si="17"/>
        <v/>
      </c>
      <c r="X35" s="29" t="str">
        <f t="shared" si="11"/>
        <v/>
      </c>
    </row>
    <row r="36" spans="1:24" ht="13.5" thickBot="1" x14ac:dyDescent="0.25">
      <c r="A36" s="49">
        <v>31</v>
      </c>
      <c r="B36" s="50"/>
      <c r="C36" s="51" t="str">
        <f t="shared" si="0"/>
        <v/>
      </c>
      <c r="D36" s="52"/>
      <c r="E36" s="51" t="str">
        <f t="shared" si="1"/>
        <v/>
      </c>
      <c r="F36" s="29" t="str">
        <f t="shared" si="8"/>
        <v/>
      </c>
      <c r="G36" s="53"/>
      <c r="H36" s="54"/>
      <c r="I36" s="51" t="str">
        <f>IF(ISBLANK(H36),"",IF(ISBLANK(H35),"",(H36-H35)))</f>
        <v/>
      </c>
      <c r="J36" s="55"/>
      <c r="K36" s="51" t="str">
        <f t="shared" si="13"/>
        <v/>
      </c>
      <c r="L36" s="29" t="str">
        <f t="shared" si="9"/>
        <v/>
      </c>
      <c r="M36" s="53"/>
      <c r="N36" s="50"/>
      <c r="O36" s="51" t="str">
        <f t="shared" si="14"/>
        <v/>
      </c>
      <c r="P36" s="52"/>
      <c r="Q36" s="56" t="str">
        <f t="shared" si="15"/>
        <v/>
      </c>
      <c r="R36" s="29" t="str">
        <f t="shared" si="10"/>
        <v/>
      </c>
      <c r="S36" s="53"/>
      <c r="T36" s="50"/>
      <c r="U36" s="51" t="str">
        <f t="shared" si="16"/>
        <v/>
      </c>
      <c r="V36" s="52"/>
      <c r="W36" s="51" t="str">
        <f t="shared" si="17"/>
        <v/>
      </c>
      <c r="X36" s="29" t="str">
        <f t="shared" si="11"/>
        <v/>
      </c>
    </row>
    <row r="37" spans="1:24" ht="13.5" thickBot="1" x14ac:dyDescent="0.25">
      <c r="C37" s="57">
        <f>SUM(C6:C36)</f>
        <v>28</v>
      </c>
      <c r="E37" s="58">
        <f>SUM(E6:E36)</f>
        <v>62393</v>
      </c>
      <c r="F37" s="59"/>
      <c r="I37" s="57">
        <f>SUM(I6:I36)</f>
        <v>105.59999999999991</v>
      </c>
      <c r="K37" s="58">
        <f>SUM(K6:K36)</f>
        <v>242399</v>
      </c>
      <c r="L37" s="59"/>
      <c r="O37" s="57">
        <f>SUM(O6:O36)</f>
        <v>466.09999999999991</v>
      </c>
      <c r="Q37" s="58">
        <f>SUM(Q6:Q36)</f>
        <v>1055144</v>
      </c>
      <c r="R37" s="59"/>
      <c r="U37" s="57">
        <f>SUM(U6:U36)</f>
        <v>448.80000000000007</v>
      </c>
      <c r="W37" s="58">
        <f>SUM(W6:W36)</f>
        <v>1147513</v>
      </c>
      <c r="X37" s="59"/>
    </row>
    <row r="40" spans="1:24" x14ac:dyDescent="0.2">
      <c r="H40" s="60" t="s">
        <v>11</v>
      </c>
      <c r="I40" s="60" t="s">
        <v>12</v>
      </c>
      <c r="J40" s="60" t="s">
        <v>13</v>
      </c>
      <c r="K40" s="60" t="s">
        <v>14</v>
      </c>
    </row>
    <row r="41" spans="1:24" x14ac:dyDescent="0.2">
      <c r="E41" s="71" t="s">
        <v>15</v>
      </c>
      <c r="F41" s="72"/>
      <c r="G41" s="73"/>
      <c r="H41" s="61">
        <v>0</v>
      </c>
      <c r="I41" s="61">
        <v>0</v>
      </c>
      <c r="J41" s="61">
        <v>0</v>
      </c>
      <c r="K41" s="61">
        <v>0</v>
      </c>
    </row>
    <row r="42" spans="1:24" x14ac:dyDescent="0.2">
      <c r="E42" s="74" t="s">
        <v>16</v>
      </c>
      <c r="F42" s="74"/>
      <c r="G42" s="75"/>
      <c r="H42" s="62">
        <f>H41*1000*0.9108/E37</f>
        <v>0</v>
      </c>
      <c r="I42" s="62">
        <f>I41*1000*0.9108/K37</f>
        <v>0</v>
      </c>
      <c r="J42" s="62">
        <f>J41*1000*0.9108/Q37</f>
        <v>0</v>
      </c>
      <c r="K42" s="62">
        <f>K41*1000*0.9108/W37</f>
        <v>0</v>
      </c>
    </row>
    <row r="43" spans="1:24" x14ac:dyDescent="0.2">
      <c r="E43" s="76" t="s">
        <v>17</v>
      </c>
      <c r="F43" s="76"/>
      <c r="G43" s="76"/>
      <c r="H43" s="63">
        <v>64046</v>
      </c>
      <c r="I43" s="63">
        <v>56038</v>
      </c>
      <c r="J43" s="63">
        <v>0</v>
      </c>
      <c r="K43" s="63">
        <v>0</v>
      </c>
    </row>
    <row r="44" spans="1:24" x14ac:dyDescent="0.2">
      <c r="E44" s="77" t="s">
        <v>18</v>
      </c>
      <c r="F44" s="77"/>
      <c r="G44" s="77"/>
      <c r="H44" s="64">
        <v>12.3</v>
      </c>
      <c r="I44" s="64">
        <v>11</v>
      </c>
      <c r="J44" s="64">
        <v>0</v>
      </c>
      <c r="K44" s="64">
        <v>0</v>
      </c>
    </row>
    <row r="45" spans="1:24" x14ac:dyDescent="0.2">
      <c r="E45" s="78" t="s">
        <v>19</v>
      </c>
      <c r="F45" s="78"/>
      <c r="G45" s="78"/>
      <c r="H45" s="65">
        <f>H44*1000000/H43</f>
        <v>192.04946444742842</v>
      </c>
      <c r="I45" s="65">
        <f>I44*1000000/I43</f>
        <v>196.29537099825117</v>
      </c>
      <c r="J45" s="65" t="str">
        <f>IF(J44=0,"",J44*1000000/J43)</f>
        <v/>
      </c>
      <c r="K45" s="65" t="str">
        <f>IF(K44=0,"",K44*1000000/K43)</f>
        <v/>
      </c>
    </row>
    <row r="47" spans="1:24" x14ac:dyDescent="0.2">
      <c r="E47" s="66"/>
      <c r="F47" s="66"/>
      <c r="G47" s="66"/>
      <c r="H47" s="66" t="s">
        <v>20</v>
      </c>
      <c r="I47" s="66"/>
      <c r="J47" s="66"/>
      <c r="K47" s="66" t="s">
        <v>21</v>
      </c>
      <c r="L47" s="67"/>
    </row>
    <row r="48" spans="1:24" x14ac:dyDescent="0.2">
      <c r="E48" s="68"/>
      <c r="F48" s="68"/>
      <c r="G48" s="68"/>
      <c r="H48" s="66" t="s">
        <v>22</v>
      </c>
      <c r="I48" s="66"/>
      <c r="J48" s="66"/>
      <c r="K48" s="66" t="s">
        <v>23</v>
      </c>
      <c r="L48" s="67"/>
    </row>
    <row r="49" spans="5:12" x14ac:dyDescent="0.2">
      <c r="E49" s="69"/>
      <c r="F49" s="69"/>
      <c r="G49" s="69"/>
      <c r="H49" s="70"/>
      <c r="I49" s="70"/>
      <c r="J49" s="70"/>
      <c r="K49" s="70"/>
      <c r="L49" s="67"/>
    </row>
    <row r="50" spans="5:12" x14ac:dyDescent="0.2">
      <c r="E50" s="69"/>
      <c r="F50" s="69"/>
      <c r="G50" s="69"/>
      <c r="H50" s="70"/>
      <c r="I50" s="70"/>
      <c r="J50" s="70"/>
      <c r="K50" s="70"/>
      <c r="L50" s="67"/>
    </row>
  </sheetData>
  <mergeCells count="11">
    <mergeCell ref="A1:X2"/>
    <mergeCell ref="A3:A4"/>
    <mergeCell ref="B3:F3"/>
    <mergeCell ref="H3:L3"/>
    <mergeCell ref="N3:R3"/>
    <mergeCell ref="T3:X3"/>
    <mergeCell ref="E41:G41"/>
    <mergeCell ref="E42:G42"/>
    <mergeCell ref="E43:G43"/>
    <mergeCell ref="E44:G44"/>
    <mergeCell ref="E45:G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DG's  LOG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Savelyev</dc:creator>
  <cp:lastModifiedBy>User</cp:lastModifiedBy>
  <dcterms:created xsi:type="dcterms:W3CDTF">2016-06-08T10:37:04Z</dcterms:created>
  <dcterms:modified xsi:type="dcterms:W3CDTF">2016-06-11T19:04:39Z</dcterms:modified>
</cp:coreProperties>
</file>