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ЭтаКнига" defaultThemeVersion="124226"/>
  <bookViews>
    <workbookView xWindow="11025" yWindow="30" windowWidth="18255" windowHeight="12525" activeTab="4"/>
  </bookViews>
  <sheets>
    <sheet name="Лист" sheetId="1" r:id="rId1"/>
    <sheet name="Лист (2)" sheetId="2" r:id="rId2"/>
    <sheet name="Лист (3)" sheetId="3" r:id="rId3"/>
    <sheet name="Лист (4)" sheetId="4" r:id="rId4"/>
    <sheet name="Лист (5)" sheetId="7" r:id="rId5"/>
    <sheet name="Лист (6)" sheetId="6" r:id="rId6"/>
  </sheets>
  <definedNames>
    <definedName name="solver_adj" localSheetId="1" hidden="1">'Лист (2)'!$D$8:$H$19</definedName>
    <definedName name="solver_adj" localSheetId="2" hidden="1">'Лист (3)'!$D$8:$H$19</definedName>
    <definedName name="solver_adj" localSheetId="3" hidden="1">'Лист (4)'!$D$8:$H$19</definedName>
    <definedName name="solver_adj" localSheetId="4" hidden="1">'Лист (5)'!$D$8:$H$19</definedName>
    <definedName name="solver_adj" localSheetId="5" hidden="1">'Лист (6)'!$D$8:$H$19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drv" localSheetId="1" hidden="1">2</definedName>
    <definedName name="solver_drv" localSheetId="2" hidden="1">2</definedName>
    <definedName name="solver_drv" localSheetId="3" hidden="1">2</definedName>
    <definedName name="solver_drv" localSheetId="4" hidden="1">2</definedName>
    <definedName name="solver_drv" localSheetId="5" hidden="1">2</definedName>
    <definedName name="solver_eng" localSheetId="1" hidden="1">2</definedName>
    <definedName name="solver_eng" localSheetId="2" hidden="1">2</definedName>
    <definedName name="solver_eng" localSheetId="3" hidden="1">2</definedName>
    <definedName name="solver_eng" localSheetId="4" hidden="1">2</definedName>
    <definedName name="solver_eng" localSheetId="5" hidden="1">2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itr" localSheetId="1" hidden="1">2147483647</definedName>
    <definedName name="solver_itr" localSheetId="2" hidden="1">2147483647</definedName>
    <definedName name="solver_itr" localSheetId="3" hidden="1">2147483647</definedName>
    <definedName name="solver_itr" localSheetId="4" hidden="1">2147483647</definedName>
    <definedName name="solver_itr" localSheetId="5" hidden="1">2147483647</definedName>
    <definedName name="solver_lhs1" localSheetId="1" hidden="1">'Лист (2)'!$D$20:$H$20</definedName>
    <definedName name="solver_lhs1" localSheetId="2" hidden="1">'Лист (3)'!$D$20:$H$20</definedName>
    <definedName name="solver_lhs1" localSheetId="3" hidden="1">'Лист (4)'!$D$20:$H$20</definedName>
    <definedName name="solver_lhs1" localSheetId="4" hidden="1">'Лист (5)'!$D$20:$H$20</definedName>
    <definedName name="solver_lhs1" localSheetId="5" hidden="1">'Лист (6)'!$D$20:$H$20</definedName>
    <definedName name="solver_lhs2" localSheetId="1" hidden="1">'Лист (2)'!$D$20:$H$20</definedName>
    <definedName name="solver_lhs2" localSheetId="2" hidden="1">'Лист (3)'!$D$20:$H$20</definedName>
    <definedName name="solver_lhs2" localSheetId="3" hidden="1">'Лист (4)'!$D$20:$H$20</definedName>
    <definedName name="solver_lhs2" localSheetId="4" hidden="1">'Лист (5)'!$D$20:$H$20</definedName>
    <definedName name="solver_lhs2" localSheetId="5" hidden="1">'Лист (6)'!$D$20:$H$20</definedName>
    <definedName name="solver_lhs3" localSheetId="1" hidden="1">'Лист (2)'!$D$8:$H$19</definedName>
    <definedName name="solver_lhs3" localSheetId="2" hidden="1">'Лист (3)'!$D$8:$H$19</definedName>
    <definedName name="solver_lhs3" localSheetId="3" hidden="1">'Лист (4)'!$D$8:$H$19</definedName>
    <definedName name="solver_lhs3" localSheetId="4" hidden="1">'Лист (5)'!$D$8:$H$19</definedName>
    <definedName name="solver_lhs3" localSheetId="5" hidden="1">'Лист (6)'!$D$8:$H$19</definedName>
    <definedName name="solver_lhs4" localSheetId="1" hidden="1">'Лист (2)'!$D$8:$H$19</definedName>
    <definedName name="solver_lhs4" localSheetId="2" hidden="1">'Лист (3)'!$D$8:$H$19</definedName>
    <definedName name="solver_lhs4" localSheetId="3" hidden="1">'Лист (4)'!$D$8:$H$19</definedName>
    <definedName name="solver_lhs4" localSheetId="4" hidden="1">'Лист (5)'!$D$8:$H$19</definedName>
    <definedName name="solver_lhs4" localSheetId="5" hidden="1">'Лист (6)'!$D$8:$H$19</definedName>
    <definedName name="solver_lhs5" localSheetId="1" hidden="1">'Лист (2)'!$N$8:$N$19</definedName>
    <definedName name="solver_lhs5" localSheetId="2" hidden="1">'Лист (3)'!$N$8:$N$19</definedName>
    <definedName name="solver_lhs5" localSheetId="3" hidden="1">'Лист (4)'!$N$8:$N$19</definedName>
    <definedName name="solver_lhs5" localSheetId="4" hidden="1">'Лист (5)'!$N$8:$N$19</definedName>
    <definedName name="solver_lhs5" localSheetId="5" hidden="1">'Лист (6)'!$N$8:$N$19</definedName>
    <definedName name="solver_lhs6" localSheetId="1" hidden="1">'Лист (2)'!$N$8:$N$19</definedName>
    <definedName name="solver_lhs6" localSheetId="2" hidden="1">'Лист (3)'!$N$8:$N$19</definedName>
    <definedName name="solver_lhs6" localSheetId="3" hidden="1">'Лист (4)'!$N$8:$N$19</definedName>
    <definedName name="solver_lhs6" localSheetId="4" hidden="1">'Лист (5)'!$N$8:$N$19</definedName>
    <definedName name="solver_lhs6" localSheetId="5" hidden="1">'Лист (6)'!$N$8:$N$19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ip" localSheetId="4" hidden="1">2147483647</definedName>
    <definedName name="solver_mip" localSheetId="5" hidden="1">2147483647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ni" localSheetId="4" hidden="1">30</definedName>
    <definedName name="solver_mni" localSheetId="5" hidden="1">30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rt" localSheetId="4" hidden="1">0.075</definedName>
    <definedName name="solver_mrt" localSheetId="5" hidden="1">0.075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msl" localSheetId="4" hidden="1">2</definedName>
    <definedName name="solver_msl" localSheetId="5" hidden="1">2</definedName>
    <definedName name="solver_neg" localSheetId="1" hidden="1">2</definedName>
    <definedName name="solver_neg" localSheetId="2" hidden="1">2</definedName>
    <definedName name="solver_neg" localSheetId="3" hidden="1">2</definedName>
    <definedName name="solver_neg" localSheetId="4" hidden="1">2</definedName>
    <definedName name="solver_neg" localSheetId="5" hidden="1">2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od" localSheetId="4" hidden="1">2147483647</definedName>
    <definedName name="solver_nod" localSheetId="5" hidden="1">2147483647</definedName>
    <definedName name="solver_num" localSheetId="1" hidden="1">6</definedName>
    <definedName name="solver_num" localSheetId="2" hidden="1">6</definedName>
    <definedName name="solver_num" localSheetId="3" hidden="1">6</definedName>
    <definedName name="solver_num" localSheetId="4" hidden="1">6</definedName>
    <definedName name="solver_num" localSheetId="5" hidden="1">6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opt" localSheetId="1" hidden="1">'Лист (2)'!$N$20</definedName>
    <definedName name="solver_opt" localSheetId="2" hidden="1">'Лист (3)'!$N$20</definedName>
    <definedName name="solver_opt" localSheetId="3" hidden="1">'Лист (4)'!$N$20</definedName>
    <definedName name="solver_opt" localSheetId="4" hidden="1">'Лист (5)'!$N$20</definedName>
    <definedName name="solver_opt" localSheetId="5" hidden="1">'Лист (6)'!$N$20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rbv" localSheetId="1" hidden="1">2</definedName>
    <definedName name="solver_rbv" localSheetId="2" hidden="1">2</definedName>
    <definedName name="solver_rbv" localSheetId="3" hidden="1">2</definedName>
    <definedName name="solver_rbv" localSheetId="4" hidden="1">2</definedName>
    <definedName name="solver_rbv" localSheetId="5" hidden="1">2</definedName>
    <definedName name="solver_rel1" localSheetId="1" hidden="1">1</definedName>
    <definedName name="solver_rel1" localSheetId="2" hidden="1">1</definedName>
    <definedName name="solver_rel1" localSheetId="3" hidden="1">1</definedName>
    <definedName name="solver_rel1" localSheetId="4" hidden="1">1</definedName>
    <definedName name="solver_rel1" localSheetId="5" hidden="1">1</definedName>
    <definedName name="solver_rel2" localSheetId="1" hidden="1">3</definedName>
    <definedName name="solver_rel2" localSheetId="2" hidden="1">3</definedName>
    <definedName name="solver_rel2" localSheetId="3" hidden="1">3</definedName>
    <definedName name="solver_rel2" localSheetId="4" hidden="1">3</definedName>
    <definedName name="solver_rel2" localSheetId="5" hidden="1">3</definedName>
    <definedName name="solver_rel3" localSheetId="1" hidden="1">4</definedName>
    <definedName name="solver_rel3" localSheetId="2" hidden="1">4</definedName>
    <definedName name="solver_rel3" localSheetId="3" hidden="1">4</definedName>
    <definedName name="solver_rel3" localSheetId="4" hidden="1">4</definedName>
    <definedName name="solver_rel3" localSheetId="5" hidden="1">4</definedName>
    <definedName name="solver_rel4" localSheetId="1" hidden="1">3</definedName>
    <definedName name="solver_rel4" localSheetId="2" hidden="1">3</definedName>
    <definedName name="solver_rel4" localSheetId="3" hidden="1">3</definedName>
    <definedName name="solver_rel4" localSheetId="4" hidden="1">3</definedName>
    <definedName name="solver_rel4" localSheetId="5" hidden="1">3</definedName>
    <definedName name="solver_rel5" localSheetId="1" hidden="1">1</definedName>
    <definedName name="solver_rel5" localSheetId="2" hidden="1">1</definedName>
    <definedName name="solver_rel5" localSheetId="3" hidden="1">1</definedName>
    <definedName name="solver_rel5" localSheetId="4" hidden="1">1</definedName>
    <definedName name="solver_rel5" localSheetId="5" hidden="1">1</definedName>
    <definedName name="solver_rel6" localSheetId="1" hidden="1">3</definedName>
    <definedName name="solver_rel6" localSheetId="2" hidden="1">3</definedName>
    <definedName name="solver_rel6" localSheetId="3" hidden="1">3</definedName>
    <definedName name="solver_rel6" localSheetId="4" hidden="1">3</definedName>
    <definedName name="solver_rel6" localSheetId="5" hidden="1">3</definedName>
    <definedName name="solver_rhs1" localSheetId="1" hidden="1">'Лист (2)'!$D$26:$H$26</definedName>
    <definedName name="solver_rhs1" localSheetId="2" hidden="1">'Лист (3)'!$D$26:$H$26</definedName>
    <definedName name="solver_rhs1" localSheetId="3" hidden="1">'Лист (4)'!$D$26:$H$26</definedName>
    <definedName name="solver_rhs1" localSheetId="4" hidden="1">'Лист (5)'!$D$26:$H$26</definedName>
    <definedName name="solver_rhs1" localSheetId="5" hidden="1">'Лист (6)'!$D$26:$H$26</definedName>
    <definedName name="solver_rhs2" localSheetId="1" hidden="1">'Лист (2)'!$D$25:$H$25</definedName>
    <definedName name="solver_rhs2" localSheetId="2" hidden="1">'Лист (3)'!$D$25:$H$25</definedName>
    <definedName name="solver_rhs2" localSheetId="3" hidden="1">'Лист (4)'!$D$25:$H$25</definedName>
    <definedName name="solver_rhs2" localSheetId="4" hidden="1">'Лист (5)'!$D$25:$H$25</definedName>
    <definedName name="solver_rhs2" localSheetId="5" hidden="1">'Лист (6)'!$D$25:$H$25</definedName>
    <definedName name="solver_rhs3" localSheetId="1" hidden="1">целое</definedName>
    <definedName name="solver_rhs3" localSheetId="2" hidden="1">целое</definedName>
    <definedName name="solver_rhs3" localSheetId="3" hidden="1">целое</definedName>
    <definedName name="solver_rhs3" localSheetId="4" hidden="1">целое</definedName>
    <definedName name="solver_rhs3" localSheetId="5" hidden="1">целое</definedName>
    <definedName name="solver_rhs4" localSheetId="1" hidden="1">0</definedName>
    <definedName name="solver_rhs4" localSheetId="2" hidden="1">0</definedName>
    <definedName name="solver_rhs4" localSheetId="3" hidden="1">0</definedName>
    <definedName name="solver_rhs4" localSheetId="4" hidden="1">0</definedName>
    <definedName name="solver_rhs4" localSheetId="5" hidden="1">0</definedName>
    <definedName name="solver_rhs5" localSheetId="1" hidden="1">'Лист (2)'!$O$5</definedName>
    <definedName name="solver_rhs5" localSheetId="2" hidden="1">'Лист (3)'!$O$5</definedName>
    <definedName name="solver_rhs5" localSheetId="3" hidden="1">'Лист (4)'!$O$5</definedName>
    <definedName name="solver_rhs5" localSheetId="4" hidden="1">'Лист (5)'!$O$5</definedName>
    <definedName name="solver_rhs5" localSheetId="5" hidden="1">'Лист (6)'!$O$5</definedName>
    <definedName name="solver_rhs6" localSheetId="1" hidden="1">'Лист (2)'!$N$5</definedName>
    <definedName name="solver_rhs6" localSheetId="2" hidden="1">'Лист (3)'!$N$5</definedName>
    <definedName name="solver_rhs6" localSheetId="3" hidden="1">'Лист (4)'!$N$5</definedName>
    <definedName name="solver_rhs6" localSheetId="4" hidden="1">'Лист (5)'!$N$5</definedName>
    <definedName name="solver_rhs6" localSheetId="5" hidden="1">'Лист (6)'!$N$5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rlx" localSheetId="5" hidden="1">2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rsd" localSheetId="4" hidden="1">0</definedName>
    <definedName name="solver_rsd" localSheetId="5" hidden="1">0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cl" localSheetId="5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ssz" localSheetId="4" hidden="1">100</definedName>
    <definedName name="solver_ssz" localSheetId="5" hidden="1">100</definedName>
    <definedName name="solver_tim" localSheetId="1" hidden="1">2147483647</definedName>
    <definedName name="solver_tim" localSheetId="2" hidden="1">2147483647</definedName>
    <definedName name="solver_tim" localSheetId="3" hidden="1">2147483647</definedName>
    <definedName name="solver_tim" localSheetId="4" hidden="1">2147483647</definedName>
    <definedName name="solver_tim" localSheetId="5" hidden="1">2147483647</definedName>
    <definedName name="solver_tol" localSheetId="1" hidden="1">0.01</definedName>
    <definedName name="solver_tol" localSheetId="2" hidden="1">0.01</definedName>
    <definedName name="solver_tol" localSheetId="3" hidden="1">0.01</definedName>
    <definedName name="solver_tol" localSheetId="4" hidden="1">0.01</definedName>
    <definedName name="solver_tol" localSheetId="5" hidden="1">0.01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val" localSheetId="1" hidden="1">17000</definedName>
    <definedName name="solver_val" localSheetId="2" hidden="1">17000</definedName>
    <definedName name="solver_val" localSheetId="3" hidden="1">17000</definedName>
    <definedName name="solver_val" localSheetId="4" hidden="1">17000</definedName>
    <definedName name="solver_val" localSheetId="5" hidden="1">17000</definedName>
    <definedName name="solver_ver" localSheetId="1" hidden="1">3</definedName>
    <definedName name="solver_ver" localSheetId="2" hidden="1">3</definedName>
    <definedName name="solver_ver" localSheetId="3" hidden="1">3</definedName>
    <definedName name="solver_ver" localSheetId="4" hidden="1">3</definedName>
    <definedName name="solver_ver" localSheetId="5" hidden="1">3</definedName>
    <definedName name="форматы" localSheetId="1">OFFSET('Лист (2)'!$A$2,0,0,COUNTA('Лист (2)'!$A:$A))</definedName>
    <definedName name="форматы" localSheetId="2">OFFSET('Лист (3)'!$A$2,0,0,COUNTA('Лист (3)'!$A:$A))</definedName>
    <definedName name="форматы" localSheetId="3">OFFSET('Лист (4)'!$A$2,0,0,COUNTA('Лист (4)'!$A:$A))</definedName>
    <definedName name="форматы" localSheetId="4">OFFSET('Лист (5)'!$A$2,0,0,COUNTA('Лист (5)'!$A:$A))</definedName>
    <definedName name="форматы" localSheetId="5">OFFSET('Лист (6)'!$A$2,0,0,COUNTA('Лист (6)'!$A:$A))</definedName>
    <definedName name="форматы">OFFSET(Лист!$A$2,0,0,COUNTA(Лист!$A:$A))</definedName>
  </definedNames>
  <calcPr calcId="145621"/>
</workbook>
</file>

<file path=xl/calcChain.xml><?xml version="1.0" encoding="utf-8"?>
<calcChain xmlns="http://schemas.openxmlformats.org/spreadsheetml/2006/main">
  <c r="M20" i="7" l="1"/>
  <c r="L20" i="7"/>
  <c r="K20" i="7"/>
  <c r="J20" i="7"/>
  <c r="I20" i="7"/>
  <c r="H20" i="7"/>
  <c r="G20" i="7"/>
  <c r="F20" i="7"/>
  <c r="E20" i="7"/>
  <c r="D20" i="7"/>
  <c r="N19" i="7"/>
  <c r="N18" i="7"/>
  <c r="N17" i="7"/>
  <c r="N16" i="7"/>
  <c r="N15" i="7"/>
  <c r="N14" i="7"/>
  <c r="N13" i="7"/>
  <c r="N12" i="7"/>
  <c r="N11" i="7"/>
  <c r="N10" i="7"/>
  <c r="N9" i="7"/>
  <c r="N8" i="7"/>
  <c r="N20" i="7" l="1"/>
  <c r="M20" i="6" l="1"/>
  <c r="L20" i="6"/>
  <c r="K20" i="6"/>
  <c r="J20" i="6"/>
  <c r="I20" i="6"/>
  <c r="H20" i="6"/>
  <c r="G20" i="6"/>
  <c r="F20" i="6"/>
  <c r="E20" i="6"/>
  <c r="D20" i="6"/>
  <c r="N19" i="6"/>
  <c r="N18" i="6"/>
  <c r="N17" i="6"/>
  <c r="N16" i="6"/>
  <c r="N15" i="6"/>
  <c r="N14" i="6"/>
  <c r="N13" i="6"/>
  <c r="N12" i="6"/>
  <c r="N11" i="6"/>
  <c r="N10" i="6"/>
  <c r="N9" i="6"/>
  <c r="N8" i="6"/>
  <c r="N20" i="6" l="1"/>
  <c r="M20" i="4" l="1"/>
  <c r="L20" i="4"/>
  <c r="K20" i="4"/>
  <c r="J20" i="4"/>
  <c r="I20" i="4"/>
  <c r="H20" i="4"/>
  <c r="G20" i="4"/>
  <c r="F20" i="4"/>
  <c r="E20" i="4"/>
  <c r="D20" i="4"/>
  <c r="N19" i="4"/>
  <c r="N18" i="4"/>
  <c r="N17" i="4"/>
  <c r="N16" i="4"/>
  <c r="N15" i="4"/>
  <c r="N14" i="4"/>
  <c r="N13" i="4"/>
  <c r="N12" i="4"/>
  <c r="N11" i="4"/>
  <c r="N10" i="4"/>
  <c r="N9" i="4"/>
  <c r="N8" i="4"/>
  <c r="M20" i="3"/>
  <c r="L20" i="3"/>
  <c r="K20" i="3"/>
  <c r="J20" i="3"/>
  <c r="I20" i="3"/>
  <c r="H20" i="3"/>
  <c r="G20" i="3"/>
  <c r="F20" i="3"/>
  <c r="E20" i="3"/>
  <c r="D20" i="3"/>
  <c r="N19" i="3"/>
  <c r="N18" i="3"/>
  <c r="N17" i="3"/>
  <c r="N16" i="3"/>
  <c r="N15" i="3"/>
  <c r="N14" i="3"/>
  <c r="N13" i="3"/>
  <c r="N12" i="3"/>
  <c r="N11" i="3"/>
  <c r="N10" i="3"/>
  <c r="N9" i="3"/>
  <c r="N8" i="3"/>
  <c r="N20" i="4" l="1"/>
  <c r="N20" i="3"/>
  <c r="E37" i="1"/>
  <c r="F37" i="1"/>
  <c r="G37" i="1"/>
  <c r="H37" i="1"/>
  <c r="D37" i="1"/>
  <c r="E38" i="1"/>
  <c r="F38" i="1"/>
  <c r="G38" i="1"/>
  <c r="H38" i="1"/>
  <c r="D38" i="1"/>
  <c r="N8" i="2"/>
  <c r="N9" i="2"/>
  <c r="N10" i="2"/>
  <c r="N11" i="2"/>
  <c r="N12" i="2"/>
  <c r="N13" i="2"/>
  <c r="N14" i="2"/>
  <c r="N15" i="2"/>
  <c r="N16" i="2"/>
  <c r="N17" i="2"/>
  <c r="N18" i="2"/>
  <c r="N19" i="2"/>
  <c r="D20" i="2"/>
  <c r="E20" i="2"/>
  <c r="F20" i="2"/>
  <c r="G20" i="2"/>
  <c r="H20" i="2"/>
  <c r="I20" i="2"/>
  <c r="J20" i="2"/>
  <c r="K20" i="2"/>
  <c r="L20" i="2"/>
  <c r="M20" i="2"/>
  <c r="D32" i="1"/>
  <c r="N20" i="2" l="1"/>
  <c r="D9" i="1"/>
  <c r="I9" i="1" l="1"/>
  <c r="D11" i="1"/>
  <c r="E11" i="1"/>
  <c r="F11" i="1"/>
  <c r="G11" i="1"/>
  <c r="H11" i="1"/>
  <c r="I11" i="1"/>
  <c r="J11" i="1"/>
  <c r="K11" i="1"/>
  <c r="L11" i="1"/>
  <c r="M11" i="1"/>
  <c r="D13" i="1"/>
  <c r="E13" i="1"/>
  <c r="F13" i="1"/>
  <c r="G13" i="1"/>
  <c r="H13" i="1"/>
  <c r="I13" i="1"/>
  <c r="J13" i="1"/>
  <c r="K13" i="1"/>
  <c r="L13" i="1"/>
  <c r="M13" i="1"/>
  <c r="D15" i="1"/>
  <c r="E15" i="1"/>
  <c r="F15" i="1"/>
  <c r="G15" i="1"/>
  <c r="H15" i="1"/>
  <c r="I15" i="1"/>
  <c r="J15" i="1"/>
  <c r="K15" i="1"/>
  <c r="L15" i="1"/>
  <c r="M15" i="1"/>
  <c r="D17" i="1"/>
  <c r="E17" i="1"/>
  <c r="F17" i="1"/>
  <c r="G17" i="1"/>
  <c r="H17" i="1"/>
  <c r="I17" i="1"/>
  <c r="J17" i="1"/>
  <c r="K17" i="1"/>
  <c r="L17" i="1"/>
  <c r="M17" i="1"/>
  <c r="D19" i="1"/>
  <c r="E19" i="1"/>
  <c r="F19" i="1"/>
  <c r="G19" i="1"/>
  <c r="H19" i="1"/>
  <c r="I19" i="1"/>
  <c r="J19" i="1"/>
  <c r="K19" i="1"/>
  <c r="L19" i="1"/>
  <c r="M19" i="1"/>
  <c r="D21" i="1"/>
  <c r="E21" i="1"/>
  <c r="F21" i="1"/>
  <c r="G21" i="1"/>
  <c r="H21" i="1"/>
  <c r="I21" i="1"/>
  <c r="J21" i="1"/>
  <c r="K21" i="1"/>
  <c r="L21" i="1"/>
  <c r="M21" i="1"/>
  <c r="D23" i="1"/>
  <c r="E23" i="1"/>
  <c r="F23" i="1"/>
  <c r="G23" i="1"/>
  <c r="H23" i="1"/>
  <c r="I23" i="1"/>
  <c r="J23" i="1"/>
  <c r="K23" i="1"/>
  <c r="L23" i="1"/>
  <c r="M23" i="1"/>
  <c r="D25" i="1"/>
  <c r="E25" i="1"/>
  <c r="F25" i="1"/>
  <c r="G25" i="1"/>
  <c r="H25" i="1"/>
  <c r="I25" i="1"/>
  <c r="J25" i="1"/>
  <c r="K25" i="1"/>
  <c r="L25" i="1"/>
  <c r="M25" i="1"/>
  <c r="D27" i="1"/>
  <c r="E27" i="1"/>
  <c r="F27" i="1"/>
  <c r="G27" i="1"/>
  <c r="H27" i="1"/>
  <c r="I27" i="1"/>
  <c r="J27" i="1"/>
  <c r="K27" i="1"/>
  <c r="L27" i="1"/>
  <c r="M27" i="1"/>
  <c r="D29" i="1"/>
  <c r="E29" i="1"/>
  <c r="F29" i="1"/>
  <c r="G29" i="1"/>
  <c r="H29" i="1"/>
  <c r="I29" i="1"/>
  <c r="J29" i="1"/>
  <c r="K29" i="1"/>
  <c r="L29" i="1"/>
  <c r="M29" i="1"/>
  <c r="D31" i="1"/>
  <c r="E31" i="1"/>
  <c r="F31" i="1"/>
  <c r="G31" i="1"/>
  <c r="H31" i="1"/>
  <c r="I31" i="1"/>
  <c r="J31" i="1"/>
  <c r="K31" i="1"/>
  <c r="L31" i="1"/>
  <c r="M31" i="1"/>
  <c r="E9" i="1"/>
  <c r="F9" i="1"/>
  <c r="G9" i="1"/>
  <c r="H9" i="1"/>
  <c r="J9" i="1"/>
  <c r="K9" i="1"/>
  <c r="L9" i="1"/>
  <c r="M9" i="1"/>
  <c r="J32" i="1" l="1"/>
  <c r="K32" i="1"/>
  <c r="L32" i="1"/>
  <c r="M32" i="1"/>
  <c r="N30" i="1"/>
  <c r="N14" i="1" l="1"/>
  <c r="N10" i="1"/>
  <c r="N12" i="1"/>
  <c r="N8" i="1"/>
  <c r="N16" i="1"/>
  <c r="N18" i="1"/>
  <c r="N20" i="1"/>
  <c r="N22" i="1"/>
  <c r="N24" i="1"/>
  <c r="N26" i="1"/>
  <c r="N28" i="1"/>
  <c r="I32" i="1" l="1"/>
  <c r="E32" i="1"/>
  <c r="H32" i="1"/>
  <c r="G32" i="1"/>
  <c r="F32" i="1"/>
  <c r="N32" i="1" l="1"/>
</calcChain>
</file>

<file path=xl/sharedStrings.xml><?xml version="1.0" encoding="utf-8"?>
<sst xmlns="http://schemas.openxmlformats.org/spreadsheetml/2006/main" count="146" uniqueCount="26">
  <si>
    <t>вес, кг</t>
  </si>
  <si>
    <t>форматы, мм</t>
  </si>
  <si>
    <t>№</t>
  </si>
  <si>
    <t>ЗАДАНИЕ</t>
  </si>
  <si>
    <t>РЕШЕНИЕ</t>
  </si>
  <si>
    <t>формат №1, шт/кг</t>
  </si>
  <si>
    <t>формат №2, шт/кг</t>
  </si>
  <si>
    <t>формат №3, шт/кг</t>
  </si>
  <si>
    <t>формат №4, шт/кг</t>
  </si>
  <si>
    <t>формат №5, шт/кг</t>
  </si>
  <si>
    <t>формат №6, шт/кг</t>
  </si>
  <si>
    <t>формат №7, шт/кг</t>
  </si>
  <si>
    <t>формат №8, шт/кг</t>
  </si>
  <si>
    <t>формат №9, шт/кг</t>
  </si>
  <si>
    <t>формат №10, шт/кг</t>
  </si>
  <si>
    <t>формат №11, шт/кг</t>
  </si>
  <si>
    <t>всего, кг</t>
  </si>
  <si>
    <t>формат №12, шт/кг</t>
  </si>
  <si>
    <t>формат</t>
  </si>
  <si>
    <t>мин</t>
  </si>
  <si>
    <t>макс</t>
  </si>
  <si>
    <t>вес 1 мм</t>
  </si>
  <si>
    <t>Необходимо расчитать оптимальный ширины формат (от 2400 мм до 2550 мм) с учётом заданного веса.</t>
  </si>
  <si>
    <t>Всё как в таблице "Решение", только формулами или с помощью VBA.</t>
  </si>
  <si>
    <t>Нужно, шт</t>
  </si>
  <si>
    <t>Округление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</si>
</sst>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9FFE4"/>
        <bgColor indexed="64"/>
      </patternFill>
    </fill>
    <fill>
      <patternFill patternType="solid">
        <fgColor rgb="FFFFE285"/>
        <bgColor indexed="64"/>
      </patternFill>
    </fill>
    <fill>
      <patternFill patternType="solid">
        <fgColor rgb="FFF9B073"/>
        <bgColor indexed="64"/>
      </patternFill>
    </fill>
    <fill>
      <patternFill patternType="solid">
        <fgColor rgb="FF9FFFCF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ont="1" applyProtection="1">
      <protection hidden="1"/>
    </xf>
    <xf numFmtId="0" fontId="0" fillId="0" borderId="0" xfId="0" applyFont="1" applyBorder="1" applyProtection="1">
      <protection hidden="1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0" fillId="5" borderId="3" xfId="0" applyFont="1" applyFill="1" applyBorder="1" applyAlignment="1" applyProtection="1">
      <alignment horizontal="center" vertical="center" wrapText="1"/>
      <protection hidden="1"/>
    </xf>
    <xf numFmtId="1" fontId="0" fillId="3" borderId="1" xfId="0" applyNumberFormat="1" applyFont="1" applyFill="1" applyBorder="1" applyAlignment="1" applyProtection="1">
      <alignment horizontal="center" vertical="center"/>
      <protection hidden="1"/>
    </xf>
    <xf numFmtId="0" fontId="0" fillId="3" borderId="1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0" fillId="6" borderId="1" xfId="0" applyFont="1" applyFill="1" applyBorder="1" applyAlignment="1" applyProtection="1">
      <alignment horizontal="center" vertical="center"/>
      <protection locked="0"/>
    </xf>
    <xf numFmtId="1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Protection="1">
      <protection locked="0"/>
    </xf>
    <xf numFmtId="0" fontId="0" fillId="7" borderId="7" xfId="0" applyFont="1" applyFill="1" applyBorder="1" applyProtection="1">
      <protection hidden="1"/>
    </xf>
    <xf numFmtId="0" fontId="0" fillId="7" borderId="8" xfId="0" applyFont="1" applyFill="1" applyBorder="1" applyProtection="1">
      <protection hidden="1"/>
    </xf>
    <xf numFmtId="0" fontId="0" fillId="7" borderId="9" xfId="0" applyFont="1" applyFill="1" applyBorder="1" applyProtection="1">
      <protection hidden="1"/>
    </xf>
    <xf numFmtId="0" fontId="0" fillId="7" borderId="10" xfId="0" applyFont="1" applyFill="1" applyBorder="1" applyProtection="1">
      <protection hidden="1"/>
    </xf>
    <xf numFmtId="0" fontId="0" fillId="7" borderId="11" xfId="0" applyFont="1" applyFill="1" applyBorder="1" applyProtection="1">
      <protection hidden="1"/>
    </xf>
    <xf numFmtId="0" fontId="0" fillId="7" borderId="12" xfId="0" applyFont="1" applyFill="1" applyBorder="1" applyProtection="1">
      <protection hidden="1"/>
    </xf>
    <xf numFmtId="0" fontId="0" fillId="3" borderId="3" xfId="0" applyFont="1" applyFill="1" applyBorder="1" applyAlignment="1" applyProtection="1">
      <alignment horizontal="center" wrapText="1"/>
      <protection hidden="1"/>
    </xf>
    <xf numFmtId="0" fontId="0" fillId="3" borderId="3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1" fontId="1" fillId="3" borderId="1" xfId="0" applyNumberFormat="1" applyFont="1" applyFill="1" applyBorder="1" applyAlignment="1" applyProtection="1">
      <alignment horizontal="center" vertical="center"/>
      <protection hidden="1"/>
    </xf>
    <xf numFmtId="0" fontId="0" fillId="3" borderId="3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1" fontId="1" fillId="3" borderId="1" xfId="0" applyNumberFormat="1" applyFont="1" applyFill="1" applyBorder="1" applyAlignment="1" applyProtection="1">
      <alignment horizontal="center" vertical="center"/>
      <protection hidden="1"/>
    </xf>
    <xf numFmtId="0" fontId="0" fillId="3" borderId="3" xfId="0" applyFont="1" applyFill="1" applyBorder="1" applyAlignment="1" applyProtection="1">
      <alignment horizontal="center" wrapText="1"/>
      <protection hidden="1"/>
    </xf>
    <xf numFmtId="1" fontId="0" fillId="0" borderId="0" xfId="0" applyNumberFormat="1" applyFont="1" applyProtection="1">
      <protection hidden="1"/>
    </xf>
    <xf numFmtId="0" fontId="0" fillId="3" borderId="3" xfId="0" applyFont="1" applyFill="1" applyBorder="1" applyAlignment="1" applyProtection="1">
      <alignment horizontal="center" wrapText="1"/>
      <protection hidden="1"/>
    </xf>
    <xf numFmtId="0" fontId="0" fillId="3" borderId="3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1" fontId="1" fillId="3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0" fillId="4" borderId="5" xfId="0" applyFont="1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2" borderId="5" xfId="0" applyFont="1" applyFill="1" applyBorder="1" applyAlignment="1" applyProtection="1">
      <alignment horizontal="center"/>
      <protection hidden="1"/>
    </xf>
    <xf numFmtId="0" fontId="0" fillId="2" borderId="6" xfId="0" applyFont="1" applyFill="1" applyBorder="1" applyAlignment="1" applyProtection="1">
      <alignment horizontal="center"/>
      <protection hidden="1"/>
    </xf>
    <xf numFmtId="0" fontId="0" fillId="2" borderId="2" xfId="0" applyFont="1" applyFill="1" applyBorder="1" applyAlignment="1" applyProtection="1">
      <alignment horizontal="center"/>
      <protection hidden="1"/>
    </xf>
    <xf numFmtId="0" fontId="0" fillId="3" borderId="3" xfId="0" applyFont="1" applyFill="1" applyBorder="1" applyAlignment="1" applyProtection="1">
      <alignment horizontal="center" vertical="center" wrapText="1"/>
      <protection hidden="1"/>
    </xf>
    <xf numFmtId="0" fontId="0" fillId="3" borderId="4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1" fontId="1" fillId="3" borderId="1" xfId="0" applyNumberFormat="1" applyFont="1" applyFill="1" applyBorder="1" applyAlignment="1" applyProtection="1">
      <alignment horizontal="center" vertical="center"/>
      <protection hidden="1"/>
    </xf>
    <xf numFmtId="0" fontId="0" fillId="3" borderId="1" xfId="0" applyFont="1" applyFill="1" applyBorder="1" applyAlignment="1" applyProtection="1">
      <alignment horizontal="center"/>
      <protection hidden="1"/>
    </xf>
    <xf numFmtId="0" fontId="0" fillId="3" borderId="3" xfId="0" applyFont="1" applyFill="1" applyBorder="1" applyAlignment="1" applyProtection="1">
      <alignment horizontal="center" wrapText="1"/>
      <protection hidden="1"/>
    </xf>
    <xf numFmtId="0" fontId="0" fillId="3" borderId="4" xfId="0" applyFont="1" applyFill="1" applyBorder="1" applyAlignment="1" applyProtection="1">
      <alignment horizontal="center" wrapText="1"/>
      <protection hidden="1"/>
    </xf>
  </cellXfs>
  <cellStyles count="1">
    <cellStyle name="Обычный" xfId="0" builtinId="0"/>
  </cellStyles>
  <dxfs count="3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rgb="FFFFD347"/>
        </patternFill>
      </fill>
    </dxf>
    <dxf>
      <fill>
        <patternFill>
          <bgColor rgb="FFFF7C8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7C8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rgb="FFFFD347"/>
        </patternFill>
      </fill>
    </dxf>
    <dxf>
      <fill>
        <patternFill>
          <bgColor rgb="FFFF7C8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7C8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rgb="FFFFD347"/>
        </patternFill>
      </fill>
    </dxf>
    <dxf>
      <fill>
        <patternFill>
          <bgColor rgb="FFFF7C8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7C8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rgb="FFFFD347"/>
        </patternFill>
      </fill>
    </dxf>
    <dxf>
      <fill>
        <patternFill>
          <bgColor rgb="FFFF7C8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7C8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rgb="FFFFD347"/>
        </patternFill>
      </fill>
    </dxf>
    <dxf>
      <fill>
        <patternFill>
          <bgColor rgb="FFFF7C8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7C8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rgb="FFFFD347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  <color rgb="FFFF6600"/>
      <color rgb="FFFFD347"/>
      <color rgb="FF9FFFCF"/>
      <color rgb="FF75FFBA"/>
      <color rgb="FFF9B073"/>
      <color rgb="FFFFE285"/>
      <color rgb="FFFFFFCC"/>
      <color rgb="FFC9FF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619125</xdr:colOff>
      <xdr:row>7</xdr:row>
      <xdr:rowOff>133350</xdr:rowOff>
    </xdr:from>
    <xdr:to>
      <xdr:col>16</xdr:col>
      <xdr:colOff>9525</xdr:colOff>
      <xdr:row>9</xdr:row>
      <xdr:rowOff>28575</xdr:rowOff>
    </xdr:to>
    <xdr:sp macro="[0]!очистить" textlink="">
      <xdr:nvSpPr>
        <xdr:cNvPr id="2" name="Скругленный прямоугольник 1"/>
        <xdr:cNvSpPr/>
      </xdr:nvSpPr>
      <xdr:spPr>
        <a:xfrm>
          <a:off x="10658475" y="1438275"/>
          <a:ext cx="762000" cy="2952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очистить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40"/>
  <sheetViews>
    <sheetView showZeros="0" workbookViewId="0">
      <selection activeCell="D38" activeCellId="1" sqref="D4:H4 D38:H38"/>
    </sheetView>
  </sheetViews>
  <sheetFormatPr defaultRowHeight="15.75" x14ac:dyDescent="0.25"/>
  <cols>
    <col min="1" max="1" width="9" style="1"/>
    <col min="2" max="2" width="2.625" style="1" customWidth="1"/>
    <col min="3" max="3" width="14.25" style="1" customWidth="1"/>
    <col min="4" max="14" width="9.625" style="1" customWidth="1"/>
    <col min="15" max="16384" width="9" style="1"/>
  </cols>
  <sheetData>
    <row r="1" spans="1:16" ht="8.25" customHeight="1" x14ac:dyDescent="0.25"/>
    <row r="2" spans="1:16" x14ac:dyDescent="0.25">
      <c r="A2" s="12">
        <v>320</v>
      </c>
      <c r="B2" s="2"/>
      <c r="C2" s="35" t="s">
        <v>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1:16" x14ac:dyDescent="0.25">
      <c r="A3" s="12">
        <v>340</v>
      </c>
      <c r="B3" s="2"/>
      <c r="C3" s="3" t="s">
        <v>2</v>
      </c>
      <c r="D3" s="4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3" t="s">
        <v>18</v>
      </c>
      <c r="O3" s="34"/>
      <c r="P3" s="5" t="s">
        <v>21</v>
      </c>
    </row>
    <row r="4" spans="1:16" x14ac:dyDescent="0.25">
      <c r="A4" s="12">
        <v>350</v>
      </c>
      <c r="B4" s="2"/>
      <c r="C4" s="3" t="s">
        <v>1</v>
      </c>
      <c r="D4" s="8">
        <v>510</v>
      </c>
      <c r="E4" s="8">
        <v>600</v>
      </c>
      <c r="F4" s="8">
        <v>840</v>
      </c>
      <c r="G4" s="8">
        <v>1350</v>
      </c>
      <c r="H4" s="8">
        <v>1160</v>
      </c>
      <c r="I4" s="8"/>
      <c r="J4" s="8"/>
      <c r="K4" s="8"/>
      <c r="L4" s="8"/>
      <c r="M4" s="8"/>
      <c r="N4" s="9" t="s">
        <v>19</v>
      </c>
      <c r="O4" s="9" t="s">
        <v>20</v>
      </c>
      <c r="P4" s="32">
        <v>0.58799999999999997</v>
      </c>
    </row>
    <row r="5" spans="1:16" x14ac:dyDescent="0.25">
      <c r="A5" s="12">
        <v>370</v>
      </c>
      <c r="B5" s="2"/>
      <c r="C5" s="3" t="s">
        <v>0</v>
      </c>
      <c r="D5" s="8">
        <v>2000</v>
      </c>
      <c r="E5" s="8">
        <v>4000</v>
      </c>
      <c r="F5" s="8">
        <v>6000</v>
      </c>
      <c r="G5" s="8">
        <v>2500</v>
      </c>
      <c r="H5" s="8">
        <v>2500</v>
      </c>
      <c r="I5" s="8"/>
      <c r="J5" s="8"/>
      <c r="K5" s="8"/>
      <c r="L5" s="8"/>
      <c r="M5" s="8"/>
      <c r="N5" s="9">
        <v>2400</v>
      </c>
      <c r="O5" s="9">
        <v>2550</v>
      </c>
      <c r="P5" s="32"/>
    </row>
    <row r="6" spans="1:16" x14ac:dyDescent="0.25">
      <c r="A6" s="12">
        <v>380</v>
      </c>
      <c r="B6" s="2"/>
      <c r="C6" s="2"/>
    </row>
    <row r="7" spans="1:16" x14ac:dyDescent="0.25">
      <c r="A7" s="12">
        <v>400</v>
      </c>
      <c r="B7" s="2"/>
      <c r="C7" s="42" t="s">
        <v>4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6" x14ac:dyDescent="0.25">
      <c r="A8" s="12">
        <v>420</v>
      </c>
      <c r="B8" s="2"/>
      <c r="C8" s="38" t="s">
        <v>5</v>
      </c>
      <c r="D8" s="10">
        <v>1</v>
      </c>
      <c r="E8" s="10">
        <v>1</v>
      </c>
      <c r="F8" s="10"/>
      <c r="G8" s="10">
        <v>1</v>
      </c>
      <c r="H8" s="10"/>
      <c r="I8" s="10"/>
      <c r="J8" s="10"/>
      <c r="K8" s="10"/>
      <c r="L8" s="10"/>
      <c r="M8" s="10"/>
      <c r="N8" s="10">
        <f>$D$4*D8+$E$4*E8+$F$4*F8+$G$4*G8+$H$4*H8+$I$4*I8+$J$4*J8+$K$4*K8+$L$4*L8+$M$4*M8</f>
        <v>2460</v>
      </c>
    </row>
    <row r="9" spans="1:16" x14ac:dyDescent="0.25">
      <c r="A9" s="2">
        <v>440</v>
      </c>
      <c r="B9" s="2"/>
      <c r="C9" s="39"/>
      <c r="D9" s="6">
        <f>D$4*$P$4*D8</f>
        <v>299.88</v>
      </c>
      <c r="E9" s="6">
        <f t="shared" ref="E9:M9" si="0">E$4*$P$4*E8</f>
        <v>352.79999999999995</v>
      </c>
      <c r="F9" s="6">
        <f t="shared" si="0"/>
        <v>0</v>
      </c>
      <c r="G9" s="6">
        <f t="shared" si="0"/>
        <v>793.8</v>
      </c>
      <c r="H9" s="6">
        <f t="shared" si="0"/>
        <v>0</v>
      </c>
      <c r="I9" s="6">
        <f>I$4*$P$4*I8</f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/>
    </row>
    <row r="10" spans="1:16" x14ac:dyDescent="0.25">
      <c r="A10" s="12">
        <v>450</v>
      </c>
      <c r="B10" s="2"/>
      <c r="C10" s="43" t="s">
        <v>6</v>
      </c>
      <c r="D10" s="11">
        <v>1</v>
      </c>
      <c r="E10" s="11">
        <v>1</v>
      </c>
      <c r="F10" s="11"/>
      <c r="G10" s="11">
        <v>1</v>
      </c>
      <c r="H10" s="11"/>
      <c r="I10" s="11"/>
      <c r="J10" s="11"/>
      <c r="K10" s="11"/>
      <c r="L10" s="11"/>
      <c r="M10" s="11"/>
      <c r="N10" s="10">
        <f t="shared" ref="N10" si="1">$D$4*D10+$E$4*E10+$F$4*F10+$G$4*G10+$H$4*H10+$I$4*I10+$J$4*J10+$K$4*K10+$L$4*L10+$M$4*M10</f>
        <v>2460</v>
      </c>
    </row>
    <row r="11" spans="1:16" x14ac:dyDescent="0.25">
      <c r="A11" s="12">
        <v>470</v>
      </c>
      <c r="B11" s="2"/>
      <c r="C11" s="44"/>
      <c r="D11" s="6">
        <f t="shared" ref="D11:D31" si="2">D$4*$P$4*D10</f>
        <v>299.88</v>
      </c>
      <c r="E11" s="6">
        <f t="shared" ref="E11:E31" si="3">E$4*$P$4*E10</f>
        <v>352.79999999999995</v>
      </c>
      <c r="F11" s="6">
        <f t="shared" ref="F11:F31" si="4">F$4*$P$4*F10</f>
        <v>0</v>
      </c>
      <c r="G11" s="6">
        <f t="shared" ref="G11:G31" si="5">G$4*$P$4*G10</f>
        <v>793.8</v>
      </c>
      <c r="H11" s="6">
        <f t="shared" ref="H11:H31" si="6">H$4*$P$4*H10</f>
        <v>0</v>
      </c>
      <c r="I11" s="6">
        <f t="shared" ref="I11:I31" si="7">I$4*$P$4*I10</f>
        <v>0</v>
      </c>
      <c r="J11" s="6">
        <f t="shared" ref="J11:J31" si="8">J$4*$P$4*J10</f>
        <v>0</v>
      </c>
      <c r="K11" s="6">
        <f t="shared" ref="K11:K31" si="9">K$4*$P$4*K10</f>
        <v>0</v>
      </c>
      <c r="L11" s="6">
        <f t="shared" ref="L11:L31" si="10">L$4*$P$4*L10</f>
        <v>0</v>
      </c>
      <c r="M11" s="6">
        <f t="shared" ref="M11:M31" si="11">M$4*$P$4*M10</f>
        <v>0</v>
      </c>
      <c r="N11" s="6"/>
    </row>
    <row r="12" spans="1:16" x14ac:dyDescent="0.25">
      <c r="A12" s="12">
        <v>500</v>
      </c>
      <c r="B12" s="2"/>
      <c r="C12" s="38" t="s">
        <v>7</v>
      </c>
      <c r="D12" s="11"/>
      <c r="E12" s="11"/>
      <c r="F12" s="11"/>
      <c r="G12" s="11">
        <v>1</v>
      </c>
      <c r="H12" s="11">
        <v>1</v>
      </c>
      <c r="I12" s="11"/>
      <c r="J12" s="11"/>
      <c r="K12" s="11"/>
      <c r="L12" s="11"/>
      <c r="M12" s="11"/>
      <c r="N12" s="10">
        <f t="shared" ref="N12" si="12">$D$4*D12+$E$4*E12+$F$4*F12+$G$4*G12+$H$4*H12+$I$4*I12+$J$4*J12+$K$4*K12+$L$4*L12+$M$4*M12</f>
        <v>2510</v>
      </c>
    </row>
    <row r="13" spans="1:16" x14ac:dyDescent="0.25">
      <c r="A13" s="12">
        <v>510</v>
      </c>
      <c r="B13" s="2"/>
      <c r="C13" s="39"/>
      <c r="D13" s="6">
        <f t="shared" si="2"/>
        <v>0</v>
      </c>
      <c r="E13" s="6">
        <f t="shared" si="3"/>
        <v>0</v>
      </c>
      <c r="F13" s="6">
        <f t="shared" si="4"/>
        <v>0</v>
      </c>
      <c r="G13" s="6">
        <f t="shared" si="5"/>
        <v>793.8</v>
      </c>
      <c r="H13" s="6">
        <f t="shared" si="6"/>
        <v>682.07999999999993</v>
      </c>
      <c r="I13" s="6">
        <f t="shared" si="7"/>
        <v>0</v>
      </c>
      <c r="J13" s="6">
        <f t="shared" si="8"/>
        <v>0</v>
      </c>
      <c r="K13" s="6">
        <f t="shared" si="9"/>
        <v>0</v>
      </c>
      <c r="L13" s="6">
        <f t="shared" si="10"/>
        <v>0</v>
      </c>
      <c r="M13" s="6">
        <f t="shared" si="11"/>
        <v>0</v>
      </c>
      <c r="N13" s="6"/>
    </row>
    <row r="14" spans="1:16" x14ac:dyDescent="0.25">
      <c r="A14" s="12">
        <v>520</v>
      </c>
      <c r="B14" s="2"/>
      <c r="C14" s="43" t="s">
        <v>8</v>
      </c>
      <c r="D14" s="11">
        <v>1</v>
      </c>
      <c r="E14" s="11"/>
      <c r="F14" s="11">
        <v>1</v>
      </c>
      <c r="G14" s="11"/>
      <c r="H14" s="11">
        <v>1</v>
      </c>
      <c r="I14" s="11"/>
      <c r="J14" s="11"/>
      <c r="K14" s="11"/>
      <c r="L14" s="11"/>
      <c r="M14" s="11"/>
      <c r="N14" s="10">
        <f>$D$4*D14+$E$4*E14+$F$4*F14+$G$4*G14+$H$4*H14+$I$4*I14+$J$4*J14+$K$4*K14+$L$4*L14+$M$4*M14</f>
        <v>2510</v>
      </c>
    </row>
    <row r="15" spans="1:16" x14ac:dyDescent="0.25">
      <c r="A15" s="12">
        <v>580</v>
      </c>
      <c r="B15" s="2"/>
      <c r="C15" s="44"/>
      <c r="D15" s="6">
        <f t="shared" si="2"/>
        <v>299.88</v>
      </c>
      <c r="E15" s="6">
        <f t="shared" si="3"/>
        <v>0</v>
      </c>
      <c r="F15" s="6">
        <f t="shared" si="4"/>
        <v>493.91999999999996</v>
      </c>
      <c r="G15" s="6">
        <f t="shared" si="5"/>
        <v>0</v>
      </c>
      <c r="H15" s="6">
        <f t="shared" si="6"/>
        <v>682.07999999999993</v>
      </c>
      <c r="I15" s="6">
        <f t="shared" si="7"/>
        <v>0</v>
      </c>
      <c r="J15" s="6">
        <f t="shared" si="8"/>
        <v>0</v>
      </c>
      <c r="K15" s="6">
        <f t="shared" si="9"/>
        <v>0</v>
      </c>
      <c r="L15" s="6">
        <f t="shared" si="10"/>
        <v>0</v>
      </c>
      <c r="M15" s="6">
        <f t="shared" si="11"/>
        <v>0</v>
      </c>
      <c r="N15" s="6"/>
    </row>
    <row r="16" spans="1:16" x14ac:dyDescent="0.25">
      <c r="A16" s="12">
        <v>600</v>
      </c>
      <c r="B16" s="2"/>
      <c r="C16" s="38" t="s">
        <v>9</v>
      </c>
      <c r="D16" s="11">
        <v>1</v>
      </c>
      <c r="E16" s="11">
        <v>2</v>
      </c>
      <c r="F16" s="11">
        <v>1</v>
      </c>
      <c r="G16" s="11"/>
      <c r="H16" s="11"/>
      <c r="I16" s="11"/>
      <c r="J16" s="11"/>
      <c r="K16" s="11"/>
      <c r="L16" s="11"/>
      <c r="M16" s="11"/>
      <c r="N16" s="10">
        <f t="shared" ref="N16" si="13">$D$4*D16+$E$4*E16+$F$4*F16+$G$4*G16+$H$4*H16+$I$4*I16+$J$4*J16+$K$4*K16+$L$4*L16+$M$4*M16</f>
        <v>2550</v>
      </c>
    </row>
    <row r="17" spans="1:14" x14ac:dyDescent="0.25">
      <c r="A17" s="12">
        <v>610</v>
      </c>
      <c r="B17" s="2"/>
      <c r="C17" s="39"/>
      <c r="D17" s="6">
        <f t="shared" si="2"/>
        <v>299.88</v>
      </c>
      <c r="E17" s="6">
        <f t="shared" si="3"/>
        <v>705.59999999999991</v>
      </c>
      <c r="F17" s="6">
        <f t="shared" si="4"/>
        <v>493.91999999999996</v>
      </c>
      <c r="G17" s="6">
        <f t="shared" si="5"/>
        <v>0</v>
      </c>
      <c r="H17" s="6">
        <f t="shared" si="6"/>
        <v>0</v>
      </c>
      <c r="I17" s="6">
        <f t="shared" si="7"/>
        <v>0</v>
      </c>
      <c r="J17" s="6">
        <f t="shared" si="8"/>
        <v>0</v>
      </c>
      <c r="K17" s="6">
        <f t="shared" si="9"/>
        <v>0</v>
      </c>
      <c r="L17" s="6">
        <f t="shared" si="10"/>
        <v>0</v>
      </c>
      <c r="M17" s="6">
        <f t="shared" si="11"/>
        <v>0</v>
      </c>
      <c r="N17" s="6"/>
    </row>
    <row r="18" spans="1:14" x14ac:dyDescent="0.25">
      <c r="A18" s="12">
        <v>620</v>
      </c>
      <c r="B18" s="2"/>
      <c r="C18" s="43" t="s">
        <v>10</v>
      </c>
      <c r="D18" s="11">
        <v>1</v>
      </c>
      <c r="E18" s="11"/>
      <c r="F18" s="11">
        <v>1</v>
      </c>
      <c r="G18" s="11"/>
      <c r="H18" s="11">
        <v>1</v>
      </c>
      <c r="I18" s="11"/>
      <c r="J18" s="11"/>
      <c r="K18" s="11"/>
      <c r="L18" s="11"/>
      <c r="M18" s="11"/>
      <c r="N18" s="10">
        <f t="shared" ref="N18" si="14">$D$4*D18+$E$4*E18+$F$4*F18+$G$4*G18+$H$4*H18+$I$4*I18+$J$4*J18+$K$4*K18+$L$4*L18+$M$4*M18</f>
        <v>2510</v>
      </c>
    </row>
    <row r="19" spans="1:14" x14ac:dyDescent="0.25">
      <c r="A19" s="12">
        <v>640</v>
      </c>
      <c r="B19" s="2"/>
      <c r="C19" s="44"/>
      <c r="D19" s="6">
        <f t="shared" si="2"/>
        <v>299.88</v>
      </c>
      <c r="E19" s="6">
        <f t="shared" si="3"/>
        <v>0</v>
      </c>
      <c r="F19" s="6">
        <f t="shared" si="4"/>
        <v>493.91999999999996</v>
      </c>
      <c r="G19" s="6">
        <f t="shared" si="5"/>
        <v>0</v>
      </c>
      <c r="H19" s="6">
        <f t="shared" si="6"/>
        <v>682.07999999999993</v>
      </c>
      <c r="I19" s="6">
        <f t="shared" si="7"/>
        <v>0</v>
      </c>
      <c r="J19" s="6">
        <f t="shared" si="8"/>
        <v>0</v>
      </c>
      <c r="K19" s="6">
        <f t="shared" si="9"/>
        <v>0</v>
      </c>
      <c r="L19" s="6">
        <f t="shared" si="10"/>
        <v>0</v>
      </c>
      <c r="M19" s="6">
        <f t="shared" si="11"/>
        <v>0</v>
      </c>
      <c r="N19" s="7"/>
    </row>
    <row r="20" spans="1:14" x14ac:dyDescent="0.25">
      <c r="A20" s="12">
        <v>680</v>
      </c>
      <c r="B20" s="2"/>
      <c r="C20" s="38" t="s">
        <v>11</v>
      </c>
      <c r="D20" s="11">
        <v>1</v>
      </c>
      <c r="E20" s="11">
        <v>2</v>
      </c>
      <c r="F20" s="11">
        <v>1</v>
      </c>
      <c r="G20" s="11"/>
      <c r="H20" s="11"/>
      <c r="I20" s="11"/>
      <c r="J20" s="11"/>
      <c r="K20" s="11"/>
      <c r="L20" s="11"/>
      <c r="M20" s="11"/>
      <c r="N20" s="10">
        <f t="shared" ref="N20" si="15">$D$4*D20+$E$4*E20+$F$4*F20+$G$4*G20+$H$4*H20+$I$4*I20+$J$4*J20+$K$4*K20+$L$4*L20+$M$4*M20</f>
        <v>2550</v>
      </c>
    </row>
    <row r="21" spans="1:14" x14ac:dyDescent="0.25">
      <c r="A21" s="12">
        <v>720</v>
      </c>
      <c r="B21" s="2"/>
      <c r="C21" s="39"/>
      <c r="D21" s="6">
        <f t="shared" si="2"/>
        <v>299.88</v>
      </c>
      <c r="E21" s="6">
        <f t="shared" si="3"/>
        <v>705.59999999999991</v>
      </c>
      <c r="F21" s="6">
        <f t="shared" si="4"/>
        <v>493.91999999999996</v>
      </c>
      <c r="G21" s="6">
        <f t="shared" si="5"/>
        <v>0</v>
      </c>
      <c r="H21" s="6">
        <f t="shared" si="6"/>
        <v>0</v>
      </c>
      <c r="I21" s="6">
        <f t="shared" si="7"/>
        <v>0</v>
      </c>
      <c r="J21" s="6">
        <f t="shared" si="8"/>
        <v>0</v>
      </c>
      <c r="K21" s="6">
        <f t="shared" si="9"/>
        <v>0</v>
      </c>
      <c r="L21" s="6">
        <f t="shared" si="10"/>
        <v>0</v>
      </c>
      <c r="M21" s="6">
        <f t="shared" si="11"/>
        <v>0</v>
      </c>
      <c r="N21" s="6"/>
    </row>
    <row r="22" spans="1:14" x14ac:dyDescent="0.25">
      <c r="A22" s="12">
        <v>760</v>
      </c>
      <c r="B22" s="2"/>
      <c r="C22" s="43" t="s">
        <v>12</v>
      </c>
      <c r="D22" s="11">
        <v>1</v>
      </c>
      <c r="E22" s="11">
        <v>2</v>
      </c>
      <c r="F22" s="11">
        <v>1</v>
      </c>
      <c r="G22" s="11"/>
      <c r="H22" s="11"/>
      <c r="I22" s="11"/>
      <c r="J22" s="11"/>
      <c r="K22" s="11"/>
      <c r="L22" s="11"/>
      <c r="M22" s="11"/>
      <c r="N22" s="10">
        <f t="shared" ref="N22" si="16">$D$4*D22+$E$4*E22+$F$4*F22+$G$4*G22+$H$4*H22+$I$4*I22+$J$4*J22+$K$4*K22+$L$4*L22+$M$4*M22</f>
        <v>2550</v>
      </c>
    </row>
    <row r="23" spans="1:14" x14ac:dyDescent="0.25">
      <c r="A23" s="12">
        <v>810</v>
      </c>
      <c r="B23" s="2"/>
      <c r="C23" s="44"/>
      <c r="D23" s="6">
        <f t="shared" si="2"/>
        <v>299.88</v>
      </c>
      <c r="E23" s="6">
        <f t="shared" si="3"/>
        <v>705.59999999999991</v>
      </c>
      <c r="F23" s="6">
        <f t="shared" si="4"/>
        <v>493.91999999999996</v>
      </c>
      <c r="G23" s="6">
        <f t="shared" si="5"/>
        <v>0</v>
      </c>
      <c r="H23" s="6">
        <f t="shared" si="6"/>
        <v>0</v>
      </c>
      <c r="I23" s="6">
        <f t="shared" si="7"/>
        <v>0</v>
      </c>
      <c r="J23" s="6">
        <f t="shared" si="8"/>
        <v>0</v>
      </c>
      <c r="K23" s="6">
        <f t="shared" si="9"/>
        <v>0</v>
      </c>
      <c r="L23" s="6">
        <f t="shared" si="10"/>
        <v>0</v>
      </c>
      <c r="M23" s="6">
        <f t="shared" si="11"/>
        <v>0</v>
      </c>
      <c r="N23" s="7"/>
    </row>
    <row r="24" spans="1:14" x14ac:dyDescent="0.25">
      <c r="A24" s="12">
        <v>820</v>
      </c>
      <c r="B24" s="2"/>
      <c r="C24" s="38" t="s">
        <v>13</v>
      </c>
      <c r="D24" s="11"/>
      <c r="E24" s="11"/>
      <c r="F24" s="11">
        <v>3</v>
      </c>
      <c r="G24" s="11"/>
      <c r="H24" s="11"/>
      <c r="I24" s="11"/>
      <c r="J24" s="11"/>
      <c r="K24" s="11"/>
      <c r="L24" s="11"/>
      <c r="M24" s="11"/>
      <c r="N24" s="10">
        <f t="shared" ref="N24" si="17">$D$4*D24+$E$4*E24+$F$4*F24+$G$4*G24+$H$4*H24+$I$4*I24+$J$4*J24+$K$4*K24+$L$4*L24+$M$4*M24</f>
        <v>2520</v>
      </c>
    </row>
    <row r="25" spans="1:14" x14ac:dyDescent="0.25">
      <c r="A25" s="12">
        <v>835</v>
      </c>
      <c r="B25" s="2"/>
      <c r="C25" s="39"/>
      <c r="D25" s="6">
        <f t="shared" si="2"/>
        <v>0</v>
      </c>
      <c r="E25" s="6">
        <f t="shared" si="3"/>
        <v>0</v>
      </c>
      <c r="F25" s="6">
        <f t="shared" si="4"/>
        <v>1481.7599999999998</v>
      </c>
      <c r="G25" s="6">
        <f t="shared" si="5"/>
        <v>0</v>
      </c>
      <c r="H25" s="6">
        <f t="shared" si="6"/>
        <v>0</v>
      </c>
      <c r="I25" s="6">
        <f t="shared" si="7"/>
        <v>0</v>
      </c>
      <c r="J25" s="6">
        <f t="shared" si="8"/>
        <v>0</v>
      </c>
      <c r="K25" s="6">
        <f t="shared" si="9"/>
        <v>0</v>
      </c>
      <c r="L25" s="6">
        <f t="shared" si="10"/>
        <v>0</v>
      </c>
      <c r="M25" s="6">
        <f t="shared" si="11"/>
        <v>0</v>
      </c>
      <c r="N25" s="6"/>
    </row>
    <row r="26" spans="1:14" x14ac:dyDescent="0.25">
      <c r="A26" s="12">
        <v>840</v>
      </c>
      <c r="B26" s="2"/>
      <c r="C26" s="43" t="s">
        <v>14</v>
      </c>
      <c r="D26" s="11">
        <v>1</v>
      </c>
      <c r="E26" s="11"/>
      <c r="F26" s="11">
        <v>1</v>
      </c>
      <c r="G26" s="11"/>
      <c r="H26" s="11">
        <v>1</v>
      </c>
      <c r="I26" s="11"/>
      <c r="J26" s="11"/>
      <c r="K26" s="11"/>
      <c r="L26" s="11"/>
      <c r="M26" s="11"/>
      <c r="N26" s="10">
        <f t="shared" ref="N26" si="18">$D$4*D26+$E$4*E26+$F$4*F26+$G$4*G26+$H$4*H26+$I$4*I26+$J$4*J26+$K$4*K26+$L$4*L26+$M$4*M26</f>
        <v>2510</v>
      </c>
    </row>
    <row r="27" spans="1:14" x14ac:dyDescent="0.25">
      <c r="A27" s="12">
        <v>845</v>
      </c>
      <c r="B27" s="2"/>
      <c r="C27" s="44"/>
      <c r="D27" s="6">
        <f t="shared" si="2"/>
        <v>299.88</v>
      </c>
      <c r="E27" s="6">
        <f t="shared" si="3"/>
        <v>0</v>
      </c>
      <c r="F27" s="6">
        <f t="shared" si="4"/>
        <v>493.91999999999996</v>
      </c>
      <c r="G27" s="6">
        <f t="shared" si="5"/>
        <v>0</v>
      </c>
      <c r="H27" s="6">
        <f t="shared" si="6"/>
        <v>682.07999999999993</v>
      </c>
      <c r="I27" s="6">
        <f t="shared" si="7"/>
        <v>0</v>
      </c>
      <c r="J27" s="6">
        <f t="shared" si="8"/>
        <v>0</v>
      </c>
      <c r="K27" s="6">
        <f t="shared" si="9"/>
        <v>0</v>
      </c>
      <c r="L27" s="6">
        <f t="shared" si="10"/>
        <v>0</v>
      </c>
      <c r="M27" s="6">
        <f t="shared" si="11"/>
        <v>0</v>
      </c>
      <c r="N27" s="7"/>
    </row>
    <row r="28" spans="1:14" x14ac:dyDescent="0.25">
      <c r="A28" s="12">
        <v>900</v>
      </c>
      <c r="B28" s="2"/>
      <c r="C28" s="38" t="s">
        <v>15</v>
      </c>
      <c r="D28" s="11"/>
      <c r="E28" s="11"/>
      <c r="F28" s="11">
        <v>3</v>
      </c>
      <c r="G28" s="11"/>
      <c r="H28" s="11"/>
      <c r="I28" s="11"/>
      <c r="J28" s="11"/>
      <c r="K28" s="11"/>
      <c r="L28" s="11"/>
      <c r="M28" s="11"/>
      <c r="N28" s="10">
        <f t="shared" ref="N28" si="19">$D$4*D28+$E$4*E28+$F$4*F28+$G$4*G28+$H$4*H28+$I$4*I28+$J$4*J28+$K$4*K28+$L$4*L28+$M$4*M28</f>
        <v>2520</v>
      </c>
    </row>
    <row r="29" spans="1:14" x14ac:dyDescent="0.25">
      <c r="A29" s="12">
        <v>960</v>
      </c>
      <c r="B29" s="2"/>
      <c r="C29" s="39"/>
      <c r="D29" s="6">
        <f t="shared" si="2"/>
        <v>0</v>
      </c>
      <c r="E29" s="6">
        <f t="shared" si="3"/>
        <v>0</v>
      </c>
      <c r="F29" s="6">
        <f t="shared" si="4"/>
        <v>1481.7599999999998</v>
      </c>
      <c r="G29" s="6">
        <f t="shared" si="5"/>
        <v>0</v>
      </c>
      <c r="H29" s="6">
        <f t="shared" si="6"/>
        <v>0</v>
      </c>
      <c r="I29" s="6">
        <f t="shared" si="7"/>
        <v>0</v>
      </c>
      <c r="J29" s="6">
        <f t="shared" si="8"/>
        <v>0</v>
      </c>
      <c r="K29" s="6">
        <f t="shared" si="9"/>
        <v>0</v>
      </c>
      <c r="L29" s="6">
        <f t="shared" si="10"/>
        <v>0</v>
      </c>
      <c r="M29" s="6">
        <f t="shared" si="11"/>
        <v>0</v>
      </c>
      <c r="N29" s="6"/>
    </row>
    <row r="30" spans="1:14" x14ac:dyDescent="0.25">
      <c r="A30" s="12">
        <v>1060</v>
      </c>
      <c r="B30" s="2"/>
      <c r="C30" s="38" t="s">
        <v>17</v>
      </c>
      <c r="D30" s="11"/>
      <c r="E30" s="11">
        <v>4</v>
      </c>
      <c r="F30" s="11"/>
      <c r="G30" s="11"/>
      <c r="H30" s="11"/>
      <c r="I30" s="11"/>
      <c r="J30" s="11"/>
      <c r="K30" s="11"/>
      <c r="L30" s="11"/>
      <c r="M30" s="11"/>
      <c r="N30" s="10">
        <f t="shared" ref="N30" si="20">$D$4*D30+$E$4*E30+$F$4*F30+$G$4*G30+$H$4*H30+$I$4*I30+$J$4*J30+$K$4*K30+$L$4*L30+$M$4*M30</f>
        <v>2400</v>
      </c>
    </row>
    <row r="31" spans="1:14" x14ac:dyDescent="0.25">
      <c r="A31" s="12">
        <v>1160</v>
      </c>
      <c r="B31" s="2"/>
      <c r="C31" s="39"/>
      <c r="D31" s="6">
        <f t="shared" si="2"/>
        <v>0</v>
      </c>
      <c r="E31" s="6">
        <f t="shared" si="3"/>
        <v>1411.1999999999998</v>
      </c>
      <c r="F31" s="6">
        <f t="shared" si="4"/>
        <v>0</v>
      </c>
      <c r="G31" s="6">
        <f t="shared" si="5"/>
        <v>0</v>
      </c>
      <c r="H31" s="6">
        <f t="shared" si="6"/>
        <v>0</v>
      </c>
      <c r="I31" s="6">
        <f t="shared" si="7"/>
        <v>0</v>
      </c>
      <c r="J31" s="6">
        <f t="shared" si="8"/>
        <v>0</v>
      </c>
      <c r="K31" s="6">
        <f t="shared" si="9"/>
        <v>0</v>
      </c>
      <c r="L31" s="6">
        <f t="shared" si="10"/>
        <v>0</v>
      </c>
      <c r="M31" s="6">
        <f t="shared" si="11"/>
        <v>0</v>
      </c>
      <c r="N31" s="6"/>
    </row>
    <row r="32" spans="1:14" x14ac:dyDescent="0.25">
      <c r="A32" s="12">
        <v>1200</v>
      </c>
      <c r="B32" s="2"/>
      <c r="C32" s="40" t="s">
        <v>16</v>
      </c>
      <c r="D32" s="41">
        <f>SUM(D9+D11+D13+D15+D17+D19+D21+D23+D25+D27+D29+D31)</f>
        <v>2399.0400000000004</v>
      </c>
      <c r="E32" s="41">
        <f t="shared" ref="E32:M32" si="21">SUM(E9+E11+E13+E15+E17+E19+E21+E23+E25+E27+E29+E31)</f>
        <v>4233.5999999999995</v>
      </c>
      <c r="F32" s="41">
        <f t="shared" si="21"/>
        <v>5927.0399999999991</v>
      </c>
      <c r="G32" s="41">
        <f t="shared" si="21"/>
        <v>2381.3999999999996</v>
      </c>
      <c r="H32" s="41">
        <f t="shared" si="21"/>
        <v>2728.3199999999997</v>
      </c>
      <c r="I32" s="41">
        <f t="shared" si="21"/>
        <v>0</v>
      </c>
      <c r="J32" s="41">
        <f t="shared" si="21"/>
        <v>0</v>
      </c>
      <c r="K32" s="41">
        <f t="shared" si="21"/>
        <v>0</v>
      </c>
      <c r="L32" s="41">
        <f t="shared" si="21"/>
        <v>0</v>
      </c>
      <c r="M32" s="41">
        <f t="shared" si="21"/>
        <v>0</v>
      </c>
      <c r="N32" s="41">
        <f>SUM(D32:M33)</f>
        <v>17669.399999999998</v>
      </c>
    </row>
    <row r="33" spans="1:14" x14ac:dyDescent="0.25">
      <c r="A33" s="12">
        <v>1350</v>
      </c>
      <c r="B33" s="2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x14ac:dyDescent="0.25">
      <c r="A34" s="12">
        <v>1400</v>
      </c>
    </row>
    <row r="35" spans="1:14" x14ac:dyDescent="0.25">
      <c r="A35" s="12"/>
      <c r="C35" s="13" t="s">
        <v>22</v>
      </c>
      <c r="D35" s="14"/>
      <c r="E35" s="14"/>
      <c r="F35" s="14"/>
      <c r="G35" s="14"/>
      <c r="H35" s="14"/>
      <c r="I35" s="14"/>
      <c r="J35" s="14"/>
      <c r="K35" s="15"/>
    </row>
    <row r="36" spans="1:14" x14ac:dyDescent="0.25">
      <c r="A36" s="12"/>
      <c r="C36" s="16" t="s">
        <v>23</v>
      </c>
      <c r="D36" s="17"/>
      <c r="E36" s="17"/>
      <c r="F36" s="17"/>
      <c r="G36" s="17"/>
      <c r="H36" s="17"/>
      <c r="I36" s="17"/>
      <c r="J36" s="17"/>
      <c r="K36" s="18"/>
    </row>
    <row r="37" spans="1:14" x14ac:dyDescent="0.25">
      <c r="A37" s="12"/>
      <c r="C37" s="1" t="s">
        <v>24</v>
      </c>
      <c r="D37" s="1">
        <f>D5/(D4*$P$4)</f>
        <v>6.6693344004268376</v>
      </c>
      <c r="E37" s="1">
        <f t="shared" ref="E37:H37" si="22">E5/(E4*$P$4)</f>
        <v>11.337868480725625</v>
      </c>
      <c r="F37" s="1">
        <f t="shared" si="22"/>
        <v>12.147716229348884</v>
      </c>
      <c r="G37" s="1">
        <f t="shared" si="22"/>
        <v>3.1494079113126734</v>
      </c>
      <c r="H37" s="1">
        <f t="shared" si="22"/>
        <v>3.6652592071311285</v>
      </c>
    </row>
    <row r="38" spans="1:14" x14ac:dyDescent="0.25">
      <c r="A38" s="12"/>
      <c r="C38" s="1" t="s">
        <v>25</v>
      </c>
      <c r="D38" s="27">
        <f>+D8+D10+D12+D14+D16+D18+D20+D22+D24+D26+D28+D30</f>
        <v>8</v>
      </c>
      <c r="E38" s="27">
        <f t="shared" ref="E38:H38" si="23">+E8+E10+E12+E14+E16+E18+E20+E22+E24+E26+E28+E30</f>
        <v>12</v>
      </c>
      <c r="F38" s="27">
        <f t="shared" si="23"/>
        <v>12</v>
      </c>
      <c r="G38" s="27">
        <f t="shared" si="23"/>
        <v>3</v>
      </c>
      <c r="H38" s="27">
        <f t="shared" si="23"/>
        <v>4</v>
      </c>
    </row>
    <row r="39" spans="1:14" x14ac:dyDescent="0.25">
      <c r="A39" s="12"/>
    </row>
    <row r="40" spans="1:14" x14ac:dyDescent="0.25">
      <c r="A40" s="12"/>
    </row>
  </sheetData>
  <mergeCells count="28">
    <mergeCell ref="C26:C27"/>
    <mergeCell ref="C28:C29"/>
    <mergeCell ref="C14:C15"/>
    <mergeCell ref="C16:C17"/>
    <mergeCell ref="C18:C19"/>
    <mergeCell ref="C20:C21"/>
    <mergeCell ref="C22:C23"/>
    <mergeCell ref="C7:N7"/>
    <mergeCell ref="C8:C9"/>
    <mergeCell ref="C10:C11"/>
    <mergeCell ref="C12:C13"/>
    <mergeCell ref="C24:C25"/>
    <mergeCell ref="P4:P5"/>
    <mergeCell ref="N3:O3"/>
    <mergeCell ref="C2:P2"/>
    <mergeCell ref="C30:C31"/>
    <mergeCell ref="C32:C33"/>
    <mergeCell ref="E32:E33"/>
    <mergeCell ref="D32:D33"/>
    <mergeCell ref="N32:N33"/>
    <mergeCell ref="M32:M33"/>
    <mergeCell ref="L32:L33"/>
    <mergeCell ref="K32:K33"/>
    <mergeCell ref="J32:J33"/>
    <mergeCell ref="I32:I33"/>
    <mergeCell ref="H32:H33"/>
    <mergeCell ref="G32:G33"/>
    <mergeCell ref="F32:F33"/>
  </mergeCells>
  <conditionalFormatting sqref="N8 N10 N12 N14 N16 N18 N20 N22 N24 N26 N28 N30">
    <cfRule type="expression" dxfId="34" priority="7">
      <formula>OR($N8&gt;$O$5,$N8&lt;$N$5)*($N8&lt;&gt;0)</formula>
    </cfRule>
  </conditionalFormatting>
  <conditionalFormatting sqref="D32:M33">
    <cfRule type="expression" dxfId="33" priority="2">
      <formula>D$32&gt;=(D$5+500)*(D$32&lt;&gt;"")</formula>
    </cfRule>
    <cfRule type="expression" dxfId="32" priority="3">
      <formula>D$32&gt;=(D$5+200)*(D$32&lt;&gt;"")</formula>
    </cfRule>
    <cfRule type="expression" dxfId="31" priority="5">
      <formula>OR(D$32&gt;=(D$5+150),(D$5-150)&lt;=D$32)*(D$32&lt;&gt;0)</formula>
    </cfRule>
  </conditionalFormatting>
  <conditionalFormatting sqref="A2:A40">
    <cfRule type="expression" dxfId="30" priority="1">
      <formula>$A2&gt;0</formula>
    </cfRule>
  </conditionalFormatting>
  <dataValidations count="1">
    <dataValidation type="list" allowBlank="1" showInputMessage="1" showErrorMessage="1" sqref="D4:M4">
      <formula1>форматы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P27"/>
  <sheetViews>
    <sheetView showZeros="0" workbookViewId="0">
      <selection activeCell="D19" sqref="D8:D19"/>
    </sheetView>
  </sheetViews>
  <sheetFormatPr defaultRowHeight="15.75" x14ac:dyDescent="0.25"/>
  <cols>
    <col min="1" max="1" width="9" style="1"/>
    <col min="2" max="2" width="2.625" style="1" customWidth="1"/>
    <col min="3" max="3" width="14.25" style="1" customWidth="1"/>
    <col min="4" max="14" width="9.625" style="1" customWidth="1"/>
    <col min="15" max="16384" width="9" style="1"/>
  </cols>
  <sheetData>
    <row r="1" spans="1:16" ht="8.25" customHeight="1" x14ac:dyDescent="0.25"/>
    <row r="2" spans="1:16" x14ac:dyDescent="0.25">
      <c r="A2" s="12">
        <v>320</v>
      </c>
      <c r="B2" s="2"/>
      <c r="C2" s="35" t="s">
        <v>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1:16" x14ac:dyDescent="0.25">
      <c r="A3" s="12">
        <v>340</v>
      </c>
      <c r="B3" s="2"/>
      <c r="C3" s="3" t="s">
        <v>2</v>
      </c>
      <c r="D3" s="4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3" t="s">
        <v>18</v>
      </c>
      <c r="O3" s="34"/>
      <c r="P3" s="5" t="s">
        <v>21</v>
      </c>
    </row>
    <row r="4" spans="1:16" x14ac:dyDescent="0.25">
      <c r="A4" s="12">
        <v>350</v>
      </c>
      <c r="B4" s="2"/>
      <c r="C4" s="3" t="s">
        <v>1</v>
      </c>
      <c r="D4" s="8">
        <v>510</v>
      </c>
      <c r="E4" s="8">
        <v>600</v>
      </c>
      <c r="F4" s="8">
        <v>840</v>
      </c>
      <c r="G4" s="8">
        <v>1350</v>
      </c>
      <c r="H4" s="8">
        <v>1160</v>
      </c>
      <c r="I4" s="8"/>
      <c r="J4" s="8"/>
      <c r="K4" s="8"/>
      <c r="L4" s="8"/>
      <c r="M4" s="8"/>
      <c r="N4" s="9" t="s">
        <v>19</v>
      </c>
      <c r="O4" s="9" t="s">
        <v>20</v>
      </c>
      <c r="P4" s="32">
        <v>0.58799999999999997</v>
      </c>
    </row>
    <row r="5" spans="1:16" x14ac:dyDescent="0.25">
      <c r="A5" s="12">
        <v>370</v>
      </c>
      <c r="B5" s="2"/>
      <c r="C5" s="3" t="s">
        <v>0</v>
      </c>
      <c r="D5" s="8">
        <v>2000</v>
      </c>
      <c r="E5" s="8">
        <v>4000</v>
      </c>
      <c r="F5" s="8">
        <v>6000</v>
      </c>
      <c r="G5" s="8">
        <v>2500</v>
      </c>
      <c r="H5" s="8">
        <v>2500</v>
      </c>
      <c r="I5" s="8"/>
      <c r="J5" s="8"/>
      <c r="K5" s="8"/>
      <c r="L5" s="8"/>
      <c r="M5" s="8"/>
      <c r="N5" s="9">
        <v>2400</v>
      </c>
      <c r="O5" s="9">
        <v>2550</v>
      </c>
      <c r="P5" s="32"/>
    </row>
    <row r="6" spans="1:16" x14ac:dyDescent="0.25">
      <c r="A6" s="12">
        <v>380</v>
      </c>
      <c r="B6" s="2"/>
      <c r="C6" s="2"/>
    </row>
    <row r="7" spans="1:16" x14ac:dyDescent="0.25">
      <c r="A7" s="12">
        <v>400</v>
      </c>
      <c r="B7" s="2"/>
      <c r="C7" s="42" t="s">
        <v>4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6" ht="15.75" customHeight="1" x14ac:dyDescent="0.25">
      <c r="A8" s="12">
        <v>420</v>
      </c>
      <c r="B8" s="2"/>
      <c r="C8" s="20" t="s">
        <v>5</v>
      </c>
      <c r="D8" s="10">
        <v>0</v>
      </c>
      <c r="E8" s="10">
        <v>2</v>
      </c>
      <c r="F8" s="10">
        <v>0</v>
      </c>
      <c r="G8" s="10">
        <v>1</v>
      </c>
      <c r="H8" s="10">
        <v>0</v>
      </c>
      <c r="I8" s="10"/>
      <c r="J8" s="10"/>
      <c r="K8" s="10"/>
      <c r="L8" s="10"/>
      <c r="M8" s="10"/>
      <c r="N8" s="10">
        <f t="shared" ref="N8:N19" si="0">SUMPRODUCT(D8:M8,D$4:M$4)</f>
        <v>2550</v>
      </c>
    </row>
    <row r="9" spans="1:16" ht="15.75" customHeight="1" x14ac:dyDescent="0.25">
      <c r="A9" s="12">
        <v>450</v>
      </c>
      <c r="B9" s="2"/>
      <c r="C9" s="19" t="s">
        <v>6</v>
      </c>
      <c r="D9" s="11"/>
      <c r="E9" s="11">
        <v>2</v>
      </c>
      <c r="F9" s="11">
        <v>0</v>
      </c>
      <c r="G9" s="11">
        <v>1</v>
      </c>
      <c r="H9" s="11">
        <v>0</v>
      </c>
      <c r="I9" s="11"/>
      <c r="J9" s="11"/>
      <c r="K9" s="11"/>
      <c r="L9" s="11"/>
      <c r="M9" s="11"/>
      <c r="N9" s="10">
        <f t="shared" si="0"/>
        <v>2550</v>
      </c>
    </row>
    <row r="10" spans="1:16" ht="15.75" customHeight="1" x14ac:dyDescent="0.25">
      <c r="A10" s="12">
        <v>500</v>
      </c>
      <c r="B10" s="2"/>
      <c r="C10" s="20" t="s">
        <v>7</v>
      </c>
      <c r="D10" s="11">
        <v>5</v>
      </c>
      <c r="E10" s="11">
        <v>0</v>
      </c>
      <c r="F10" s="11"/>
      <c r="G10" s="11">
        <v>0</v>
      </c>
      <c r="H10" s="11">
        <v>0</v>
      </c>
      <c r="I10" s="11"/>
      <c r="J10" s="11"/>
      <c r="K10" s="11"/>
      <c r="L10" s="11"/>
      <c r="M10" s="11"/>
      <c r="N10" s="10">
        <f t="shared" si="0"/>
        <v>2550</v>
      </c>
    </row>
    <row r="11" spans="1:16" ht="15.75" customHeight="1" x14ac:dyDescent="0.25">
      <c r="A11" s="12">
        <v>520</v>
      </c>
      <c r="B11" s="2"/>
      <c r="C11" s="19" t="s">
        <v>8</v>
      </c>
      <c r="D11" s="11">
        <v>0</v>
      </c>
      <c r="E11" s="11">
        <v>0</v>
      </c>
      <c r="F11" s="11">
        <v>3</v>
      </c>
      <c r="G11" s="11">
        <v>0</v>
      </c>
      <c r="H11" s="11">
        <v>0</v>
      </c>
      <c r="I11" s="11"/>
      <c r="J11" s="11"/>
      <c r="K11" s="11"/>
      <c r="L11" s="11"/>
      <c r="M11" s="11"/>
      <c r="N11" s="10">
        <f t="shared" si="0"/>
        <v>2520</v>
      </c>
    </row>
    <row r="12" spans="1:16" ht="15.75" customHeight="1" x14ac:dyDescent="0.25">
      <c r="A12" s="12">
        <v>600</v>
      </c>
      <c r="B12" s="2"/>
      <c r="C12" s="20" t="s">
        <v>9</v>
      </c>
      <c r="D12" s="11">
        <v>0</v>
      </c>
      <c r="E12" s="11">
        <v>0</v>
      </c>
      <c r="F12" s="11">
        <v>3</v>
      </c>
      <c r="G12" s="11">
        <v>0</v>
      </c>
      <c r="H12" s="11">
        <v>0</v>
      </c>
      <c r="I12" s="11"/>
      <c r="J12" s="11"/>
      <c r="K12" s="11"/>
      <c r="L12" s="11"/>
      <c r="M12" s="11"/>
      <c r="N12" s="10">
        <f t="shared" si="0"/>
        <v>2520</v>
      </c>
    </row>
    <row r="13" spans="1:16" ht="15.75" customHeight="1" x14ac:dyDescent="0.25">
      <c r="A13" s="12">
        <v>620</v>
      </c>
      <c r="B13" s="2"/>
      <c r="C13" s="19" t="s">
        <v>10</v>
      </c>
      <c r="D13" s="11">
        <v>0</v>
      </c>
      <c r="E13" s="11">
        <v>0</v>
      </c>
      <c r="F13" s="11">
        <v>3</v>
      </c>
      <c r="G13" s="11">
        <v>0</v>
      </c>
      <c r="H13" s="11">
        <v>0</v>
      </c>
      <c r="I13" s="11"/>
      <c r="J13" s="11"/>
      <c r="K13" s="11"/>
      <c r="L13" s="11"/>
      <c r="M13" s="11"/>
      <c r="N13" s="10">
        <f t="shared" si="0"/>
        <v>2520</v>
      </c>
    </row>
    <row r="14" spans="1:16" ht="15.75" customHeight="1" x14ac:dyDescent="0.25">
      <c r="A14" s="12">
        <v>680</v>
      </c>
      <c r="B14" s="2"/>
      <c r="C14" s="20" t="s">
        <v>11</v>
      </c>
      <c r="D14" s="11">
        <v>1</v>
      </c>
      <c r="E14" s="11">
        <v>0</v>
      </c>
      <c r="F14" s="11">
        <v>1</v>
      </c>
      <c r="G14" s="11">
        <v>0</v>
      </c>
      <c r="H14" s="11">
        <v>1</v>
      </c>
      <c r="I14" s="11"/>
      <c r="J14" s="11"/>
      <c r="K14" s="11"/>
      <c r="L14" s="11"/>
      <c r="M14" s="11"/>
      <c r="N14" s="10">
        <f t="shared" si="0"/>
        <v>2510</v>
      </c>
    </row>
    <row r="15" spans="1:16" ht="15.75" customHeight="1" x14ac:dyDescent="0.25">
      <c r="A15" s="12">
        <v>760</v>
      </c>
      <c r="B15" s="2"/>
      <c r="C15" s="19" t="s">
        <v>12</v>
      </c>
      <c r="D15" s="11">
        <v>1</v>
      </c>
      <c r="E15" s="11">
        <v>0</v>
      </c>
      <c r="F15" s="11">
        <v>1</v>
      </c>
      <c r="G15" s="11"/>
      <c r="H15" s="11">
        <v>1</v>
      </c>
      <c r="I15" s="11"/>
      <c r="J15" s="11"/>
      <c r="K15" s="11"/>
      <c r="L15" s="11"/>
      <c r="M15" s="11"/>
      <c r="N15" s="10">
        <f t="shared" si="0"/>
        <v>2510</v>
      </c>
    </row>
    <row r="16" spans="1:16" ht="15.75" customHeight="1" x14ac:dyDescent="0.25">
      <c r="A16" s="12">
        <v>820</v>
      </c>
      <c r="B16" s="2"/>
      <c r="C16" s="20" t="s">
        <v>13</v>
      </c>
      <c r="D16" s="11">
        <v>1</v>
      </c>
      <c r="E16" s="11">
        <v>0</v>
      </c>
      <c r="F16" s="11">
        <v>1</v>
      </c>
      <c r="G16" s="11">
        <v>0</v>
      </c>
      <c r="H16" s="11">
        <v>1</v>
      </c>
      <c r="I16" s="11"/>
      <c r="J16" s="11"/>
      <c r="K16" s="11"/>
      <c r="L16" s="11"/>
      <c r="M16" s="11"/>
      <c r="N16" s="10">
        <f t="shared" si="0"/>
        <v>2510</v>
      </c>
    </row>
    <row r="17" spans="1:14" ht="15.75" customHeight="1" x14ac:dyDescent="0.25">
      <c r="A17" s="12">
        <v>840</v>
      </c>
      <c r="B17" s="2"/>
      <c r="C17" s="19" t="s">
        <v>14</v>
      </c>
      <c r="D17" s="11">
        <v>0</v>
      </c>
      <c r="E17" s="11"/>
      <c r="F17" s="11"/>
      <c r="G17" s="11">
        <v>1</v>
      </c>
      <c r="H17" s="11">
        <v>1</v>
      </c>
      <c r="I17" s="11"/>
      <c r="J17" s="11"/>
      <c r="K17" s="11"/>
      <c r="L17" s="11"/>
      <c r="M17" s="11"/>
      <c r="N17" s="10">
        <f t="shared" si="0"/>
        <v>2510</v>
      </c>
    </row>
    <row r="18" spans="1:14" ht="15.75" customHeight="1" x14ac:dyDescent="0.25">
      <c r="A18" s="12">
        <v>900</v>
      </c>
      <c r="B18" s="2"/>
      <c r="C18" s="20" t="s">
        <v>15</v>
      </c>
      <c r="D18" s="11">
        <v>0</v>
      </c>
      <c r="E18" s="11">
        <v>4</v>
      </c>
      <c r="F18" s="11">
        <v>0</v>
      </c>
      <c r="G18" s="11">
        <v>0</v>
      </c>
      <c r="H18" s="11">
        <v>0</v>
      </c>
      <c r="I18" s="11"/>
      <c r="J18" s="11"/>
      <c r="K18" s="11"/>
      <c r="L18" s="11"/>
      <c r="M18" s="11"/>
      <c r="N18" s="10">
        <f t="shared" si="0"/>
        <v>2400</v>
      </c>
    </row>
    <row r="19" spans="1:14" ht="15.75" customHeight="1" x14ac:dyDescent="0.25">
      <c r="A19" s="12">
        <v>1060</v>
      </c>
      <c r="B19" s="2"/>
      <c r="C19" s="20" t="s">
        <v>17</v>
      </c>
      <c r="D19" s="11">
        <v>0</v>
      </c>
      <c r="E19" s="11">
        <v>4</v>
      </c>
      <c r="F19" s="11">
        <v>0</v>
      </c>
      <c r="G19" s="11">
        <v>0</v>
      </c>
      <c r="H19" s="11">
        <v>0</v>
      </c>
      <c r="I19" s="11"/>
      <c r="J19" s="11"/>
      <c r="K19" s="11"/>
      <c r="L19" s="11"/>
      <c r="M19" s="11"/>
      <c r="N19" s="10">
        <f t="shared" si="0"/>
        <v>2400</v>
      </c>
    </row>
    <row r="20" spans="1:14" ht="15.75" customHeight="1" x14ac:dyDescent="0.25">
      <c r="A20" s="12">
        <v>1200</v>
      </c>
      <c r="B20" s="2"/>
      <c r="C20" s="21" t="s">
        <v>16</v>
      </c>
      <c r="D20" s="22">
        <f t="shared" ref="D20:M20" si="1">SUMPRODUCT(D8:D19*D4*$P$4)</f>
        <v>2399.04</v>
      </c>
      <c r="E20" s="22">
        <f t="shared" si="1"/>
        <v>4233.5999999999995</v>
      </c>
      <c r="F20" s="22">
        <f t="shared" si="1"/>
        <v>5927.04</v>
      </c>
      <c r="G20" s="22">
        <f t="shared" si="1"/>
        <v>2381.3999999999996</v>
      </c>
      <c r="H20" s="22">
        <f t="shared" si="1"/>
        <v>2728.3199999999997</v>
      </c>
      <c r="I20" s="22">
        <f t="shared" si="1"/>
        <v>0</v>
      </c>
      <c r="J20" s="22">
        <f t="shared" si="1"/>
        <v>0</v>
      </c>
      <c r="K20" s="22">
        <f t="shared" si="1"/>
        <v>0</v>
      </c>
      <c r="L20" s="22">
        <f t="shared" si="1"/>
        <v>0</v>
      </c>
      <c r="M20" s="22">
        <f t="shared" si="1"/>
        <v>0</v>
      </c>
      <c r="N20" s="22">
        <f>SUM(D20:M20)</f>
        <v>17669.400000000001</v>
      </c>
    </row>
    <row r="21" spans="1:14" x14ac:dyDescent="0.25">
      <c r="A21" s="12"/>
    </row>
    <row r="22" spans="1:14" x14ac:dyDescent="0.25">
      <c r="A22" s="12"/>
      <c r="C22" s="13" t="s">
        <v>22</v>
      </c>
      <c r="D22" s="14"/>
      <c r="E22" s="14"/>
      <c r="F22" s="14"/>
      <c r="G22" s="14"/>
      <c r="H22" s="14"/>
      <c r="I22" s="14"/>
      <c r="J22" s="14"/>
      <c r="K22" s="15"/>
    </row>
    <row r="23" spans="1:14" x14ac:dyDescent="0.25">
      <c r="A23" s="12"/>
      <c r="C23" s="16" t="s">
        <v>23</v>
      </c>
      <c r="D23" s="17"/>
      <c r="E23" s="17"/>
      <c r="F23" s="17"/>
      <c r="G23" s="17"/>
      <c r="H23" s="17"/>
      <c r="I23" s="17"/>
      <c r="J23" s="17"/>
      <c r="K23" s="18"/>
    </row>
    <row r="24" spans="1:14" x14ac:dyDescent="0.25">
      <c r="A24" s="12"/>
    </row>
    <row r="25" spans="1:14" x14ac:dyDescent="0.25">
      <c r="A25" s="12"/>
    </row>
    <row r="26" spans="1:14" x14ac:dyDescent="0.25">
      <c r="A26" s="12"/>
    </row>
    <row r="27" spans="1:14" x14ac:dyDescent="0.25">
      <c r="A27" s="12"/>
    </row>
  </sheetData>
  <mergeCells count="4">
    <mergeCell ref="C2:P2"/>
    <mergeCell ref="N3:O3"/>
    <mergeCell ref="P4:P5"/>
    <mergeCell ref="C7:N7"/>
  </mergeCells>
  <conditionalFormatting sqref="N8:N19">
    <cfRule type="expression" dxfId="29" priority="6">
      <formula>OR($N8&gt;$O$5,$N8&lt;$N$5)*($N8&lt;&gt;0)</formula>
    </cfRule>
  </conditionalFormatting>
  <conditionalFormatting sqref="A2:A20 A22:A27">
    <cfRule type="expression" dxfId="28" priority="2">
      <formula>$A2&gt;0</formula>
    </cfRule>
  </conditionalFormatting>
  <conditionalFormatting sqref="D20:M20">
    <cfRule type="expression" dxfId="27" priority="75">
      <formula>D$20&gt;=(D$5+500)*(D$20&lt;&gt;"")</formula>
    </cfRule>
    <cfRule type="expression" dxfId="26" priority="76">
      <formula>D$20&gt;=(D$5+200)*(D$20&lt;&gt;"")</formula>
    </cfRule>
    <cfRule type="expression" dxfId="25" priority="77">
      <formula>OR(D$20&gt;=(D$5+150),(D$5-150)&lt;=D$20)*(D$20&lt;&gt;0)</formula>
    </cfRule>
  </conditionalFormatting>
  <conditionalFormatting sqref="A21">
    <cfRule type="expression" dxfId="24" priority="1">
      <formula>$A21&gt;0</formula>
    </cfRule>
  </conditionalFormatting>
  <dataValidations count="1">
    <dataValidation type="list" allowBlank="1" showInputMessage="1" showErrorMessage="1" sqref="D4:M4">
      <formula1>форматы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P27"/>
  <sheetViews>
    <sheetView showZeros="0" workbookViewId="0">
      <selection activeCell="D19" sqref="D8:D19"/>
    </sheetView>
  </sheetViews>
  <sheetFormatPr defaultRowHeight="15.75" x14ac:dyDescent="0.25"/>
  <cols>
    <col min="1" max="1" width="9" style="1"/>
    <col min="2" max="2" width="2.625" style="1" customWidth="1"/>
    <col min="3" max="3" width="14.25" style="1" customWidth="1"/>
    <col min="4" max="14" width="9.625" style="1" customWidth="1"/>
    <col min="15" max="16384" width="9" style="1"/>
  </cols>
  <sheetData>
    <row r="1" spans="1:16" ht="8.25" customHeight="1" x14ac:dyDescent="0.25"/>
    <row r="2" spans="1:16" x14ac:dyDescent="0.25">
      <c r="A2" s="12">
        <v>320</v>
      </c>
      <c r="B2" s="2"/>
      <c r="C2" s="35" t="s">
        <v>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1:16" x14ac:dyDescent="0.25">
      <c r="A3" s="12">
        <v>340</v>
      </c>
      <c r="B3" s="2"/>
      <c r="C3" s="3" t="s">
        <v>2</v>
      </c>
      <c r="D3" s="4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3" t="s">
        <v>18</v>
      </c>
      <c r="O3" s="34"/>
      <c r="P3" s="5" t="s">
        <v>21</v>
      </c>
    </row>
    <row r="4" spans="1:16" x14ac:dyDescent="0.25">
      <c r="A4" s="12">
        <v>350</v>
      </c>
      <c r="B4" s="2"/>
      <c r="C4" s="3" t="s">
        <v>1</v>
      </c>
      <c r="D4" s="8">
        <v>510</v>
      </c>
      <c r="E4" s="8">
        <v>600</v>
      </c>
      <c r="F4" s="8">
        <v>840</v>
      </c>
      <c r="G4" s="8">
        <v>1350</v>
      </c>
      <c r="H4" s="8">
        <v>1160</v>
      </c>
      <c r="I4" s="8"/>
      <c r="J4" s="8"/>
      <c r="K4" s="8"/>
      <c r="L4" s="8"/>
      <c r="M4" s="8"/>
      <c r="N4" s="9" t="s">
        <v>19</v>
      </c>
      <c r="O4" s="9" t="s">
        <v>20</v>
      </c>
      <c r="P4" s="32">
        <v>0.58799999999999997</v>
      </c>
    </row>
    <row r="5" spans="1:16" x14ac:dyDescent="0.25">
      <c r="A5" s="12">
        <v>370</v>
      </c>
      <c r="B5" s="2"/>
      <c r="C5" s="3" t="s">
        <v>0</v>
      </c>
      <c r="D5" s="8">
        <v>2000</v>
      </c>
      <c r="E5" s="8">
        <v>4000</v>
      </c>
      <c r="F5" s="8">
        <v>6000</v>
      </c>
      <c r="G5" s="8">
        <v>2500</v>
      </c>
      <c r="H5" s="8">
        <v>2500</v>
      </c>
      <c r="I5" s="8"/>
      <c r="J5" s="8"/>
      <c r="K5" s="8"/>
      <c r="L5" s="8"/>
      <c r="M5" s="8"/>
      <c r="N5" s="9">
        <v>2400</v>
      </c>
      <c r="O5" s="9">
        <v>2550</v>
      </c>
      <c r="P5" s="32"/>
    </row>
    <row r="6" spans="1:16" x14ac:dyDescent="0.25">
      <c r="A6" s="12">
        <v>380</v>
      </c>
      <c r="B6" s="2"/>
      <c r="C6" s="2"/>
    </row>
    <row r="7" spans="1:16" x14ac:dyDescent="0.25">
      <c r="A7" s="12">
        <v>400</v>
      </c>
      <c r="B7" s="2"/>
      <c r="C7" s="42" t="s">
        <v>4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6" ht="15.75" customHeight="1" x14ac:dyDescent="0.25">
      <c r="A8" s="12">
        <v>420</v>
      </c>
      <c r="B8" s="2"/>
      <c r="C8" s="23" t="s">
        <v>5</v>
      </c>
      <c r="D8" s="10">
        <v>1</v>
      </c>
      <c r="E8" s="10">
        <v>2</v>
      </c>
      <c r="F8" s="10">
        <v>1</v>
      </c>
      <c r="G8" s="10"/>
      <c r="H8" s="10"/>
      <c r="I8" s="10"/>
      <c r="J8" s="10"/>
      <c r="K8" s="10"/>
      <c r="L8" s="10"/>
      <c r="M8" s="10"/>
      <c r="N8" s="10">
        <f t="shared" ref="N8:N19" si="0">SUMPRODUCT(D8:M8,D$4:M$4)</f>
        <v>2550</v>
      </c>
    </row>
    <row r="9" spans="1:16" ht="15.75" customHeight="1" x14ac:dyDescent="0.25">
      <c r="A9" s="12">
        <v>450</v>
      </c>
      <c r="B9" s="2"/>
      <c r="C9" s="26" t="s">
        <v>6</v>
      </c>
      <c r="D9" s="11">
        <v>1</v>
      </c>
      <c r="E9" s="11">
        <v>2</v>
      </c>
      <c r="F9" s="11">
        <v>1</v>
      </c>
      <c r="G9" s="11"/>
      <c r="H9" s="11"/>
      <c r="I9" s="11"/>
      <c r="J9" s="11"/>
      <c r="K9" s="11"/>
      <c r="L9" s="11"/>
      <c r="M9" s="11"/>
      <c r="N9" s="10">
        <f t="shared" si="0"/>
        <v>2550</v>
      </c>
    </row>
    <row r="10" spans="1:16" ht="15.75" customHeight="1" x14ac:dyDescent="0.25">
      <c r="A10" s="12">
        <v>500</v>
      </c>
      <c r="B10" s="2"/>
      <c r="C10" s="23" t="s">
        <v>7</v>
      </c>
      <c r="D10" s="11"/>
      <c r="E10" s="11">
        <v>2</v>
      </c>
      <c r="F10" s="11"/>
      <c r="G10" s="11">
        <v>1</v>
      </c>
      <c r="H10" s="11"/>
      <c r="I10" s="11"/>
      <c r="J10" s="11"/>
      <c r="K10" s="11"/>
      <c r="L10" s="11"/>
      <c r="M10" s="11"/>
      <c r="N10" s="10">
        <f t="shared" si="0"/>
        <v>2550</v>
      </c>
    </row>
    <row r="11" spans="1:16" ht="15.75" customHeight="1" x14ac:dyDescent="0.25">
      <c r="A11" s="12">
        <v>520</v>
      </c>
      <c r="B11" s="2"/>
      <c r="C11" s="26" t="s">
        <v>8</v>
      </c>
      <c r="D11" s="11"/>
      <c r="E11" s="11">
        <v>2</v>
      </c>
      <c r="F11" s="11"/>
      <c r="G11" s="11">
        <v>1</v>
      </c>
      <c r="H11" s="11"/>
      <c r="I11" s="11"/>
      <c r="J11" s="11"/>
      <c r="K11" s="11"/>
      <c r="L11" s="11"/>
      <c r="M11" s="11"/>
      <c r="N11" s="10">
        <f t="shared" si="0"/>
        <v>2550</v>
      </c>
    </row>
    <row r="12" spans="1:16" ht="15.75" customHeight="1" x14ac:dyDescent="0.25">
      <c r="A12" s="12">
        <v>600</v>
      </c>
      <c r="B12" s="2"/>
      <c r="C12" s="23" t="s">
        <v>9</v>
      </c>
      <c r="D12" s="11"/>
      <c r="E12" s="11">
        <v>2</v>
      </c>
      <c r="F12" s="11"/>
      <c r="G12" s="11">
        <v>1</v>
      </c>
      <c r="H12" s="11"/>
      <c r="I12" s="11"/>
      <c r="J12" s="11"/>
      <c r="K12" s="11"/>
      <c r="L12" s="11"/>
      <c r="M12" s="11"/>
      <c r="N12" s="10">
        <f t="shared" si="0"/>
        <v>2550</v>
      </c>
    </row>
    <row r="13" spans="1:16" ht="15.75" customHeight="1" x14ac:dyDescent="0.25">
      <c r="A13" s="12">
        <v>620</v>
      </c>
      <c r="B13" s="2"/>
      <c r="C13" s="26" t="s">
        <v>10</v>
      </c>
      <c r="D13" s="11"/>
      <c r="E13" s="11"/>
      <c r="F13" s="11">
        <v>3</v>
      </c>
      <c r="G13" s="11"/>
      <c r="H13" s="11"/>
      <c r="I13" s="11"/>
      <c r="J13" s="11"/>
      <c r="K13" s="11"/>
      <c r="L13" s="11"/>
      <c r="M13" s="11"/>
      <c r="N13" s="10">
        <f t="shared" si="0"/>
        <v>2520</v>
      </c>
    </row>
    <row r="14" spans="1:16" ht="15.75" customHeight="1" x14ac:dyDescent="0.25">
      <c r="A14" s="12">
        <v>680</v>
      </c>
      <c r="B14" s="2"/>
      <c r="C14" s="23" t="s">
        <v>11</v>
      </c>
      <c r="D14" s="11"/>
      <c r="E14" s="11"/>
      <c r="F14" s="11">
        <v>3</v>
      </c>
      <c r="G14" s="11"/>
      <c r="H14" s="11"/>
      <c r="I14" s="11"/>
      <c r="J14" s="11"/>
      <c r="K14" s="11"/>
      <c r="L14" s="11"/>
      <c r="M14" s="11"/>
      <c r="N14" s="10">
        <f t="shared" si="0"/>
        <v>2520</v>
      </c>
    </row>
    <row r="15" spans="1:16" ht="15.75" customHeight="1" x14ac:dyDescent="0.25">
      <c r="A15" s="12">
        <v>760</v>
      </c>
      <c r="B15" s="2"/>
      <c r="C15" s="26" t="s">
        <v>12</v>
      </c>
      <c r="D15" s="11">
        <v>1</v>
      </c>
      <c r="E15" s="11"/>
      <c r="F15" s="11">
        <v>1</v>
      </c>
      <c r="G15" s="11"/>
      <c r="H15" s="11">
        <v>1</v>
      </c>
      <c r="I15" s="11"/>
      <c r="J15" s="11"/>
      <c r="K15" s="11"/>
      <c r="L15" s="11"/>
      <c r="M15" s="11"/>
      <c r="N15" s="10">
        <f t="shared" si="0"/>
        <v>2510</v>
      </c>
    </row>
    <row r="16" spans="1:16" ht="15.75" customHeight="1" x14ac:dyDescent="0.25">
      <c r="A16" s="12">
        <v>820</v>
      </c>
      <c r="B16" s="2"/>
      <c r="C16" s="23" t="s">
        <v>13</v>
      </c>
      <c r="D16" s="11">
        <v>1</v>
      </c>
      <c r="E16" s="11"/>
      <c r="F16" s="11">
        <v>1</v>
      </c>
      <c r="G16" s="11"/>
      <c r="H16" s="11">
        <v>1</v>
      </c>
      <c r="I16" s="11"/>
      <c r="J16" s="11"/>
      <c r="K16" s="11"/>
      <c r="L16" s="11"/>
      <c r="M16" s="11"/>
      <c r="N16" s="10">
        <f t="shared" si="0"/>
        <v>2510</v>
      </c>
    </row>
    <row r="17" spans="1:14" ht="15.75" customHeight="1" x14ac:dyDescent="0.25">
      <c r="A17" s="12">
        <v>840</v>
      </c>
      <c r="B17" s="2"/>
      <c r="C17" s="26" t="s">
        <v>14</v>
      </c>
      <c r="D17" s="11">
        <v>1</v>
      </c>
      <c r="E17" s="11"/>
      <c r="F17" s="11">
        <v>1</v>
      </c>
      <c r="G17" s="11"/>
      <c r="H17" s="11">
        <v>1</v>
      </c>
      <c r="I17" s="11"/>
      <c r="J17" s="11"/>
      <c r="K17" s="11"/>
      <c r="L17" s="11"/>
      <c r="M17" s="11"/>
      <c r="N17" s="10">
        <f t="shared" si="0"/>
        <v>2510</v>
      </c>
    </row>
    <row r="18" spans="1:14" ht="15.75" customHeight="1" x14ac:dyDescent="0.25">
      <c r="A18" s="12">
        <v>900</v>
      </c>
      <c r="B18" s="2"/>
      <c r="C18" s="23" t="s">
        <v>15</v>
      </c>
      <c r="D18" s="11">
        <v>1</v>
      </c>
      <c r="E18" s="11"/>
      <c r="F18" s="11">
        <v>1</v>
      </c>
      <c r="G18" s="11"/>
      <c r="H18" s="11">
        <v>1</v>
      </c>
      <c r="I18" s="11"/>
      <c r="J18" s="11"/>
      <c r="K18" s="11"/>
      <c r="L18" s="11"/>
      <c r="M18" s="11"/>
      <c r="N18" s="10">
        <f t="shared" si="0"/>
        <v>2510</v>
      </c>
    </row>
    <row r="19" spans="1:14" ht="15.75" customHeight="1" x14ac:dyDescent="0.25">
      <c r="A19" s="12">
        <v>1060</v>
      </c>
      <c r="B19" s="2"/>
      <c r="C19" s="23" t="s">
        <v>17</v>
      </c>
      <c r="D19" s="11">
        <v>2</v>
      </c>
      <c r="E19" s="11">
        <v>1</v>
      </c>
      <c r="F19" s="11">
        <v>1</v>
      </c>
      <c r="G19" s="11"/>
      <c r="H19" s="11"/>
      <c r="I19" s="11"/>
      <c r="J19" s="11"/>
      <c r="K19" s="11"/>
      <c r="L19" s="11"/>
      <c r="M19" s="11"/>
      <c r="N19" s="10">
        <f t="shared" si="0"/>
        <v>2460</v>
      </c>
    </row>
    <row r="20" spans="1:14" ht="15.75" customHeight="1" x14ac:dyDescent="0.25">
      <c r="A20" s="12">
        <v>1200</v>
      </c>
      <c r="B20" s="2"/>
      <c r="C20" s="24" t="s">
        <v>16</v>
      </c>
      <c r="D20" s="25">
        <f t="shared" ref="D20:M20" si="1">SUMPRODUCT(D8:D19*D4*$P$4)</f>
        <v>2399.04</v>
      </c>
      <c r="E20" s="25">
        <f t="shared" si="1"/>
        <v>3880.7999999999993</v>
      </c>
      <c r="F20" s="25">
        <f t="shared" si="1"/>
        <v>6420.96</v>
      </c>
      <c r="G20" s="25">
        <f t="shared" si="1"/>
        <v>2381.3999999999996</v>
      </c>
      <c r="H20" s="25">
        <f t="shared" si="1"/>
        <v>2728.3199999999997</v>
      </c>
      <c r="I20" s="25">
        <f t="shared" si="1"/>
        <v>0</v>
      </c>
      <c r="J20" s="25">
        <f t="shared" si="1"/>
        <v>0</v>
      </c>
      <c r="K20" s="25">
        <f t="shared" si="1"/>
        <v>0</v>
      </c>
      <c r="L20" s="25">
        <f t="shared" si="1"/>
        <v>0</v>
      </c>
      <c r="M20" s="25">
        <f t="shared" si="1"/>
        <v>0</v>
      </c>
      <c r="N20" s="25">
        <f>SUM(D20:M20)</f>
        <v>17810.519999999997</v>
      </c>
    </row>
    <row r="21" spans="1:14" x14ac:dyDescent="0.25">
      <c r="A21" s="12"/>
    </row>
    <row r="22" spans="1:14" x14ac:dyDescent="0.25">
      <c r="A22" s="12"/>
      <c r="C22" s="13" t="s">
        <v>22</v>
      </c>
      <c r="D22" s="14"/>
      <c r="E22" s="14"/>
      <c r="F22" s="14"/>
      <c r="G22" s="14"/>
      <c r="H22" s="14"/>
      <c r="I22" s="14"/>
      <c r="J22" s="14"/>
      <c r="K22" s="15"/>
    </row>
    <row r="23" spans="1:14" x14ac:dyDescent="0.25">
      <c r="A23" s="12"/>
      <c r="C23" s="16" t="s">
        <v>23</v>
      </c>
      <c r="D23" s="17"/>
      <c r="E23" s="17"/>
      <c r="F23" s="17"/>
      <c r="G23" s="17"/>
      <c r="H23" s="17"/>
      <c r="I23" s="17"/>
      <c r="J23" s="17"/>
      <c r="K23" s="18"/>
    </row>
    <row r="24" spans="1:14" x14ac:dyDescent="0.25">
      <c r="A24" s="12"/>
    </row>
    <row r="25" spans="1:14" x14ac:dyDescent="0.25">
      <c r="A25" s="12"/>
    </row>
    <row r="26" spans="1:14" x14ac:dyDescent="0.25">
      <c r="A26" s="12"/>
    </row>
    <row r="27" spans="1:14" x14ac:dyDescent="0.25">
      <c r="A27" s="12"/>
    </row>
  </sheetData>
  <mergeCells count="4">
    <mergeCell ref="C2:P2"/>
    <mergeCell ref="N3:O3"/>
    <mergeCell ref="P4:P5"/>
    <mergeCell ref="C7:N7"/>
  </mergeCells>
  <conditionalFormatting sqref="N8:N19">
    <cfRule type="expression" dxfId="23" priority="3">
      <formula>OR($N8&gt;$O$5,$N8&lt;$N$5)*($N8&lt;&gt;0)</formula>
    </cfRule>
  </conditionalFormatting>
  <conditionalFormatting sqref="A2:A20 A22:A27">
    <cfRule type="expression" dxfId="22" priority="2">
      <formula>$A2&gt;0</formula>
    </cfRule>
  </conditionalFormatting>
  <conditionalFormatting sqref="D20:M20">
    <cfRule type="expression" dxfId="21" priority="4">
      <formula>D$20&gt;=(D$5+500)*(D$20&lt;&gt;"")</formula>
    </cfRule>
    <cfRule type="expression" dxfId="20" priority="5">
      <formula>D$20&gt;=(D$5+200)*(D$20&lt;&gt;"")</formula>
    </cfRule>
    <cfRule type="expression" dxfId="19" priority="6">
      <formula>OR(D$20&gt;=(D$5+150),(D$5-150)&lt;=D$20)*(D$20&lt;&gt;0)</formula>
    </cfRule>
  </conditionalFormatting>
  <conditionalFormatting sqref="A21">
    <cfRule type="expression" dxfId="18" priority="1">
      <formula>$A21&gt;0</formula>
    </cfRule>
  </conditionalFormatting>
  <dataValidations count="1">
    <dataValidation type="list" allowBlank="1" showInputMessage="1" showErrorMessage="1" sqref="D4:M4">
      <formula1>форматы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P27"/>
  <sheetViews>
    <sheetView showZeros="0" workbookViewId="0">
      <selection activeCell="C3" sqref="C3"/>
    </sheetView>
  </sheetViews>
  <sheetFormatPr defaultRowHeight="15.75" x14ac:dyDescent="0.25"/>
  <cols>
    <col min="1" max="1" width="9" style="1"/>
    <col min="2" max="2" width="2.625" style="1" customWidth="1"/>
    <col min="3" max="3" width="14.25" style="1" customWidth="1"/>
    <col min="4" max="14" width="9.625" style="1" customWidth="1"/>
    <col min="15" max="16384" width="9" style="1"/>
  </cols>
  <sheetData>
    <row r="1" spans="1:16" ht="8.25" customHeight="1" x14ac:dyDescent="0.25"/>
    <row r="2" spans="1:16" x14ac:dyDescent="0.25">
      <c r="A2" s="12">
        <v>320</v>
      </c>
      <c r="B2" s="2"/>
      <c r="C2" s="35" t="s">
        <v>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1:16" x14ac:dyDescent="0.25">
      <c r="A3" s="12">
        <v>340</v>
      </c>
      <c r="B3" s="2"/>
      <c r="C3" s="3" t="s">
        <v>2</v>
      </c>
      <c r="D3" s="4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3" t="s">
        <v>18</v>
      </c>
      <c r="O3" s="34"/>
      <c r="P3" s="5" t="s">
        <v>21</v>
      </c>
    </row>
    <row r="4" spans="1:16" x14ac:dyDescent="0.25">
      <c r="A4" s="12">
        <v>350</v>
      </c>
      <c r="B4" s="2"/>
      <c r="C4" s="3" t="s">
        <v>1</v>
      </c>
      <c r="D4" s="8">
        <v>510</v>
      </c>
      <c r="E4" s="8">
        <v>600</v>
      </c>
      <c r="F4" s="8">
        <v>840</v>
      </c>
      <c r="G4" s="8">
        <v>1350</v>
      </c>
      <c r="H4" s="8">
        <v>1160</v>
      </c>
      <c r="I4" s="8"/>
      <c r="J4" s="8"/>
      <c r="K4" s="8"/>
      <c r="L4" s="8"/>
      <c r="M4" s="8"/>
      <c r="N4" s="9" t="s">
        <v>19</v>
      </c>
      <c r="O4" s="9" t="s">
        <v>20</v>
      </c>
      <c r="P4" s="32">
        <v>0.58799999999999997</v>
      </c>
    </row>
    <row r="5" spans="1:16" x14ac:dyDescent="0.25">
      <c r="A5" s="12">
        <v>370</v>
      </c>
      <c r="B5" s="2"/>
      <c r="C5" s="3" t="s">
        <v>0</v>
      </c>
      <c r="D5" s="8">
        <v>2000</v>
      </c>
      <c r="E5" s="8">
        <v>4000</v>
      </c>
      <c r="F5" s="8">
        <v>6000</v>
      </c>
      <c r="G5" s="8">
        <v>2500</v>
      </c>
      <c r="H5" s="8">
        <v>2500</v>
      </c>
      <c r="I5" s="8"/>
      <c r="J5" s="8"/>
      <c r="K5" s="8"/>
      <c r="L5" s="8"/>
      <c r="M5" s="8"/>
      <c r="N5" s="9">
        <v>2400</v>
      </c>
      <c r="O5" s="9">
        <v>2550</v>
      </c>
      <c r="P5" s="32"/>
    </row>
    <row r="6" spans="1:16" x14ac:dyDescent="0.25">
      <c r="A6" s="12">
        <v>380</v>
      </c>
      <c r="B6" s="2"/>
      <c r="C6" s="2"/>
    </row>
    <row r="7" spans="1:16" x14ac:dyDescent="0.25">
      <c r="A7" s="12">
        <v>400</v>
      </c>
      <c r="B7" s="2"/>
      <c r="C7" s="42" t="s">
        <v>4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6" ht="15.75" customHeight="1" x14ac:dyDescent="0.25">
      <c r="A8" s="12">
        <v>420</v>
      </c>
      <c r="B8" s="2"/>
      <c r="C8" s="23" t="s">
        <v>5</v>
      </c>
      <c r="D8" s="10">
        <v>1</v>
      </c>
      <c r="E8" s="10">
        <v>2</v>
      </c>
      <c r="F8" s="10">
        <v>1</v>
      </c>
      <c r="G8" s="10"/>
      <c r="H8" s="10"/>
      <c r="I8" s="10"/>
      <c r="J8" s="10"/>
      <c r="K8" s="10"/>
      <c r="L8" s="10"/>
      <c r="M8" s="10"/>
      <c r="N8" s="10">
        <f t="shared" ref="N8:N19" si="0">SUMPRODUCT(D8:M8,D$4:M$4)</f>
        <v>2550</v>
      </c>
    </row>
    <row r="9" spans="1:16" ht="15.75" customHeight="1" x14ac:dyDescent="0.25">
      <c r="A9" s="12">
        <v>450</v>
      </c>
      <c r="B9" s="2"/>
      <c r="C9" s="26" t="s">
        <v>6</v>
      </c>
      <c r="D9" s="11">
        <v>1</v>
      </c>
      <c r="E9" s="11">
        <v>2</v>
      </c>
      <c r="F9" s="11">
        <v>1</v>
      </c>
      <c r="G9" s="11"/>
      <c r="H9" s="11"/>
      <c r="I9" s="11"/>
      <c r="J9" s="11"/>
      <c r="K9" s="11"/>
      <c r="L9" s="11"/>
      <c r="M9" s="11"/>
      <c r="N9" s="10">
        <f t="shared" si="0"/>
        <v>2550</v>
      </c>
    </row>
    <row r="10" spans="1:16" ht="15.75" customHeight="1" x14ac:dyDescent="0.25">
      <c r="A10" s="12">
        <v>500</v>
      </c>
      <c r="B10" s="2"/>
      <c r="C10" s="23" t="s">
        <v>7</v>
      </c>
      <c r="D10" s="11">
        <v>1</v>
      </c>
      <c r="E10" s="11">
        <v>2</v>
      </c>
      <c r="F10" s="11">
        <v>1</v>
      </c>
      <c r="G10" s="11"/>
      <c r="H10" s="11"/>
      <c r="I10" s="11"/>
      <c r="J10" s="11"/>
      <c r="K10" s="11"/>
      <c r="L10" s="11"/>
      <c r="M10" s="11"/>
      <c r="N10" s="10">
        <f t="shared" si="0"/>
        <v>2550</v>
      </c>
    </row>
    <row r="11" spans="1:16" ht="15.75" customHeight="1" x14ac:dyDescent="0.25">
      <c r="A11" s="12">
        <v>520</v>
      </c>
      <c r="B11" s="2"/>
      <c r="C11" s="26" t="s">
        <v>8</v>
      </c>
      <c r="D11" s="11"/>
      <c r="E11" s="11">
        <v>2</v>
      </c>
      <c r="F11" s="11"/>
      <c r="G11" s="11">
        <v>1</v>
      </c>
      <c r="H11" s="11"/>
      <c r="I11" s="11"/>
      <c r="J11" s="11"/>
      <c r="K11" s="11"/>
      <c r="L11" s="11"/>
      <c r="M11" s="11"/>
      <c r="N11" s="10">
        <f t="shared" si="0"/>
        <v>2550</v>
      </c>
    </row>
    <row r="12" spans="1:16" ht="15.75" customHeight="1" x14ac:dyDescent="0.25">
      <c r="A12" s="12">
        <v>600</v>
      </c>
      <c r="B12" s="2"/>
      <c r="C12" s="23" t="s">
        <v>9</v>
      </c>
      <c r="D12" s="11"/>
      <c r="E12" s="11">
        <v>2</v>
      </c>
      <c r="F12" s="11"/>
      <c r="G12" s="11">
        <v>1</v>
      </c>
      <c r="H12" s="11"/>
      <c r="I12" s="11"/>
      <c r="J12" s="11"/>
      <c r="K12" s="11"/>
      <c r="L12" s="11"/>
      <c r="M12" s="11"/>
      <c r="N12" s="10">
        <f t="shared" si="0"/>
        <v>2550</v>
      </c>
    </row>
    <row r="13" spans="1:16" ht="15.75" customHeight="1" x14ac:dyDescent="0.25">
      <c r="A13" s="12">
        <v>620</v>
      </c>
      <c r="B13" s="2"/>
      <c r="C13" s="26" t="s">
        <v>10</v>
      </c>
      <c r="D13" s="11"/>
      <c r="E13" s="11">
        <v>2</v>
      </c>
      <c r="F13" s="11"/>
      <c r="G13" s="11">
        <v>1</v>
      </c>
      <c r="H13" s="11"/>
      <c r="I13" s="11"/>
      <c r="J13" s="11"/>
      <c r="K13" s="11"/>
      <c r="L13" s="11"/>
      <c r="M13" s="11"/>
      <c r="N13" s="10">
        <f t="shared" si="0"/>
        <v>2550</v>
      </c>
    </row>
    <row r="14" spans="1:16" ht="15.75" customHeight="1" x14ac:dyDescent="0.25">
      <c r="A14" s="12">
        <v>680</v>
      </c>
      <c r="B14" s="2"/>
      <c r="C14" s="23" t="s">
        <v>11</v>
      </c>
      <c r="D14" s="11"/>
      <c r="E14" s="11"/>
      <c r="F14" s="11">
        <v>3</v>
      </c>
      <c r="G14" s="11"/>
      <c r="H14" s="11"/>
      <c r="I14" s="11"/>
      <c r="J14" s="11"/>
      <c r="K14" s="11"/>
      <c r="L14" s="11"/>
      <c r="M14" s="11"/>
      <c r="N14" s="10">
        <f t="shared" si="0"/>
        <v>2520</v>
      </c>
    </row>
    <row r="15" spans="1:16" ht="15.75" customHeight="1" x14ac:dyDescent="0.25">
      <c r="A15" s="12">
        <v>760</v>
      </c>
      <c r="B15" s="2"/>
      <c r="C15" s="26" t="s">
        <v>12</v>
      </c>
      <c r="D15" s="11"/>
      <c r="E15" s="11"/>
      <c r="F15" s="11">
        <v>3</v>
      </c>
      <c r="G15" s="11"/>
      <c r="H15" s="11"/>
      <c r="I15" s="11"/>
      <c r="J15" s="11"/>
      <c r="K15" s="11"/>
      <c r="L15" s="11"/>
      <c r="M15" s="11"/>
      <c r="N15" s="10">
        <f t="shared" si="0"/>
        <v>2520</v>
      </c>
    </row>
    <row r="16" spans="1:16" ht="15.75" customHeight="1" x14ac:dyDescent="0.25">
      <c r="A16" s="12">
        <v>820</v>
      </c>
      <c r="B16" s="2"/>
      <c r="C16" s="23" t="s">
        <v>13</v>
      </c>
      <c r="D16" s="11">
        <v>1</v>
      </c>
      <c r="E16" s="11"/>
      <c r="F16" s="11">
        <v>1</v>
      </c>
      <c r="G16" s="11"/>
      <c r="H16" s="11">
        <v>1</v>
      </c>
      <c r="I16" s="11"/>
      <c r="J16" s="11"/>
      <c r="K16" s="11"/>
      <c r="L16" s="11"/>
      <c r="M16" s="11"/>
      <c r="N16" s="10">
        <f t="shared" si="0"/>
        <v>2510</v>
      </c>
    </row>
    <row r="17" spans="1:14" ht="15.75" customHeight="1" x14ac:dyDescent="0.25">
      <c r="A17" s="12">
        <v>840</v>
      </c>
      <c r="B17" s="2"/>
      <c r="C17" s="26" t="s">
        <v>14</v>
      </c>
      <c r="D17" s="11">
        <v>1</v>
      </c>
      <c r="E17" s="11"/>
      <c r="F17" s="11">
        <v>1</v>
      </c>
      <c r="G17" s="11"/>
      <c r="H17" s="11">
        <v>1</v>
      </c>
      <c r="I17" s="11"/>
      <c r="J17" s="11"/>
      <c r="K17" s="11"/>
      <c r="L17" s="11"/>
      <c r="M17" s="11"/>
      <c r="N17" s="10">
        <f t="shared" si="0"/>
        <v>2510</v>
      </c>
    </row>
    <row r="18" spans="1:14" ht="15.75" customHeight="1" x14ac:dyDescent="0.25">
      <c r="A18" s="12">
        <v>900</v>
      </c>
      <c r="B18" s="2"/>
      <c r="C18" s="23" t="s">
        <v>15</v>
      </c>
      <c r="D18" s="11">
        <v>1</v>
      </c>
      <c r="E18" s="11"/>
      <c r="F18" s="11">
        <v>1</v>
      </c>
      <c r="G18" s="11"/>
      <c r="H18" s="11">
        <v>1</v>
      </c>
      <c r="I18" s="11"/>
      <c r="J18" s="11"/>
      <c r="K18" s="11"/>
      <c r="L18" s="11"/>
      <c r="M18" s="11"/>
      <c r="N18" s="10">
        <f t="shared" si="0"/>
        <v>2510</v>
      </c>
    </row>
    <row r="19" spans="1:14" ht="15.75" customHeight="1" x14ac:dyDescent="0.25">
      <c r="A19" s="12">
        <v>1060</v>
      </c>
      <c r="B19" s="2"/>
      <c r="C19" s="23" t="s">
        <v>17</v>
      </c>
      <c r="D19" s="11">
        <v>1</v>
      </c>
      <c r="E19" s="11"/>
      <c r="F19" s="11">
        <v>1</v>
      </c>
      <c r="G19" s="11"/>
      <c r="H19" s="11">
        <v>1</v>
      </c>
      <c r="I19" s="11"/>
      <c r="J19" s="11"/>
      <c r="K19" s="11"/>
      <c r="L19" s="11"/>
      <c r="M19" s="11"/>
      <c r="N19" s="10">
        <f t="shared" si="0"/>
        <v>2510</v>
      </c>
    </row>
    <row r="20" spans="1:14" ht="15.75" customHeight="1" x14ac:dyDescent="0.25">
      <c r="A20" s="12">
        <v>1200</v>
      </c>
      <c r="B20" s="2"/>
      <c r="C20" s="24" t="s">
        <v>16</v>
      </c>
      <c r="D20" s="25">
        <f t="shared" ref="D20:M20" si="1">SUMPRODUCT(D8:D19*D4*$P$4)</f>
        <v>2099.1600000000003</v>
      </c>
      <c r="E20" s="25">
        <f t="shared" si="1"/>
        <v>4233.5999999999995</v>
      </c>
      <c r="F20" s="25">
        <f t="shared" si="1"/>
        <v>6420.96</v>
      </c>
      <c r="G20" s="25">
        <f t="shared" si="1"/>
        <v>2381.3999999999996</v>
      </c>
      <c r="H20" s="25">
        <f t="shared" si="1"/>
        <v>2728.3199999999997</v>
      </c>
      <c r="I20" s="25">
        <f t="shared" si="1"/>
        <v>0</v>
      </c>
      <c r="J20" s="25">
        <f t="shared" si="1"/>
        <v>0</v>
      </c>
      <c r="K20" s="25">
        <f t="shared" si="1"/>
        <v>0</v>
      </c>
      <c r="L20" s="25">
        <f t="shared" si="1"/>
        <v>0</v>
      </c>
      <c r="M20" s="25">
        <f t="shared" si="1"/>
        <v>0</v>
      </c>
      <c r="N20" s="25">
        <f>SUM(D20:M20)</f>
        <v>17863.440000000002</v>
      </c>
    </row>
    <row r="21" spans="1:14" x14ac:dyDescent="0.25">
      <c r="A21" s="12"/>
    </row>
    <row r="22" spans="1:14" x14ac:dyDescent="0.25">
      <c r="A22" s="12"/>
      <c r="C22" s="13" t="s">
        <v>22</v>
      </c>
      <c r="D22" s="14"/>
      <c r="E22" s="14"/>
      <c r="F22" s="14"/>
      <c r="G22" s="14"/>
      <c r="H22" s="14"/>
      <c r="I22" s="14"/>
      <c r="J22" s="14"/>
      <c r="K22" s="15"/>
    </row>
    <row r="23" spans="1:14" x14ac:dyDescent="0.25">
      <c r="A23" s="12"/>
      <c r="C23" s="16" t="s">
        <v>23</v>
      </c>
      <c r="D23" s="17"/>
      <c r="E23" s="17"/>
      <c r="F23" s="17"/>
      <c r="G23" s="17"/>
      <c r="H23" s="17"/>
      <c r="I23" s="17"/>
      <c r="J23" s="17"/>
      <c r="K23" s="18"/>
    </row>
    <row r="24" spans="1:14" x14ac:dyDescent="0.25">
      <c r="A24" s="12"/>
    </row>
    <row r="25" spans="1:14" x14ac:dyDescent="0.25">
      <c r="A25" s="12"/>
    </row>
    <row r="26" spans="1:14" x14ac:dyDescent="0.25">
      <c r="A26" s="12"/>
    </row>
    <row r="27" spans="1:14" x14ac:dyDescent="0.25">
      <c r="A27" s="12"/>
    </row>
  </sheetData>
  <mergeCells count="4">
    <mergeCell ref="C2:P2"/>
    <mergeCell ref="N3:O3"/>
    <mergeCell ref="P4:P5"/>
    <mergeCell ref="C7:N7"/>
  </mergeCells>
  <conditionalFormatting sqref="N8:N19">
    <cfRule type="expression" dxfId="17" priority="3">
      <formula>OR($N8&gt;$O$5,$N8&lt;$N$5)*($N8&lt;&gt;0)</formula>
    </cfRule>
  </conditionalFormatting>
  <conditionalFormatting sqref="A2:A20 A22:A27">
    <cfRule type="expression" dxfId="16" priority="2">
      <formula>$A2&gt;0</formula>
    </cfRule>
  </conditionalFormatting>
  <conditionalFormatting sqref="D20:M20">
    <cfRule type="expression" dxfId="15" priority="4">
      <formula>D$20&gt;=(D$5+500)*(D$20&lt;&gt;"")</formula>
    </cfRule>
    <cfRule type="expression" dxfId="14" priority="5">
      <formula>D$20&gt;=(D$5+200)*(D$20&lt;&gt;"")</formula>
    </cfRule>
    <cfRule type="expression" dxfId="13" priority="6">
      <formula>OR(D$20&gt;=(D$5+150),(D$5-150)&lt;=D$20)*(D$20&lt;&gt;0)</formula>
    </cfRule>
  </conditionalFormatting>
  <conditionalFormatting sqref="A21">
    <cfRule type="expression" dxfId="12" priority="1">
      <formula>$A21&gt;0</formula>
    </cfRule>
  </conditionalFormatting>
  <dataValidations count="1">
    <dataValidation type="list" allowBlank="1" showInputMessage="1" showErrorMessage="1" sqref="D4:M4">
      <formula1>форматы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P27"/>
  <sheetViews>
    <sheetView showZeros="0" tabSelected="1" workbookViewId="0">
      <selection activeCell="D8" sqref="D8"/>
    </sheetView>
  </sheetViews>
  <sheetFormatPr defaultRowHeight="15.75" x14ac:dyDescent="0.25"/>
  <cols>
    <col min="1" max="1" width="9" style="1"/>
    <col min="2" max="2" width="2.625" style="1" customWidth="1"/>
    <col min="3" max="3" width="14.25" style="1" customWidth="1"/>
    <col min="4" max="14" width="9.625" style="1" customWidth="1"/>
    <col min="15" max="16384" width="9" style="1"/>
  </cols>
  <sheetData>
    <row r="1" spans="1:16" ht="8.25" customHeight="1" x14ac:dyDescent="0.25"/>
    <row r="2" spans="1:16" x14ac:dyDescent="0.25">
      <c r="A2" s="12">
        <v>320</v>
      </c>
      <c r="B2" s="2"/>
      <c r="C2" s="35" t="s">
        <v>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1:16" x14ac:dyDescent="0.25">
      <c r="A3" s="12">
        <v>340</v>
      </c>
      <c r="B3" s="2"/>
      <c r="C3" s="3" t="s">
        <v>2</v>
      </c>
      <c r="D3" s="4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3" t="s">
        <v>18</v>
      </c>
      <c r="O3" s="34"/>
      <c r="P3" s="5" t="s">
        <v>21</v>
      </c>
    </row>
    <row r="4" spans="1:16" x14ac:dyDescent="0.25">
      <c r="A4" s="12">
        <v>350</v>
      </c>
      <c r="B4" s="2"/>
      <c r="C4" s="3" t="s">
        <v>1</v>
      </c>
      <c r="D4" s="8">
        <v>510</v>
      </c>
      <c r="E4" s="8">
        <v>600</v>
      </c>
      <c r="F4" s="8">
        <v>840</v>
      </c>
      <c r="G4" s="8">
        <v>1350</v>
      </c>
      <c r="H4" s="8">
        <v>1160</v>
      </c>
      <c r="I4" s="8"/>
      <c r="J4" s="8"/>
      <c r="K4" s="8"/>
      <c r="L4" s="8"/>
      <c r="M4" s="8"/>
      <c r="N4" s="9" t="s">
        <v>19</v>
      </c>
      <c r="O4" s="9" t="s">
        <v>20</v>
      </c>
      <c r="P4" s="32">
        <v>0.58799999999999997</v>
      </c>
    </row>
    <row r="5" spans="1:16" x14ac:dyDescent="0.25">
      <c r="A5" s="12">
        <v>370</v>
      </c>
      <c r="B5" s="2"/>
      <c r="C5" s="3" t="s">
        <v>0</v>
      </c>
      <c r="D5" s="8">
        <v>2000</v>
      </c>
      <c r="E5" s="8">
        <v>4000</v>
      </c>
      <c r="F5" s="8">
        <v>6000</v>
      </c>
      <c r="G5" s="8">
        <v>2500</v>
      </c>
      <c r="H5" s="8">
        <v>2500</v>
      </c>
      <c r="I5" s="8"/>
      <c r="J5" s="8"/>
      <c r="K5" s="8"/>
      <c r="L5" s="8"/>
      <c r="M5" s="8"/>
      <c r="N5" s="9">
        <v>2400</v>
      </c>
      <c r="O5" s="9">
        <v>2550</v>
      </c>
      <c r="P5" s="32"/>
    </row>
    <row r="6" spans="1:16" x14ac:dyDescent="0.25">
      <c r="A6" s="12">
        <v>380</v>
      </c>
      <c r="B6" s="2"/>
      <c r="C6" s="2"/>
    </row>
    <row r="7" spans="1:16" x14ac:dyDescent="0.25">
      <c r="A7" s="12">
        <v>400</v>
      </c>
      <c r="B7" s="2"/>
      <c r="C7" s="42" t="s">
        <v>4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6" ht="15.75" customHeight="1" x14ac:dyDescent="0.25">
      <c r="A8" s="12">
        <v>420</v>
      </c>
      <c r="B8" s="2"/>
      <c r="C8" s="29" t="s">
        <v>5</v>
      </c>
      <c r="D8" s="10"/>
      <c r="E8" s="10"/>
      <c r="F8" s="10">
        <v>3</v>
      </c>
      <c r="G8" s="10"/>
      <c r="H8" s="10"/>
      <c r="I8" s="10"/>
      <c r="J8" s="10"/>
      <c r="K8" s="10"/>
      <c r="L8" s="10"/>
      <c r="M8" s="10"/>
      <c r="N8" s="10">
        <f t="shared" ref="N8:N19" si="0">SUMPRODUCT(D8:M8,D$4:M$4)</f>
        <v>2520</v>
      </c>
    </row>
    <row r="9" spans="1:16" ht="15.75" customHeight="1" x14ac:dyDescent="0.25">
      <c r="A9" s="12">
        <v>450</v>
      </c>
      <c r="B9" s="2"/>
      <c r="C9" s="28" t="s">
        <v>6</v>
      </c>
      <c r="D9" s="11"/>
      <c r="E9" s="11"/>
      <c r="F9" s="11">
        <v>3</v>
      </c>
      <c r="G9" s="11"/>
      <c r="H9" s="11"/>
      <c r="I9" s="11"/>
      <c r="J9" s="11"/>
      <c r="K9" s="11"/>
      <c r="L9" s="11"/>
      <c r="M9" s="11"/>
      <c r="N9" s="10">
        <f t="shared" si="0"/>
        <v>2520</v>
      </c>
    </row>
    <row r="10" spans="1:16" ht="15.75" customHeight="1" x14ac:dyDescent="0.25">
      <c r="A10" s="12">
        <v>500</v>
      </c>
      <c r="B10" s="2"/>
      <c r="C10" s="29" t="s">
        <v>7</v>
      </c>
      <c r="D10" s="11"/>
      <c r="E10" s="11"/>
      <c r="F10" s="11">
        <v>3</v>
      </c>
      <c r="G10" s="11"/>
      <c r="H10" s="11"/>
      <c r="I10" s="11"/>
      <c r="J10" s="11"/>
      <c r="K10" s="11"/>
      <c r="L10" s="11"/>
      <c r="M10" s="11"/>
      <c r="N10" s="10">
        <f t="shared" si="0"/>
        <v>2520</v>
      </c>
    </row>
    <row r="11" spans="1:16" ht="15.75" customHeight="1" x14ac:dyDescent="0.25">
      <c r="A11" s="12">
        <v>520</v>
      </c>
      <c r="B11" s="2"/>
      <c r="C11" s="28" t="s">
        <v>8</v>
      </c>
      <c r="D11" s="11">
        <v>1</v>
      </c>
      <c r="E11" s="11"/>
      <c r="F11" s="11">
        <v>1</v>
      </c>
      <c r="G11" s="11"/>
      <c r="H11" s="11">
        <v>1</v>
      </c>
      <c r="I11" s="11"/>
      <c r="J11" s="11"/>
      <c r="K11" s="11"/>
      <c r="L11" s="11"/>
      <c r="M11" s="11"/>
      <c r="N11" s="10">
        <f t="shared" si="0"/>
        <v>2510</v>
      </c>
    </row>
    <row r="12" spans="1:16" ht="15.75" customHeight="1" x14ac:dyDescent="0.25">
      <c r="A12" s="12">
        <v>600</v>
      </c>
      <c r="B12" s="2"/>
      <c r="C12" s="29" t="s">
        <v>9</v>
      </c>
      <c r="D12" s="11">
        <v>1</v>
      </c>
      <c r="E12" s="11"/>
      <c r="F12" s="11">
        <v>1</v>
      </c>
      <c r="G12" s="11"/>
      <c r="H12" s="11">
        <v>1</v>
      </c>
      <c r="I12" s="11"/>
      <c r="J12" s="11"/>
      <c r="K12" s="11"/>
      <c r="L12" s="11"/>
      <c r="M12" s="11"/>
      <c r="N12" s="10">
        <f t="shared" si="0"/>
        <v>2510</v>
      </c>
    </row>
    <row r="13" spans="1:16" ht="15.75" customHeight="1" x14ac:dyDescent="0.25">
      <c r="A13" s="12">
        <v>620</v>
      </c>
      <c r="B13" s="2"/>
      <c r="C13" s="28" t="s">
        <v>10</v>
      </c>
      <c r="D13" s="11">
        <v>1</v>
      </c>
      <c r="E13" s="11"/>
      <c r="F13" s="11">
        <v>1</v>
      </c>
      <c r="G13" s="11"/>
      <c r="H13" s="11">
        <v>1</v>
      </c>
      <c r="I13" s="11"/>
      <c r="J13" s="11"/>
      <c r="K13" s="11"/>
      <c r="L13" s="11"/>
      <c r="M13" s="11"/>
      <c r="N13" s="10">
        <f t="shared" si="0"/>
        <v>2510</v>
      </c>
    </row>
    <row r="14" spans="1:16" ht="15.75" customHeight="1" x14ac:dyDescent="0.25">
      <c r="A14" s="12">
        <v>680</v>
      </c>
      <c r="B14" s="2"/>
      <c r="C14" s="29" t="s">
        <v>11</v>
      </c>
      <c r="D14" s="11">
        <v>1</v>
      </c>
      <c r="E14" s="11"/>
      <c r="F14" s="11">
        <v>1</v>
      </c>
      <c r="G14" s="11"/>
      <c r="H14" s="11">
        <v>1</v>
      </c>
      <c r="I14" s="11"/>
      <c r="J14" s="11"/>
      <c r="K14" s="11"/>
      <c r="L14" s="11"/>
      <c r="M14" s="11"/>
      <c r="N14" s="10">
        <f t="shared" si="0"/>
        <v>2510</v>
      </c>
    </row>
    <row r="15" spans="1:16" ht="15.75" customHeight="1" x14ac:dyDescent="0.25">
      <c r="A15" s="12">
        <v>760</v>
      </c>
      <c r="B15" s="2"/>
      <c r="C15" s="28" t="s">
        <v>12</v>
      </c>
      <c r="D15" s="11">
        <v>1</v>
      </c>
      <c r="E15" s="11">
        <v>1</v>
      </c>
      <c r="F15" s="11"/>
      <c r="G15" s="11">
        <v>1</v>
      </c>
      <c r="H15" s="11"/>
      <c r="I15" s="11"/>
      <c r="J15" s="11"/>
      <c r="K15" s="11"/>
      <c r="L15" s="11"/>
      <c r="M15" s="11"/>
      <c r="N15" s="10">
        <f t="shared" si="0"/>
        <v>2460</v>
      </c>
    </row>
    <row r="16" spans="1:16" ht="15.75" customHeight="1" x14ac:dyDescent="0.25">
      <c r="A16" s="12">
        <v>820</v>
      </c>
      <c r="B16" s="2"/>
      <c r="C16" s="29" t="s">
        <v>13</v>
      </c>
      <c r="D16" s="11">
        <v>1</v>
      </c>
      <c r="E16" s="11">
        <v>1</v>
      </c>
      <c r="F16" s="11"/>
      <c r="G16" s="11">
        <v>1</v>
      </c>
      <c r="H16" s="11"/>
      <c r="I16" s="11"/>
      <c r="J16" s="11"/>
      <c r="K16" s="11"/>
      <c r="L16" s="11"/>
      <c r="M16" s="11"/>
      <c r="N16" s="10">
        <f t="shared" si="0"/>
        <v>2460</v>
      </c>
    </row>
    <row r="17" spans="1:14" ht="15.75" customHeight="1" x14ac:dyDescent="0.25">
      <c r="A17" s="12">
        <v>840</v>
      </c>
      <c r="B17" s="2"/>
      <c r="C17" s="28" t="s">
        <v>14</v>
      </c>
      <c r="D17" s="11">
        <v>1</v>
      </c>
      <c r="E17" s="11">
        <v>1</v>
      </c>
      <c r="F17" s="11"/>
      <c r="G17" s="11">
        <v>1</v>
      </c>
      <c r="H17" s="11"/>
      <c r="I17" s="11"/>
      <c r="J17" s="11"/>
      <c r="K17" s="11"/>
      <c r="L17" s="11"/>
      <c r="M17" s="11"/>
      <c r="N17" s="10">
        <f t="shared" si="0"/>
        <v>2460</v>
      </c>
    </row>
    <row r="18" spans="1:14" ht="15.75" customHeight="1" x14ac:dyDescent="0.25">
      <c r="A18" s="12">
        <v>900</v>
      </c>
      <c r="B18" s="2"/>
      <c r="C18" s="29" t="s">
        <v>15</v>
      </c>
      <c r="D18" s="11"/>
      <c r="E18" s="11">
        <v>4</v>
      </c>
      <c r="F18" s="11"/>
      <c r="G18" s="11"/>
      <c r="H18" s="11"/>
      <c r="I18" s="11"/>
      <c r="J18" s="11"/>
      <c r="K18" s="11"/>
      <c r="L18" s="11"/>
      <c r="M18" s="11"/>
      <c r="N18" s="10">
        <f t="shared" si="0"/>
        <v>2400</v>
      </c>
    </row>
    <row r="19" spans="1:14" ht="15.75" customHeight="1" x14ac:dyDescent="0.25">
      <c r="A19" s="12">
        <v>1060</v>
      </c>
      <c r="B19" s="2"/>
      <c r="C19" s="29" t="s">
        <v>17</v>
      </c>
      <c r="D19" s="11"/>
      <c r="E19" s="11">
        <v>4</v>
      </c>
      <c r="F19" s="11"/>
      <c r="G19" s="11"/>
      <c r="H19" s="11"/>
      <c r="I19" s="11"/>
      <c r="J19" s="11"/>
      <c r="K19" s="11"/>
      <c r="L19" s="11"/>
      <c r="M19" s="11"/>
      <c r="N19" s="10">
        <f t="shared" si="0"/>
        <v>2400</v>
      </c>
    </row>
    <row r="20" spans="1:14" ht="15.75" customHeight="1" x14ac:dyDescent="0.25">
      <c r="A20" s="12">
        <v>1200</v>
      </c>
      <c r="B20" s="2"/>
      <c r="C20" s="30" t="s">
        <v>16</v>
      </c>
      <c r="D20" s="31">
        <f t="shared" ref="D20:M20" si="1">SUMPRODUCT(D8:D19*D4*$P$4)</f>
        <v>2099.1600000000003</v>
      </c>
      <c r="E20" s="31">
        <f t="shared" si="1"/>
        <v>3880.7999999999993</v>
      </c>
      <c r="F20" s="31">
        <f t="shared" si="1"/>
        <v>6420.96</v>
      </c>
      <c r="G20" s="31">
        <f t="shared" si="1"/>
        <v>2381.3999999999996</v>
      </c>
      <c r="H20" s="31">
        <f t="shared" si="1"/>
        <v>2728.3199999999997</v>
      </c>
      <c r="I20" s="31">
        <f t="shared" si="1"/>
        <v>0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  <c r="N20" s="31">
        <f>SUM(D20:M20)</f>
        <v>17510.64</v>
      </c>
    </row>
    <row r="21" spans="1:14" x14ac:dyDescent="0.25">
      <c r="A21" s="12"/>
    </row>
    <row r="22" spans="1:14" x14ac:dyDescent="0.25">
      <c r="A22" s="12"/>
      <c r="C22" s="13" t="s">
        <v>22</v>
      </c>
      <c r="D22" s="14"/>
      <c r="E22" s="14"/>
      <c r="F22" s="14"/>
      <c r="G22" s="14"/>
      <c r="H22" s="14"/>
      <c r="I22" s="14"/>
      <c r="J22" s="14"/>
      <c r="K22" s="15"/>
    </row>
    <row r="23" spans="1:14" x14ac:dyDescent="0.25">
      <c r="A23" s="12"/>
      <c r="C23" s="16" t="s">
        <v>23</v>
      </c>
      <c r="D23" s="17"/>
      <c r="E23" s="17"/>
      <c r="F23" s="17"/>
      <c r="G23" s="17"/>
      <c r="H23" s="17"/>
      <c r="I23" s="17"/>
      <c r="J23" s="17"/>
      <c r="K23" s="18"/>
    </row>
    <row r="24" spans="1:14" x14ac:dyDescent="0.25">
      <c r="A24" s="12"/>
    </row>
    <row r="25" spans="1:14" x14ac:dyDescent="0.25">
      <c r="A25" s="12"/>
    </row>
    <row r="26" spans="1:14" x14ac:dyDescent="0.25">
      <c r="A26" s="12"/>
    </row>
    <row r="27" spans="1:14" x14ac:dyDescent="0.25">
      <c r="A27" s="12"/>
    </row>
  </sheetData>
  <mergeCells count="4">
    <mergeCell ref="C2:P2"/>
    <mergeCell ref="N3:O3"/>
    <mergeCell ref="P4:P5"/>
    <mergeCell ref="C7:N7"/>
  </mergeCells>
  <conditionalFormatting sqref="N8:N19">
    <cfRule type="expression" dxfId="5" priority="3">
      <formula>OR($N8&gt;$O$5,$N8&lt;$N$5)*($N8&lt;&gt;0)</formula>
    </cfRule>
  </conditionalFormatting>
  <conditionalFormatting sqref="A2:A20 A22:A27">
    <cfRule type="expression" dxfId="4" priority="2">
      <formula>$A2&gt;0</formula>
    </cfRule>
  </conditionalFormatting>
  <conditionalFormatting sqref="D20:M20">
    <cfRule type="expression" dxfId="3" priority="4">
      <formula>D$20&gt;=(D$5+500)*(D$20&lt;&gt;"")</formula>
    </cfRule>
    <cfRule type="expression" dxfId="2" priority="5">
      <formula>D$20&gt;=(D$5+200)*(D$20&lt;&gt;"")</formula>
    </cfRule>
    <cfRule type="expression" dxfId="1" priority="6">
      <formula>OR(D$20&gt;=(D$5+150),(D$5-150)&lt;=D$20)*(D$20&lt;&gt;0)</formula>
    </cfRule>
  </conditionalFormatting>
  <conditionalFormatting sqref="A21">
    <cfRule type="expression" dxfId="0" priority="1">
      <formula>$A21&gt;0</formula>
    </cfRule>
  </conditionalFormatting>
  <dataValidations count="1">
    <dataValidation type="list" allowBlank="1" showInputMessage="1" showErrorMessage="1" sqref="D4:M4">
      <formula1>форматы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P27"/>
  <sheetViews>
    <sheetView showZeros="0" workbookViewId="0">
      <selection activeCell="E37" sqref="E37"/>
    </sheetView>
  </sheetViews>
  <sheetFormatPr defaultRowHeight="15.75" x14ac:dyDescent="0.25"/>
  <cols>
    <col min="1" max="1" width="9" style="1"/>
    <col min="2" max="2" width="2.625" style="1" customWidth="1"/>
    <col min="3" max="3" width="14.25" style="1" customWidth="1"/>
    <col min="4" max="14" width="9.625" style="1" customWidth="1"/>
    <col min="15" max="16384" width="9" style="1"/>
  </cols>
  <sheetData>
    <row r="1" spans="1:16" ht="8.25" customHeight="1" x14ac:dyDescent="0.25"/>
    <row r="2" spans="1:16" x14ac:dyDescent="0.25">
      <c r="A2" s="12">
        <v>320</v>
      </c>
      <c r="B2" s="2"/>
      <c r="C2" s="35" t="s">
        <v>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1:16" x14ac:dyDescent="0.25">
      <c r="A3" s="12">
        <v>340</v>
      </c>
      <c r="B3" s="2"/>
      <c r="C3" s="3" t="s">
        <v>2</v>
      </c>
      <c r="D3" s="4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3" t="s">
        <v>18</v>
      </c>
      <c r="O3" s="34"/>
      <c r="P3" s="5" t="s">
        <v>21</v>
      </c>
    </row>
    <row r="4" spans="1:16" x14ac:dyDescent="0.25">
      <c r="A4" s="12">
        <v>350</v>
      </c>
      <c r="B4" s="2"/>
      <c r="C4" s="3" t="s">
        <v>1</v>
      </c>
      <c r="D4" s="8">
        <v>510</v>
      </c>
      <c r="E4" s="8">
        <v>600</v>
      </c>
      <c r="F4" s="8">
        <v>840</v>
      </c>
      <c r="G4" s="8">
        <v>1350</v>
      </c>
      <c r="H4" s="8">
        <v>1160</v>
      </c>
      <c r="I4" s="8"/>
      <c r="J4" s="8"/>
      <c r="K4" s="8"/>
      <c r="L4" s="8"/>
      <c r="M4" s="8"/>
      <c r="N4" s="9" t="s">
        <v>19</v>
      </c>
      <c r="O4" s="9" t="s">
        <v>20</v>
      </c>
      <c r="P4" s="32">
        <v>0.58799999999999997</v>
      </c>
    </row>
    <row r="5" spans="1:16" x14ac:dyDescent="0.25">
      <c r="A5" s="12">
        <v>370</v>
      </c>
      <c r="B5" s="2"/>
      <c r="C5" s="3" t="s">
        <v>0</v>
      </c>
      <c r="D5" s="8">
        <v>2000</v>
      </c>
      <c r="E5" s="8">
        <v>4000</v>
      </c>
      <c r="F5" s="8">
        <v>6000</v>
      </c>
      <c r="G5" s="8">
        <v>2500</v>
      </c>
      <c r="H5" s="8">
        <v>2500</v>
      </c>
      <c r="I5" s="8"/>
      <c r="J5" s="8"/>
      <c r="K5" s="8"/>
      <c r="L5" s="8"/>
      <c r="M5" s="8"/>
      <c r="N5" s="9">
        <v>2400</v>
      </c>
      <c r="O5" s="9">
        <v>2550</v>
      </c>
      <c r="P5" s="32"/>
    </row>
    <row r="6" spans="1:16" x14ac:dyDescent="0.25">
      <c r="A6" s="12">
        <v>380</v>
      </c>
      <c r="B6" s="2"/>
      <c r="C6" s="2"/>
    </row>
    <row r="7" spans="1:16" x14ac:dyDescent="0.25">
      <c r="A7" s="12">
        <v>400</v>
      </c>
      <c r="B7" s="2"/>
      <c r="C7" s="42" t="s">
        <v>4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6" ht="15.75" customHeight="1" x14ac:dyDescent="0.25">
      <c r="A8" s="12">
        <v>420</v>
      </c>
      <c r="B8" s="2"/>
      <c r="C8" s="29" t="s">
        <v>5</v>
      </c>
      <c r="D8" s="10">
        <v>1</v>
      </c>
      <c r="E8" s="10">
        <v>2</v>
      </c>
      <c r="F8" s="10">
        <v>1</v>
      </c>
      <c r="G8" s="10"/>
      <c r="H8" s="10"/>
      <c r="I8" s="10"/>
      <c r="J8" s="10"/>
      <c r="K8" s="10"/>
      <c r="L8" s="10"/>
      <c r="M8" s="10"/>
      <c r="N8" s="10">
        <f t="shared" ref="N8:N19" si="0">SUMPRODUCT(D8:M8,D$4:M$4)</f>
        <v>2550</v>
      </c>
    </row>
    <row r="9" spans="1:16" ht="15.75" customHeight="1" x14ac:dyDescent="0.25">
      <c r="A9" s="12">
        <v>450</v>
      </c>
      <c r="B9" s="2"/>
      <c r="C9" s="28" t="s">
        <v>6</v>
      </c>
      <c r="D9" s="11">
        <v>1</v>
      </c>
      <c r="E9" s="11">
        <v>2</v>
      </c>
      <c r="F9" s="11">
        <v>1</v>
      </c>
      <c r="G9" s="11"/>
      <c r="H9" s="11"/>
      <c r="I9" s="11"/>
      <c r="J9" s="11"/>
      <c r="K9" s="11"/>
      <c r="L9" s="11"/>
      <c r="M9" s="11"/>
      <c r="N9" s="10">
        <f t="shared" si="0"/>
        <v>2550</v>
      </c>
    </row>
    <row r="10" spans="1:16" ht="15.75" customHeight="1" x14ac:dyDescent="0.25">
      <c r="A10" s="12">
        <v>500</v>
      </c>
      <c r="B10" s="2"/>
      <c r="C10" s="29" t="s">
        <v>7</v>
      </c>
      <c r="D10" s="11">
        <v>1</v>
      </c>
      <c r="E10" s="11">
        <v>2</v>
      </c>
      <c r="F10" s="11">
        <v>1</v>
      </c>
      <c r="G10" s="11"/>
      <c r="H10" s="11"/>
      <c r="I10" s="11"/>
      <c r="J10" s="11"/>
      <c r="K10" s="11"/>
      <c r="L10" s="11"/>
      <c r="M10" s="11"/>
      <c r="N10" s="10">
        <f t="shared" si="0"/>
        <v>2550</v>
      </c>
    </row>
    <row r="11" spans="1:16" ht="15.75" customHeight="1" x14ac:dyDescent="0.25">
      <c r="A11" s="12">
        <v>520</v>
      </c>
      <c r="B11" s="2"/>
      <c r="C11" s="28" t="s">
        <v>8</v>
      </c>
      <c r="D11" s="11">
        <v>1</v>
      </c>
      <c r="E11" s="11">
        <v>2</v>
      </c>
      <c r="F11" s="11">
        <v>1</v>
      </c>
      <c r="G11" s="11"/>
      <c r="H11" s="11"/>
      <c r="I11" s="11"/>
      <c r="J11" s="11"/>
      <c r="K11" s="11"/>
      <c r="L11" s="11"/>
      <c r="M11" s="11"/>
      <c r="N11" s="10">
        <f t="shared" si="0"/>
        <v>2550</v>
      </c>
    </row>
    <row r="12" spans="1:16" ht="15.75" customHeight="1" x14ac:dyDescent="0.25">
      <c r="A12" s="12">
        <v>600</v>
      </c>
      <c r="B12" s="2"/>
      <c r="C12" s="29" t="s">
        <v>9</v>
      </c>
      <c r="D12" s="11">
        <v>1</v>
      </c>
      <c r="E12" s="11">
        <v>2</v>
      </c>
      <c r="F12" s="11">
        <v>1</v>
      </c>
      <c r="G12" s="11"/>
      <c r="H12" s="11"/>
      <c r="I12" s="11"/>
      <c r="J12" s="11"/>
      <c r="K12" s="11"/>
      <c r="L12" s="11"/>
      <c r="M12" s="11"/>
      <c r="N12" s="10">
        <f t="shared" si="0"/>
        <v>2550</v>
      </c>
    </row>
    <row r="13" spans="1:16" ht="15.75" customHeight="1" x14ac:dyDescent="0.25">
      <c r="A13" s="12">
        <v>620</v>
      </c>
      <c r="B13" s="2"/>
      <c r="C13" s="28" t="s">
        <v>10</v>
      </c>
      <c r="D13" s="11"/>
      <c r="E13" s="11"/>
      <c r="F13" s="11">
        <v>3</v>
      </c>
      <c r="G13" s="11"/>
      <c r="H13" s="11"/>
      <c r="I13" s="11"/>
      <c r="J13" s="11"/>
      <c r="K13" s="11"/>
      <c r="L13" s="11"/>
      <c r="M13" s="11"/>
      <c r="N13" s="10">
        <f t="shared" si="0"/>
        <v>2520</v>
      </c>
    </row>
    <row r="14" spans="1:16" ht="15.75" customHeight="1" x14ac:dyDescent="0.25">
      <c r="A14" s="12">
        <v>680</v>
      </c>
      <c r="B14" s="2"/>
      <c r="C14" s="29" t="s">
        <v>11</v>
      </c>
      <c r="D14" s="11"/>
      <c r="E14" s="11"/>
      <c r="F14" s="11">
        <v>3</v>
      </c>
      <c r="G14" s="11"/>
      <c r="H14" s="11"/>
      <c r="I14" s="11"/>
      <c r="J14" s="11"/>
      <c r="K14" s="11"/>
      <c r="L14" s="11"/>
      <c r="M14" s="11"/>
      <c r="N14" s="10">
        <f t="shared" si="0"/>
        <v>2520</v>
      </c>
    </row>
    <row r="15" spans="1:16" ht="15.75" customHeight="1" x14ac:dyDescent="0.25">
      <c r="A15" s="12">
        <v>760</v>
      </c>
      <c r="B15" s="2"/>
      <c r="C15" s="28" t="s">
        <v>12</v>
      </c>
      <c r="D15" s="11"/>
      <c r="E15" s="11"/>
      <c r="F15" s="11"/>
      <c r="G15" s="11">
        <v>1</v>
      </c>
      <c r="H15" s="11">
        <v>1</v>
      </c>
      <c r="I15" s="11"/>
      <c r="J15" s="11"/>
      <c r="K15" s="11"/>
      <c r="L15" s="11"/>
      <c r="M15" s="11"/>
      <c r="N15" s="10">
        <f t="shared" si="0"/>
        <v>2510</v>
      </c>
    </row>
    <row r="16" spans="1:16" ht="15.75" customHeight="1" x14ac:dyDescent="0.25">
      <c r="A16" s="12">
        <v>820</v>
      </c>
      <c r="B16" s="2"/>
      <c r="C16" s="29" t="s">
        <v>13</v>
      </c>
      <c r="D16" s="11"/>
      <c r="E16" s="11"/>
      <c r="F16" s="11"/>
      <c r="G16" s="11">
        <v>1</v>
      </c>
      <c r="H16" s="11">
        <v>1</v>
      </c>
      <c r="I16" s="11"/>
      <c r="J16" s="11"/>
      <c r="K16" s="11"/>
      <c r="L16" s="11"/>
      <c r="M16" s="11"/>
      <c r="N16" s="10">
        <f t="shared" si="0"/>
        <v>2510</v>
      </c>
    </row>
    <row r="17" spans="1:14" ht="15.75" customHeight="1" x14ac:dyDescent="0.25">
      <c r="A17" s="12">
        <v>840</v>
      </c>
      <c r="B17" s="2"/>
      <c r="C17" s="28" t="s">
        <v>14</v>
      </c>
      <c r="D17" s="11"/>
      <c r="E17" s="11"/>
      <c r="F17" s="11"/>
      <c r="G17" s="11">
        <v>1</v>
      </c>
      <c r="H17" s="11">
        <v>1</v>
      </c>
      <c r="I17" s="11"/>
      <c r="J17" s="11"/>
      <c r="K17" s="11"/>
      <c r="L17" s="11"/>
      <c r="M17" s="11"/>
      <c r="N17" s="10">
        <f t="shared" si="0"/>
        <v>2510</v>
      </c>
    </row>
    <row r="18" spans="1:14" ht="15.75" customHeight="1" x14ac:dyDescent="0.25">
      <c r="A18" s="12">
        <v>900</v>
      </c>
      <c r="B18" s="2"/>
      <c r="C18" s="29" t="s">
        <v>15</v>
      </c>
      <c r="D18" s="11"/>
      <c r="E18" s="11"/>
      <c r="F18" s="11"/>
      <c r="G18" s="11">
        <v>1</v>
      </c>
      <c r="H18" s="11">
        <v>1</v>
      </c>
      <c r="I18" s="11"/>
      <c r="J18" s="11"/>
      <c r="K18" s="11"/>
      <c r="L18" s="11"/>
      <c r="M18" s="11"/>
      <c r="N18" s="10">
        <f t="shared" si="0"/>
        <v>2510</v>
      </c>
    </row>
    <row r="19" spans="1:14" ht="15.75" customHeight="1" x14ac:dyDescent="0.25">
      <c r="A19" s="12">
        <v>1060</v>
      </c>
      <c r="B19" s="2"/>
      <c r="C19" s="29" t="s">
        <v>17</v>
      </c>
      <c r="D19" s="11">
        <v>2</v>
      </c>
      <c r="E19" s="11">
        <v>1</v>
      </c>
      <c r="F19" s="11">
        <v>1</v>
      </c>
      <c r="G19" s="11"/>
      <c r="H19" s="11"/>
      <c r="I19" s="11"/>
      <c r="J19" s="11"/>
      <c r="K19" s="11"/>
      <c r="L19" s="11"/>
      <c r="M19" s="11"/>
      <c r="N19" s="10">
        <f t="shared" si="0"/>
        <v>2460</v>
      </c>
    </row>
    <row r="20" spans="1:14" ht="15.75" customHeight="1" x14ac:dyDescent="0.25">
      <c r="A20" s="12">
        <v>1200</v>
      </c>
      <c r="B20" s="2"/>
      <c r="C20" s="30" t="s">
        <v>16</v>
      </c>
      <c r="D20" s="31">
        <f t="shared" ref="D20:M20" si="1">SUMPRODUCT(D8:D19*D4*$P$4)</f>
        <v>2099.16</v>
      </c>
      <c r="E20" s="31">
        <f t="shared" si="1"/>
        <v>3880.7999999999993</v>
      </c>
      <c r="F20" s="31">
        <f t="shared" si="1"/>
        <v>5927.04</v>
      </c>
      <c r="G20" s="31">
        <f t="shared" si="1"/>
        <v>3175.2</v>
      </c>
      <c r="H20" s="31">
        <f t="shared" si="1"/>
        <v>2728.3199999999997</v>
      </c>
      <c r="I20" s="31">
        <f t="shared" si="1"/>
        <v>0</v>
      </c>
      <c r="J20" s="31">
        <f t="shared" si="1"/>
        <v>0</v>
      </c>
      <c r="K20" s="31">
        <f t="shared" si="1"/>
        <v>0</v>
      </c>
      <c r="L20" s="31">
        <f t="shared" si="1"/>
        <v>0</v>
      </c>
      <c r="M20" s="31">
        <f t="shared" si="1"/>
        <v>0</v>
      </c>
      <c r="N20" s="31">
        <f>SUM(D20:M20)</f>
        <v>17810.52</v>
      </c>
    </row>
    <row r="21" spans="1:14" x14ac:dyDescent="0.25">
      <c r="A21" s="12"/>
    </row>
    <row r="22" spans="1:14" x14ac:dyDescent="0.25">
      <c r="A22" s="12"/>
      <c r="C22" s="13" t="s">
        <v>22</v>
      </c>
      <c r="D22" s="14"/>
      <c r="E22" s="14"/>
      <c r="F22" s="14"/>
      <c r="G22" s="14"/>
      <c r="H22" s="14"/>
      <c r="I22" s="14"/>
      <c r="J22" s="14"/>
      <c r="K22" s="15"/>
    </row>
    <row r="23" spans="1:14" x14ac:dyDescent="0.25">
      <c r="A23" s="12"/>
      <c r="C23" s="16" t="s">
        <v>23</v>
      </c>
      <c r="D23" s="17"/>
      <c r="E23" s="17"/>
      <c r="F23" s="17"/>
      <c r="G23" s="17"/>
      <c r="H23" s="17"/>
      <c r="I23" s="17"/>
      <c r="J23" s="17"/>
      <c r="K23" s="18"/>
    </row>
    <row r="24" spans="1:14" x14ac:dyDescent="0.25">
      <c r="A24" s="12"/>
    </row>
    <row r="25" spans="1:14" x14ac:dyDescent="0.25">
      <c r="A25" s="12"/>
    </row>
    <row r="26" spans="1:14" x14ac:dyDescent="0.25">
      <c r="A26" s="12"/>
    </row>
    <row r="27" spans="1:14" x14ac:dyDescent="0.25">
      <c r="A27" s="12"/>
    </row>
  </sheetData>
  <mergeCells count="4">
    <mergeCell ref="C2:P2"/>
    <mergeCell ref="N3:O3"/>
    <mergeCell ref="P4:P5"/>
    <mergeCell ref="C7:N7"/>
  </mergeCells>
  <conditionalFormatting sqref="N8:N19">
    <cfRule type="expression" dxfId="11" priority="3">
      <formula>OR($N8&gt;$O$5,$N8&lt;$N$5)*($N8&lt;&gt;0)</formula>
    </cfRule>
  </conditionalFormatting>
  <conditionalFormatting sqref="A2:A20 A22:A27">
    <cfRule type="expression" dxfId="10" priority="2">
      <formula>$A2&gt;0</formula>
    </cfRule>
  </conditionalFormatting>
  <conditionalFormatting sqref="D20:M20">
    <cfRule type="expression" dxfId="9" priority="4">
      <formula>D$20&gt;=(D$5+500)*(D$20&lt;&gt;"")</formula>
    </cfRule>
    <cfRule type="expression" dxfId="8" priority="5">
      <formula>D$20&gt;=(D$5+200)*(D$20&lt;&gt;"")</formula>
    </cfRule>
    <cfRule type="expression" dxfId="7" priority="6">
      <formula>OR(D$20&gt;=(D$5+150),(D$5-150)&lt;=D$20)*(D$20&lt;&gt;0)</formula>
    </cfRule>
  </conditionalFormatting>
  <conditionalFormatting sqref="A21">
    <cfRule type="expression" dxfId="6" priority="1">
      <formula>$A21&gt;0</formula>
    </cfRule>
  </conditionalFormatting>
  <dataValidations count="1">
    <dataValidation type="list" allowBlank="1" showInputMessage="1" showErrorMessage="1" sqref="D4:M4">
      <formula1>форматы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</vt:lpstr>
      <vt:lpstr>Лист (2)</vt:lpstr>
      <vt:lpstr>Лист (3)</vt:lpstr>
      <vt:lpstr>Лист (4)</vt:lpstr>
      <vt:lpstr>Лист (5)</vt:lpstr>
      <vt:lpstr>Лист (6)</vt:lpstr>
    </vt:vector>
  </TitlesOfParts>
  <Company>bfg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Mishuk</dc:creator>
  <cp:lastModifiedBy>MCH</cp:lastModifiedBy>
  <dcterms:created xsi:type="dcterms:W3CDTF">2016-06-11T14:16:52Z</dcterms:created>
  <dcterms:modified xsi:type="dcterms:W3CDTF">2016-06-13T21:48:44Z</dcterms:modified>
</cp:coreProperties>
</file>