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24915" windowHeight="11955" activeTab="0"/>
  </bookViews>
  <sheets>
    <sheet name="отчет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2solver_rh¤" hidden="1">4</definedName>
    <definedName name="_____3solver_va" hidden="1">27</definedName>
    <definedName name="____2solver_rh¤" hidden="1">4</definedName>
    <definedName name="____3solver_va" hidden="1">27</definedName>
    <definedName name="___2solver_rh¤" hidden="1">4</definedName>
    <definedName name="___3solver_va" hidden="1">27</definedName>
    <definedName name="__2solver_rh¤" hidden="1">4</definedName>
    <definedName name="__3solver_va" hidden="1">27</definedName>
    <definedName name="__xlfn.BAHTTEXT" hidden="1">#NAME?</definedName>
    <definedName name="_1solver_rh¤" hidden="1">4</definedName>
    <definedName name="_2solver_rh¤" hidden="1">4</definedName>
    <definedName name="_2solver_va" hidden="1">27</definedName>
    <definedName name="_3solver_va" hidden="1">27</definedName>
    <definedName name="_xlfn.IFERROR" hidden="1">#NAME?</definedName>
    <definedName name="_xlfn.SUMIFS" hidden="1">#NAME?</definedName>
    <definedName name="acr" hidden="1">{"'Лист1'!$A$1:$H$45"}</definedName>
    <definedName name="discMax" hidden="1">'[1]##'!$Q$20:$Q$48</definedName>
    <definedName name="eeeeeee" hidden="1">4</definedName>
    <definedName name="eeeeeeeeeee" hidden="1">27</definedName>
    <definedName name="explExistAll" hidden="1">'[2]##'!$U$20:$U$48</definedName>
    <definedName name="f" hidden="1">{"'Лист1'!$A$1:$H$45"}</definedName>
    <definedName name="G_F0" hidden="1">'[3]XLRpt_TempSheet'!$B$6</definedName>
    <definedName name="ghj" hidden="1">{"'Лист1'!$A$1:$H$45"}</definedName>
    <definedName name="gjhfg" hidden="1">'[4]XLRpt_TempSheet'!$B$6</definedName>
    <definedName name="HTML_CodePage" hidden="1">1251</definedName>
    <definedName name="HTML_Control" hidden="1">{"'Лист1'!$A$1:$H$45"}</definedName>
    <definedName name="HTML_Description" hidden="1">""</definedName>
    <definedName name="HTML_Email" hidden="1">""</definedName>
    <definedName name="HTML_Header" hidden="1">"Лист1"</definedName>
    <definedName name="HTML_LastUpdate" hidden="1">"18.06.98"</definedName>
    <definedName name="HTML_LineAfter" hidden="1">FALSE</definedName>
    <definedName name="HTML_LineBefore" hidden="1">FALSE</definedName>
    <definedName name="HTML_Name" hidden="1">"Дмитрий Юркин"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документы\MyHTML.htm"</definedName>
    <definedName name="HTML_Title" hidden="1">"сет"</definedName>
    <definedName name="ii" hidden="1">{"'Лист1'!$A$1:$H$45"}</definedName>
    <definedName name="linkedAll" hidden="1">'[1]##'!$C$20:$C$48</definedName>
    <definedName name="Metroeskalatorboads2" hidden="1">{#N/A,#N/A,TRUE,"Пресса";#N/A,#N/A,TRUE,"Метро";#N/A,#N/A,TRUE,"Щиты";#N/A,#N/A,TRUE,"График";#N/A,#N/A,TRUE,"График"}</definedName>
    <definedName name="solver_rh" hidden="1">4</definedName>
    <definedName name="solver_tmE" hidden="1">0</definedName>
    <definedName name="solver_tmÊ" hidden="1">0</definedName>
    <definedName name="solver_tmК" hidden="1">0</definedName>
    <definedName name="solver_ty?" hidden="1">3</definedName>
    <definedName name="solver_tyð" hidden="1">3</definedName>
    <definedName name="solver_tyр" hidden="1">3</definedName>
    <definedName name="solver_va" hidden="1">27</definedName>
    <definedName name="sss" hidden="1">{"'Лист1'!$A$1:$H$45"}</definedName>
    <definedName name="V_F0" hidden="1">'[5]XLR_NoRangeSheet'!$B$6</definedName>
    <definedName name="V_F1" hidden="1">'[5]XLR_NoRangeSheet'!$C$6</definedName>
    <definedName name="V_F10" hidden="1">'[5]XLR_NoRangeSheet'!$L$6</definedName>
    <definedName name="V_F11" hidden="1">'[5]XLR_NoRangeSheet'!$M$6</definedName>
    <definedName name="V_F12" hidden="1">'[5]XLR_NoRangeSheet'!$N$6</definedName>
    <definedName name="V_F13" hidden="1">'[5]XLR_NoRangeSheet'!$O$6</definedName>
    <definedName name="V_F14" hidden="1">#REF!</definedName>
    <definedName name="V_F15" hidden="1">#REF!</definedName>
    <definedName name="V_F2" hidden="1">'[5]XLR_NoRangeSheet'!$D$6</definedName>
    <definedName name="V_F3" hidden="1">'[5]XLR_NoRangeSheet'!$E$6</definedName>
    <definedName name="V_F4" hidden="1">'[5]XLR_NoRangeSheet'!$F$6</definedName>
    <definedName name="V_F5" hidden="1">'[5]XLR_NoRangeSheet'!$G$6</definedName>
    <definedName name="V_F6" hidden="1">'[5]XLR_NoRangeSheet'!$H$6</definedName>
    <definedName name="V_F7" hidden="1">'[5]XLR_NoRangeSheet'!$I$6</definedName>
    <definedName name="V_F8" hidden="1">'[5]XLR_NoRangeSheet'!$J$6</definedName>
    <definedName name="V_F9" hidden="1">'[5]XLR_NoRangeSheet'!$K$6</definedName>
    <definedName name="wrn.astek." hidden="1">{#N/A,#N/A,TRUE,"Пресса";#N/A,#N/A,TRUE,"Метро";#N/A,#N/A,TRUE,"Щиты";#N/A,#N/A,TRUE,"График";#N/A,#N/A,TRUE,"График"}</definedName>
    <definedName name="Бюджеты" hidden="1">{"'Лист1'!$A$1:$H$45"}</definedName>
    <definedName name="вт" hidden="1">{"'Лист1'!$A$1:$H$45"}</definedName>
    <definedName name="Депозиты_А4" hidden="1">{"'Лист1'!$A$1:$H$45"}</definedName>
    <definedName name="к" hidden="1">{"'Лист1'!$A$1:$H$45"}</definedName>
    <definedName name="нтв" hidden="1">{"'Лист1'!$A$1:$H$45"}</definedName>
    <definedName name="олд" hidden="1">27</definedName>
    <definedName name="олпр" hidden="1">{"'Лист1'!$A$1:$H$45"}</definedName>
    <definedName name="про" hidden="1">4</definedName>
    <definedName name="Ф" hidden="1">{#N/A,#N/A,TRUE,"Пресса";#N/A,#N/A,TRUE,"Метро";#N/A,#N/A,TRUE,"Щиты";#N/A,#N/A,TRUE,"График";#N/A,#N/A,TRUE,"График"}</definedName>
    <definedName name="ы" hidden="1">{#N/A,#N/A,TRUE,"Пресса";#N/A,#N/A,TRUE,"Метро";#N/A,#N/A,TRUE,"Щиты";#N/A,#N/A,TRUE,"График";#N/A,#N/A,TRUE,"График"}</definedName>
    <definedName name="я" hidden="1">{"'Лист1'!$A$1:$H$45"}</definedName>
  </definedNames>
  <calcPr fullCalcOnLoad="1"/>
</workbook>
</file>

<file path=xl/sharedStrings.xml><?xml version="1.0" encoding="utf-8"?>
<sst xmlns="http://schemas.openxmlformats.org/spreadsheetml/2006/main" count="112" uniqueCount="25">
  <si>
    <t>Выполнение</t>
  </si>
  <si>
    <t>Запланировано, включая прогнозируемые результаты</t>
  </si>
  <si>
    <t>ФАКТ</t>
  </si>
  <si>
    <t xml:space="preserve"> GA новые пользователи</t>
  </si>
  <si>
    <t>Стоимость размещения, включая НДС 18%</t>
  </si>
  <si>
    <t>Стоимость размещения, НДС не облагается</t>
  </si>
  <si>
    <t>ФАКТ по GA</t>
  </si>
  <si>
    <t>Фактическое выполнение плана</t>
  </si>
  <si>
    <t>сайт</t>
  </si>
  <si>
    <t>показы</t>
  </si>
  <si>
    <t>клики</t>
  </si>
  <si>
    <t xml:space="preserve">CTR </t>
  </si>
  <si>
    <t>CTR</t>
  </si>
  <si>
    <t>Пакет "Недвижимость"</t>
  </si>
  <si>
    <t>пакет Ad</t>
  </si>
  <si>
    <t>xxx.ru</t>
  </si>
  <si>
    <t>xyisxy.ru</t>
  </si>
  <si>
    <t>Так есть</t>
  </si>
  <si>
    <t>Так должно быть</t>
  </si>
  <si>
    <t>Форматы ячеек одинаковы, написание слова "клики" везде одинаково на первый взгляд. Баксы везде поставил тоже вроде верно, чтобы протягивать.</t>
  </si>
  <si>
    <t>В чем может быть проблема? Помогите разобраться, пожалуйста</t>
  </si>
  <si>
    <t>Дома (сейчас) Excel 2010, на работе Excel 2007</t>
  </si>
  <si>
    <t>Та же ситуация, если считать через СУММЕСЛИМН - показы считает, клики нет.</t>
  </si>
  <si>
    <t>Через F9 или "Вычислить формулу" видно, что при расчете кликов формула возвращает массив, в котором ИСТИНА и ЛОЖЬ из критериев сравниваются и суммируются почему-то с показами, а не с кликами.</t>
  </si>
  <si>
    <t>В блоке BP11:BU14 формула '=ЕСЛИОШИБКА(СУММПРОИЗВ($B11:$BO11*($B$9:$BO$9=$BP$9)*($B$10:$BO$10=BP$10));0) корректно возращает значение плановых показов, но при расчете кликов возращает 0. Столбец BP и BQ соответственно.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</si>
</sst>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209" formatCode="#,##0\ &quot;DM&quot;;[Red]\-#,##0\ &quot;DM&quot;"/>
    <numFmt numFmtId="214" formatCode="_-* #,##0.00\ &quot;DM&quot;_-;\-* #,##0.00\ &quot;DM&quot;_-;_-* &quot;-&quot;??\ &quot;DM&quot;_-;_-@_-"/>
    <numFmt numFmtId="216" formatCode="#,##0.00\ &quot;DM&quot;;[Red]\-#,##0.00\ &quot;DM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8"/>
      <color indexed="9"/>
      <name val="Arial"/>
      <family val="2"/>
    </font>
    <font>
      <b/>
      <sz val="8"/>
      <color indexed="9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b/>
      <sz val="12"/>
      <color theme="0"/>
      <name val="Calibri"/>
      <family val="2"/>
    </font>
    <font>
      <b/>
      <sz val="8"/>
      <color theme="0"/>
      <name val="Arial"/>
      <family val="2"/>
    </font>
    <font>
      <b/>
      <sz val="8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2" fillId="0" borderId="0">
      <alignment horizontal="center"/>
      <protection/>
    </xf>
    <xf numFmtId="3" fontId="2" fillId="0" borderId="0">
      <alignment horizont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28" fillId="26" borderId="2" xfId="57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33" fillId="0" borderId="0" xfId="0" applyFont="1" applyBorder="1" applyAlignment="1">
      <alignment/>
    </xf>
    <xf numFmtId="16" fontId="33" fillId="0" borderId="0" xfId="0" applyNumberFormat="1" applyFont="1" applyBorder="1" applyAlignment="1">
      <alignment/>
    </xf>
    <xf numFmtId="3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0" fontId="41" fillId="32" borderId="10" xfId="0" applyFont="1" applyFill="1" applyBorder="1" applyAlignment="1">
      <alignment horizontal="center"/>
    </xf>
    <xf numFmtId="1" fontId="18" fillId="33" borderId="10" xfId="0" applyNumberFormat="1" applyFont="1" applyFill="1" applyBorder="1" applyAlignment="1">
      <alignment/>
    </xf>
    <xf numFmtId="1" fontId="21" fillId="0" borderId="11" xfId="0" applyNumberFormat="1" applyFont="1" applyFill="1" applyBorder="1" applyAlignment="1">
      <alignment horizontal="center"/>
    </xf>
    <xf numFmtId="1" fontId="21" fillId="0" borderId="12" xfId="0" applyNumberFormat="1" applyFont="1" applyFill="1" applyBorder="1" applyAlignment="1">
      <alignment horizontal="center" vertical="center"/>
    </xf>
    <xf numFmtId="3" fontId="0" fillId="34" borderId="13" xfId="0" applyNumberFormat="1" applyFill="1" applyBorder="1" applyAlignment="1">
      <alignment horizontal="center"/>
    </xf>
    <xf numFmtId="10" fontId="0" fillId="34" borderId="14" xfId="0" applyNumberFormat="1" applyFill="1" applyBorder="1" applyAlignment="1">
      <alignment horizontal="center"/>
    </xf>
    <xf numFmtId="0" fontId="0" fillId="34" borderId="0" xfId="0" applyFill="1" applyAlignment="1">
      <alignment/>
    </xf>
    <xf numFmtId="3" fontId="0" fillId="34" borderId="15" xfId="0" applyNumberFormat="1" applyFill="1" applyBorder="1" applyAlignment="1">
      <alignment horizontal="center"/>
    </xf>
    <xf numFmtId="10" fontId="0" fillId="34" borderId="15" xfId="0" applyNumberFormat="1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18" fillId="35" borderId="16" xfId="0" applyNumberFormat="1" applyFont="1" applyFill="1" applyBorder="1" applyAlignment="1">
      <alignment horizontal="center" vertical="center"/>
    </xf>
    <xf numFmtId="0" fontId="18" fillId="33" borderId="16" xfId="0" applyNumberFormat="1" applyFont="1" applyFill="1" applyBorder="1" applyAlignment="1">
      <alignment horizontal="center" vertical="center"/>
    </xf>
    <xf numFmtId="0" fontId="18" fillId="36" borderId="16" xfId="0" applyNumberFormat="1" applyFont="1" applyFill="1" applyBorder="1" applyAlignment="1">
      <alignment horizontal="center" vertical="center"/>
    </xf>
    <xf numFmtId="0" fontId="18" fillId="37" borderId="16" xfId="0" applyNumberFormat="1" applyFont="1" applyFill="1" applyBorder="1" applyAlignment="1">
      <alignment horizontal="center" vertical="center"/>
    </xf>
    <xf numFmtId="0" fontId="18" fillId="38" borderId="16" xfId="0" applyNumberFormat="1" applyFont="1" applyFill="1" applyBorder="1" applyAlignment="1">
      <alignment horizontal="center" vertical="center"/>
    </xf>
    <xf numFmtId="0" fontId="18" fillId="39" borderId="17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1" fontId="21" fillId="0" borderId="18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8" fillId="35" borderId="16" xfId="0" applyNumberFormat="1" applyFont="1" applyFill="1" applyBorder="1" applyAlignment="1">
      <alignment horizontal="center"/>
    </xf>
    <xf numFmtId="0" fontId="18" fillId="33" borderId="16" xfId="0" applyNumberFormat="1" applyFont="1" applyFill="1" applyBorder="1" applyAlignment="1">
      <alignment horizontal="center"/>
    </xf>
    <xf numFmtId="0" fontId="18" fillId="36" borderId="16" xfId="0" applyNumberFormat="1" applyFont="1" applyFill="1" applyBorder="1" applyAlignment="1">
      <alignment horizontal="center"/>
    </xf>
    <xf numFmtId="0" fontId="18" fillId="37" borderId="16" xfId="0" applyNumberFormat="1" applyFont="1" applyFill="1" applyBorder="1" applyAlignment="1">
      <alignment horizontal="center"/>
    </xf>
    <xf numFmtId="0" fontId="18" fillId="38" borderId="16" xfId="0" applyNumberFormat="1" applyFont="1" applyFill="1" applyBorder="1" applyAlignment="1">
      <alignment horizontal="center"/>
    </xf>
    <xf numFmtId="1" fontId="21" fillId="0" borderId="19" xfId="0" applyNumberFormat="1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 vertical="center"/>
    </xf>
    <xf numFmtId="1" fontId="0" fillId="34" borderId="19" xfId="0" applyNumberFormat="1" applyFill="1" applyBorder="1" applyAlignment="1">
      <alignment horizontal="center"/>
    </xf>
    <xf numFmtId="1" fontId="0" fillId="34" borderId="12" xfId="0" applyNumberFormat="1" applyFill="1" applyBorder="1" applyAlignment="1">
      <alignment horizontal="center"/>
    </xf>
    <xf numFmtId="1" fontId="0" fillId="34" borderId="13" xfId="0" applyNumberFormat="1" applyFill="1" applyBorder="1" applyAlignment="1">
      <alignment horizontal="center"/>
    </xf>
    <xf numFmtId="1" fontId="0" fillId="34" borderId="14" xfId="0" applyNumberFormat="1" applyFill="1" applyBorder="1" applyAlignment="1">
      <alignment horizontal="center"/>
    </xf>
    <xf numFmtId="1" fontId="21" fillId="0" borderId="11" xfId="73" applyNumberFormat="1" applyFont="1" applyFill="1" applyBorder="1" applyAlignment="1">
      <alignment horizontal="center" vertical="center"/>
    </xf>
    <xf numFmtId="1" fontId="21" fillId="0" borderId="11" xfId="73" applyNumberFormat="1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" fontId="21" fillId="0" borderId="12" xfId="0" applyNumberFormat="1" applyFont="1" applyFill="1" applyBorder="1" applyAlignment="1">
      <alignment horizontal="center"/>
    </xf>
    <xf numFmtId="1" fontId="21" fillId="0" borderId="19" xfId="0" applyNumberFormat="1" applyFont="1" applyFill="1" applyBorder="1" applyAlignment="1">
      <alignment horizontal="center" vertical="center"/>
    </xf>
    <xf numFmtId="1" fontId="0" fillId="34" borderId="19" xfId="0" applyNumberFormat="1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1" fontId="0" fillId="34" borderId="13" xfId="73" applyNumberFormat="1" applyFont="1" applyFill="1" applyBorder="1" applyAlignment="1">
      <alignment horizontal="center"/>
    </xf>
    <xf numFmtId="10" fontId="0" fillId="34" borderId="14" xfId="71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3" fillId="39" borderId="17" xfId="0" applyNumberFormat="1" applyFont="1" applyFill="1" applyBorder="1" applyAlignment="1">
      <alignment horizontal="center" vertical="center" wrapText="1"/>
    </xf>
    <xf numFmtId="0" fontId="33" fillId="39" borderId="20" xfId="0" applyNumberFormat="1" applyFont="1" applyFill="1" applyBorder="1" applyAlignment="1">
      <alignment horizontal="center" vertical="center" wrapText="1"/>
    </xf>
    <xf numFmtId="0" fontId="33" fillId="39" borderId="21" xfId="0" applyNumberFormat="1" applyFont="1" applyFill="1" applyBorder="1" applyAlignment="1">
      <alignment horizontal="center" vertical="center" wrapText="1"/>
    </xf>
    <xf numFmtId="0" fontId="33" fillId="39" borderId="22" xfId="0" applyNumberFormat="1" applyFont="1" applyFill="1" applyBorder="1" applyAlignment="1">
      <alignment horizontal="center" vertical="center" wrapText="1"/>
    </xf>
    <xf numFmtId="0" fontId="18" fillId="38" borderId="20" xfId="0" applyNumberFormat="1" applyFont="1" applyFill="1" applyBorder="1" applyAlignment="1">
      <alignment horizontal="center" vertical="center"/>
    </xf>
    <xf numFmtId="0" fontId="18" fillId="38" borderId="21" xfId="0" applyNumberFormat="1" applyFont="1" applyFill="1" applyBorder="1" applyAlignment="1">
      <alignment horizontal="center" vertical="center"/>
    </xf>
    <xf numFmtId="0" fontId="18" fillId="38" borderId="22" xfId="0" applyNumberFormat="1" applyFont="1" applyFill="1" applyBorder="1" applyAlignment="1">
      <alignment horizontal="center" vertical="center"/>
    </xf>
    <xf numFmtId="0" fontId="18" fillId="38" borderId="17" xfId="0" applyNumberFormat="1" applyFont="1" applyFill="1" applyBorder="1" applyAlignment="1">
      <alignment horizontal="center" vertical="center" wrapText="1"/>
    </xf>
    <xf numFmtId="0" fontId="18" fillId="38" borderId="23" xfId="0" applyNumberFormat="1" applyFont="1" applyFill="1" applyBorder="1" applyAlignment="1">
      <alignment horizontal="center" vertical="center" wrapText="1"/>
    </xf>
    <xf numFmtId="0" fontId="42" fillId="32" borderId="24" xfId="0" applyNumberFormat="1" applyFont="1" applyFill="1" applyBorder="1" applyAlignment="1">
      <alignment horizontal="center" vertical="center" wrapText="1"/>
    </xf>
    <xf numFmtId="0" fontId="42" fillId="32" borderId="25" xfId="0" applyNumberFormat="1" applyFont="1" applyFill="1" applyBorder="1" applyAlignment="1">
      <alignment horizontal="center" vertical="center" wrapText="1"/>
    </xf>
    <xf numFmtId="0" fontId="42" fillId="32" borderId="26" xfId="0" applyNumberFormat="1" applyFont="1" applyFill="1" applyBorder="1" applyAlignment="1">
      <alignment horizontal="center" vertical="center" wrapText="1"/>
    </xf>
    <xf numFmtId="0" fontId="42" fillId="32" borderId="27" xfId="0" applyNumberFormat="1" applyFont="1" applyFill="1" applyBorder="1" applyAlignment="1">
      <alignment horizontal="center" vertical="center" wrapText="1"/>
    </xf>
    <xf numFmtId="0" fontId="18" fillId="37" borderId="16" xfId="0" applyNumberFormat="1" applyFont="1" applyFill="1" applyBorder="1" applyAlignment="1">
      <alignment horizontal="center" wrapText="1"/>
    </xf>
    <xf numFmtId="0" fontId="18" fillId="37" borderId="20" xfId="0" applyNumberFormat="1" applyFont="1" applyFill="1" applyBorder="1" applyAlignment="1">
      <alignment horizontal="center" vertical="center"/>
    </xf>
    <xf numFmtId="0" fontId="18" fillId="37" borderId="21" xfId="0" applyNumberFormat="1" applyFont="1" applyFill="1" applyBorder="1" applyAlignment="1">
      <alignment horizontal="center" vertical="center"/>
    </xf>
    <xf numFmtId="0" fontId="18" fillId="37" borderId="22" xfId="0" applyNumberFormat="1" applyFont="1" applyFill="1" applyBorder="1" applyAlignment="1">
      <alignment horizontal="center" vertical="center"/>
    </xf>
    <xf numFmtId="0" fontId="18" fillId="37" borderId="17" xfId="0" applyNumberFormat="1" applyFont="1" applyFill="1" applyBorder="1" applyAlignment="1">
      <alignment horizontal="center" vertical="center" wrapText="1"/>
    </xf>
    <xf numFmtId="0" fontId="18" fillId="37" borderId="23" xfId="0" applyNumberFormat="1" applyFont="1" applyFill="1" applyBorder="1" applyAlignment="1">
      <alignment horizontal="center" vertical="center" wrapText="1"/>
    </xf>
    <xf numFmtId="0" fontId="18" fillId="38" borderId="16" xfId="0" applyNumberFormat="1" applyFont="1" applyFill="1" applyBorder="1" applyAlignment="1">
      <alignment horizontal="center" wrapText="1"/>
    </xf>
    <xf numFmtId="0" fontId="43" fillId="32" borderId="26" xfId="0" applyNumberFormat="1" applyFont="1" applyFill="1" applyBorder="1" applyAlignment="1">
      <alignment horizontal="center" vertical="center" wrapText="1"/>
    </xf>
    <xf numFmtId="0" fontId="43" fillId="32" borderId="27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wrapText="1"/>
    </xf>
    <xf numFmtId="0" fontId="18" fillId="36" borderId="20" xfId="0" applyNumberFormat="1" applyFont="1" applyFill="1" applyBorder="1" applyAlignment="1">
      <alignment horizontal="center" vertical="center"/>
    </xf>
    <xf numFmtId="0" fontId="18" fillId="36" borderId="21" xfId="0" applyNumberFormat="1" applyFont="1" applyFill="1" applyBorder="1" applyAlignment="1">
      <alignment horizontal="center" vertical="center"/>
    </xf>
    <xf numFmtId="0" fontId="18" fillId="36" borderId="22" xfId="0" applyNumberFormat="1" applyFont="1" applyFill="1" applyBorder="1" applyAlignment="1">
      <alignment horizontal="center" vertical="center"/>
    </xf>
    <xf numFmtId="0" fontId="18" fillId="36" borderId="17" xfId="0" applyNumberFormat="1" applyFont="1" applyFill="1" applyBorder="1" applyAlignment="1">
      <alignment horizontal="center" vertical="center" wrapText="1"/>
    </xf>
    <xf numFmtId="0" fontId="18" fillId="36" borderId="23" xfId="0" applyNumberFormat="1" applyFont="1" applyFill="1" applyBorder="1" applyAlignment="1">
      <alignment horizontal="center" vertical="center" wrapText="1"/>
    </xf>
    <xf numFmtId="0" fontId="43" fillId="32" borderId="24" xfId="0" applyNumberFormat="1" applyFont="1" applyFill="1" applyBorder="1" applyAlignment="1">
      <alignment horizontal="center" vertical="center" wrapText="1"/>
    </xf>
    <xf numFmtId="0" fontId="43" fillId="32" borderId="25" xfId="0" applyNumberFormat="1" applyFont="1" applyFill="1" applyBorder="1" applyAlignment="1">
      <alignment horizontal="center" vertical="center" wrapText="1"/>
    </xf>
    <xf numFmtId="0" fontId="18" fillId="33" borderId="17" xfId="0" applyNumberFormat="1" applyFont="1" applyFill="1" applyBorder="1" applyAlignment="1">
      <alignment horizontal="center" vertical="center" wrapText="1"/>
    </xf>
    <xf numFmtId="0" fontId="18" fillId="33" borderId="23" xfId="0" applyNumberFormat="1" applyFont="1" applyFill="1" applyBorder="1" applyAlignment="1">
      <alignment horizontal="center" vertical="center" wrapText="1"/>
    </xf>
    <xf numFmtId="0" fontId="18" fillId="33" borderId="16" xfId="0" applyNumberFormat="1" applyFont="1" applyFill="1" applyBorder="1" applyAlignment="1">
      <alignment horizontal="center" wrapText="1"/>
    </xf>
    <xf numFmtId="0" fontId="18" fillId="33" borderId="20" xfId="0" applyNumberFormat="1" applyFont="1" applyFill="1" applyBorder="1" applyAlignment="1">
      <alignment horizontal="center" vertical="center"/>
    </xf>
    <xf numFmtId="0" fontId="18" fillId="33" borderId="21" xfId="0" applyNumberFormat="1" applyFont="1" applyFill="1" applyBorder="1" applyAlignment="1">
      <alignment horizontal="center" vertical="center"/>
    </xf>
    <xf numFmtId="0" fontId="18" fillId="33" borderId="22" xfId="0" applyNumberFormat="1" applyFont="1" applyFill="1" applyBorder="1" applyAlignment="1">
      <alignment horizontal="center" vertical="center"/>
    </xf>
    <xf numFmtId="17" fontId="33" fillId="38" borderId="20" xfId="0" applyNumberFormat="1" applyFont="1" applyFill="1" applyBorder="1" applyAlignment="1">
      <alignment horizontal="center"/>
    </xf>
    <xf numFmtId="17" fontId="33" fillId="38" borderId="21" xfId="0" applyNumberFormat="1" applyFont="1" applyFill="1" applyBorder="1" applyAlignment="1">
      <alignment horizontal="center"/>
    </xf>
    <xf numFmtId="17" fontId="33" fillId="38" borderId="22" xfId="0" applyNumberFormat="1" applyFont="1" applyFill="1" applyBorder="1" applyAlignment="1">
      <alignment horizontal="center"/>
    </xf>
    <xf numFmtId="0" fontId="33" fillId="39" borderId="20" xfId="0" applyFont="1" applyFill="1" applyBorder="1" applyAlignment="1">
      <alignment horizontal="center"/>
    </xf>
    <xf numFmtId="0" fontId="33" fillId="39" borderId="21" xfId="0" applyFont="1" applyFill="1" applyBorder="1" applyAlignment="1">
      <alignment horizontal="center"/>
    </xf>
    <xf numFmtId="0" fontId="33" fillId="39" borderId="22" xfId="0" applyFont="1" applyFill="1" applyBorder="1" applyAlignment="1">
      <alignment horizontal="center"/>
    </xf>
    <xf numFmtId="0" fontId="18" fillId="35" borderId="16" xfId="0" applyNumberFormat="1" applyFont="1" applyFill="1" applyBorder="1" applyAlignment="1">
      <alignment horizontal="center" wrapText="1"/>
    </xf>
    <xf numFmtId="0" fontId="18" fillId="35" borderId="20" xfId="0" applyNumberFormat="1" applyFont="1" applyFill="1" applyBorder="1" applyAlignment="1">
      <alignment horizontal="center" vertical="center"/>
    </xf>
    <xf numFmtId="0" fontId="18" fillId="35" borderId="21" xfId="0" applyNumberFormat="1" applyFont="1" applyFill="1" applyBorder="1" applyAlignment="1">
      <alignment horizontal="center" vertical="center"/>
    </xf>
    <xf numFmtId="0" fontId="18" fillId="35" borderId="22" xfId="0" applyNumberFormat="1" applyFont="1" applyFill="1" applyBorder="1" applyAlignment="1">
      <alignment horizontal="center" vertical="center"/>
    </xf>
    <xf numFmtId="0" fontId="18" fillId="35" borderId="17" xfId="0" applyNumberFormat="1" applyFont="1" applyFill="1" applyBorder="1" applyAlignment="1">
      <alignment horizontal="center" vertical="center" wrapText="1"/>
    </xf>
    <xf numFmtId="0" fontId="18" fillId="35" borderId="23" xfId="0" applyNumberFormat="1" applyFont="1" applyFill="1" applyBorder="1" applyAlignment="1">
      <alignment horizontal="center" vertical="center" wrapText="1"/>
    </xf>
    <xf numFmtId="17" fontId="33" fillId="35" borderId="20" xfId="0" applyNumberFormat="1" applyFont="1" applyFill="1" applyBorder="1" applyAlignment="1">
      <alignment horizontal="center"/>
    </xf>
    <xf numFmtId="17" fontId="33" fillId="35" borderId="21" xfId="0" applyNumberFormat="1" applyFont="1" applyFill="1" applyBorder="1" applyAlignment="1">
      <alignment horizontal="center"/>
    </xf>
    <xf numFmtId="17" fontId="33" fillId="35" borderId="22" xfId="0" applyNumberFormat="1" applyFont="1" applyFill="1" applyBorder="1" applyAlignment="1">
      <alignment horizontal="center"/>
    </xf>
    <xf numFmtId="17" fontId="33" fillId="33" borderId="20" xfId="0" applyNumberFormat="1" applyFont="1" applyFill="1" applyBorder="1" applyAlignment="1">
      <alignment horizontal="center"/>
    </xf>
    <xf numFmtId="17" fontId="33" fillId="33" borderId="21" xfId="0" applyNumberFormat="1" applyFont="1" applyFill="1" applyBorder="1" applyAlignment="1">
      <alignment horizontal="center"/>
    </xf>
    <xf numFmtId="17" fontId="33" fillId="33" borderId="22" xfId="0" applyNumberFormat="1" applyFont="1" applyFill="1" applyBorder="1" applyAlignment="1">
      <alignment horizontal="center"/>
    </xf>
    <xf numFmtId="17" fontId="33" fillId="36" borderId="20" xfId="0" applyNumberFormat="1" applyFont="1" applyFill="1" applyBorder="1" applyAlignment="1">
      <alignment horizontal="center"/>
    </xf>
    <xf numFmtId="17" fontId="33" fillId="36" borderId="21" xfId="0" applyNumberFormat="1" applyFont="1" applyFill="1" applyBorder="1" applyAlignment="1">
      <alignment horizontal="center"/>
    </xf>
    <xf numFmtId="17" fontId="33" fillId="36" borderId="22" xfId="0" applyNumberFormat="1" applyFont="1" applyFill="1" applyBorder="1" applyAlignment="1">
      <alignment horizontal="center"/>
    </xf>
    <xf numFmtId="17" fontId="33" fillId="37" borderId="20" xfId="0" applyNumberFormat="1" applyFont="1" applyFill="1" applyBorder="1" applyAlignment="1">
      <alignment horizontal="center"/>
    </xf>
    <xf numFmtId="17" fontId="33" fillId="37" borderId="21" xfId="0" applyNumberFormat="1" applyFont="1" applyFill="1" applyBorder="1" applyAlignment="1">
      <alignment horizontal="center"/>
    </xf>
    <xf numFmtId="17" fontId="33" fillId="37" borderId="22" xfId="0" applyNumberFormat="1" applyFont="1" applyFill="1" applyBorder="1" applyAlignment="1">
      <alignment horizontal="center"/>
    </xf>
    <xf numFmtId="1" fontId="0" fillId="35" borderId="13" xfId="73" applyNumberFormat="1" applyFont="1" applyFill="1" applyBorder="1" applyAlignment="1">
      <alignment horizontal="center"/>
    </xf>
  </cellXfs>
  <cellStyles count="62">
    <cellStyle name="Normal" xfId="0"/>
    <cellStyle name="_радио  Альфастрахование декабрь 2005 финал " xfId="15"/>
    <cellStyle name="_Сводный_доставка и производство 3х6 для Ренессанса на апрель 08г " xfId="16"/>
    <cellStyle name="20% — акцент1" xfId="17"/>
    <cellStyle name="20% — акцент2" xfId="18"/>
    <cellStyle name="20% — акцент3" xfId="19"/>
    <cellStyle name="20% — акцент4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Wahrung [0]_Leistung " xfId="34"/>
    <cellStyle name="Währung [0]_Leistung " xfId="35"/>
    <cellStyle name="Wahrung [0]_Stpl_1 " xfId="36"/>
    <cellStyle name="Währung [0]_Stpl_1 " xfId="37"/>
    <cellStyle name="Wahrung [0]_Stpl_Print " xfId="38"/>
    <cellStyle name="Währung [0]_Stpl_Print " xfId="39"/>
    <cellStyle name="Wahrung [0]_Terminplan " xfId="40"/>
    <cellStyle name="Währung [0]_Terminplan " xfId="41"/>
    <cellStyle name="Wahrung_Auflage_Stpl_Print " xfId="42"/>
    <cellStyle name="Währung_Auflage_Stpl_Print " xfId="43"/>
    <cellStyle name="Wahrung_Leistung " xfId="44"/>
    <cellStyle name="Währung_Leistung " xfId="45"/>
    <cellStyle name="Wahrung_Stpl_1 " xfId="46"/>
    <cellStyle name="Währung_Stpl_1 " xfId="47"/>
    <cellStyle name="Wahrung_Stpl_Print " xfId="48"/>
    <cellStyle name="Währung_Stpl_Print 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866775</xdr:colOff>
      <xdr:row>3</xdr:row>
      <xdr:rowOff>142875</xdr:rowOff>
    </xdr:from>
    <xdr:to>
      <xdr:col>70</xdr:col>
      <xdr:colOff>885825</xdr:colOff>
      <xdr:row>10</xdr:row>
      <xdr:rowOff>76200</xdr:rowOff>
    </xdr:to>
    <xdr:sp>
      <xdr:nvSpPr>
        <xdr:cNvPr id="1" name="Прямая со стрелкой 4"/>
        <xdr:cNvSpPr>
          <a:spLocks/>
        </xdr:cNvSpPr>
      </xdr:nvSpPr>
      <xdr:spPr>
        <a:xfrm>
          <a:off x="58378725" y="714375"/>
          <a:ext cx="1095375" cy="1466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69</xdr:col>
      <xdr:colOff>971550</xdr:colOff>
      <xdr:row>3</xdr:row>
      <xdr:rowOff>123825</xdr:rowOff>
    </xdr:from>
    <xdr:to>
      <xdr:col>71</xdr:col>
      <xdr:colOff>762000</xdr:colOff>
      <xdr:row>10</xdr:row>
      <xdr:rowOff>123825</xdr:rowOff>
    </xdr:to>
    <xdr:sp>
      <xdr:nvSpPr>
        <xdr:cNvPr id="2" name="Прямая со стрелкой 6"/>
        <xdr:cNvSpPr>
          <a:spLocks/>
        </xdr:cNvSpPr>
      </xdr:nvSpPr>
      <xdr:spPr>
        <a:xfrm>
          <a:off x="58483500" y="695325"/>
          <a:ext cx="1943100" cy="1533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unter_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HP%20counter_2009%20&#1073;&#1077;&#1079;%20&#1075;&#1086;&#1076;&#1086;&#1074;&#1086;&#1075;&#108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~970613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ap_May_94_FS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hart41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sstore\&#1048;&#1085;&#1090;&#1077;&#1088;&#1085;&#1077;&#1090;\&#1086;&#1090;&#1095;&#1077;&#1090;&#1085;&#1086;&#1089;&#1090;&#1100;\&#1057;&#1042;&#1054;&#1044;&#1053;&#1067;&#1049;%2017_06_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ЛИТ"/>
      <sheetName val="Медиа-Заявка"/>
      <sheetName val="Итого"/>
      <sheetName val="##"/>
      <sheetName val="#Скидки"/>
      <sheetName val="#Имена"/>
      <sheetName val="YANDEX.RU"/>
      <sheetName val="RAMBLER.RU"/>
      <sheetName val="AFISHA.RU"/>
      <sheetName val="GAZETA.RU"/>
      <sheetName val="KOMMERSANT.RU"/>
      <sheetName val="NEWSRU.COM"/>
      <sheetName val="EXPERT.RU"/>
      <sheetName val="WMJ.RU"/>
      <sheetName val="VESTI.RU"/>
      <sheetName val="RIAN.RU"/>
      <sheetName val="VZGLYAD.RU"/>
      <sheetName val="INOPRESSA.RU"/>
      <sheetName val="LIVEINTERNET.RU"/>
      <sheetName val="24OPEN.RU"/>
      <sheetName val="SPORTS.RU"/>
      <sheetName val="AUTO.RU"/>
      <sheetName val="SUBSCRIBE.RU"/>
      <sheetName val="AVTO.RU"/>
      <sheetName val="3DNEWS.RU"/>
      <sheetName val="MYSPACE.COM"/>
      <sheetName val="VOKRUGSVETA.RU"/>
      <sheetName val="SUPERSTYLE.RU"/>
      <sheetName val="MTV.RU"/>
      <sheetName val="MEDPORTAL.RU"/>
      <sheetName val="FASHIONTIME.RU"/>
      <sheetName val="ECHO.MSK.RU"/>
      <sheetName val="SOTOVIK.RU"/>
      <sheetName val="F1NEWS.RU"/>
      <sheetName val="SOSTAV.RU"/>
    </sheetNames>
    <sheetDataSet>
      <sheetData sheetId="3">
        <row r="20">
          <cell r="C20" t="b">
            <v>1</v>
          </cell>
          <cell r="Q20" t="b">
            <v>0</v>
          </cell>
        </row>
        <row r="21">
          <cell r="C21" t="b">
            <v>1</v>
          </cell>
          <cell r="Q21" t="b">
            <v>0</v>
          </cell>
        </row>
        <row r="22">
          <cell r="C22" t="b">
            <v>0</v>
          </cell>
          <cell r="Q22" t="b">
            <v>0</v>
          </cell>
        </row>
        <row r="23">
          <cell r="C23" t="b">
            <v>0</v>
          </cell>
          <cell r="Q23" t="b">
            <v>0</v>
          </cell>
        </row>
        <row r="24">
          <cell r="C24" t="b">
            <v>0</v>
          </cell>
          <cell r="Q24" t="b">
            <v>0</v>
          </cell>
        </row>
        <row r="25">
          <cell r="C25" t="b">
            <v>0</v>
          </cell>
          <cell r="Q25" t="b">
            <v>0</v>
          </cell>
        </row>
        <row r="26">
          <cell r="C26" t="b">
            <v>0</v>
          </cell>
          <cell r="Q26" t="b">
            <v>0</v>
          </cell>
        </row>
        <row r="27">
          <cell r="C27" t="b">
            <v>1</v>
          </cell>
          <cell r="Q27" t="b">
            <v>0</v>
          </cell>
        </row>
        <row r="28">
          <cell r="C28" t="b">
            <v>0</v>
          </cell>
          <cell r="Q28" t="b">
            <v>0</v>
          </cell>
        </row>
        <row r="29">
          <cell r="C29" t="b">
            <v>0</v>
          </cell>
          <cell r="Q29" t="b">
            <v>0</v>
          </cell>
        </row>
        <row r="30">
          <cell r="C30" t="b">
            <v>0</v>
          </cell>
          <cell r="Q30" t="b">
            <v>0</v>
          </cell>
        </row>
        <row r="31">
          <cell r="C31" t="b">
            <v>0</v>
          </cell>
          <cell r="Q31" t="b">
            <v>0</v>
          </cell>
        </row>
        <row r="32">
          <cell r="C32" t="b">
            <v>0</v>
          </cell>
          <cell r="Q32" t="b">
            <v>0</v>
          </cell>
        </row>
        <row r="33">
          <cell r="C33" t="b">
            <v>0</v>
          </cell>
          <cell r="Q33" t="b">
            <v>0</v>
          </cell>
        </row>
        <row r="34">
          <cell r="C34" t="b">
            <v>0</v>
          </cell>
          <cell r="Q34" t="b">
            <v>0</v>
          </cell>
        </row>
        <row r="35">
          <cell r="C35" t="b">
            <v>0</v>
          </cell>
          <cell r="Q35" t="b">
            <v>0</v>
          </cell>
        </row>
        <row r="36">
          <cell r="C36" t="b">
            <v>0</v>
          </cell>
          <cell r="Q36" t="b">
            <v>0</v>
          </cell>
        </row>
        <row r="37">
          <cell r="C37" t="b">
            <v>0</v>
          </cell>
          <cell r="Q37" t="b">
            <v>0</v>
          </cell>
        </row>
        <row r="38">
          <cell r="C38" t="b">
            <v>0</v>
          </cell>
          <cell r="Q38" t="b">
            <v>0</v>
          </cell>
        </row>
        <row r="39">
          <cell r="C39" t="b">
            <v>0</v>
          </cell>
          <cell r="Q39" t="b">
            <v>0</v>
          </cell>
        </row>
        <row r="40">
          <cell r="C40" t="b">
            <v>0</v>
          </cell>
          <cell r="Q40" t="b">
            <v>0</v>
          </cell>
        </row>
        <row r="41">
          <cell r="C41" t="b">
            <v>0</v>
          </cell>
          <cell r="Q41" t="b">
            <v>0</v>
          </cell>
        </row>
        <row r="42">
          <cell r="C42" t="b">
            <v>0</v>
          </cell>
          <cell r="Q42" t="b">
            <v>0</v>
          </cell>
        </row>
        <row r="43">
          <cell r="C43" t="b">
            <v>0</v>
          </cell>
          <cell r="Q43" t="b">
            <v>0</v>
          </cell>
        </row>
        <row r="44">
          <cell r="C44" t="b">
            <v>0</v>
          </cell>
          <cell r="Q44" t="b">
            <v>0</v>
          </cell>
        </row>
        <row r="45">
          <cell r="C45" t="b">
            <v>0</v>
          </cell>
          <cell r="Q45" t="b">
            <v>0</v>
          </cell>
        </row>
        <row r="46">
          <cell r="C46" t="b">
            <v>0</v>
          </cell>
          <cell r="Q46" t="b">
            <v>0</v>
          </cell>
        </row>
        <row r="47">
          <cell r="C47" t="b">
            <v>0</v>
          </cell>
          <cell r="Q47" t="b">
            <v>0</v>
          </cell>
        </row>
        <row r="48">
          <cell r="C48" t="b">
            <v>0</v>
          </cell>
          <cell r="Q48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ЛИТ"/>
      <sheetName val="Медиа-Заявка"/>
      <sheetName val="Итого"/>
      <sheetName val="##"/>
      <sheetName val="#Скидки"/>
      <sheetName val="#Имена"/>
      <sheetName val="YANDEX.RU"/>
      <sheetName val="RAMBLER.RU"/>
      <sheetName val="AFISHA.RU"/>
      <sheetName val="GAZETA.RU"/>
      <sheetName val="KOMMERSANT.RU"/>
      <sheetName val="NEWSRU.COM"/>
      <sheetName val="EXPERT.RU"/>
      <sheetName val="WMJ.RU"/>
      <sheetName val="VESTI.RU"/>
      <sheetName val="RIAN.RU"/>
      <sheetName val="VZGLYAD.RU"/>
      <sheetName val="INOPRESSA.RU"/>
      <sheetName val="LIVEINTERNET.RU"/>
      <sheetName val="24OPEN.RU"/>
      <sheetName val="SPORTS.RU"/>
      <sheetName val="AUTO.RU"/>
      <sheetName val="SUBSCRIBE.RU"/>
      <sheetName val="AVTO.RU"/>
      <sheetName val="3DNEWS.RU"/>
      <sheetName val="MYSPACE.COM"/>
      <sheetName val="VOKRUGSVETA.RU"/>
      <sheetName val="SUPERSTYLE.RU"/>
      <sheetName val="MTV.RU"/>
      <sheetName val="MEDPORTAL.RU"/>
      <sheetName val="FASHIONTIME.RU"/>
      <sheetName val="ECHO.MSK.RU"/>
      <sheetName val="SOTOVIK.RU"/>
      <sheetName val="F1NEWS.RU"/>
      <sheetName val="SOSTAV.RU"/>
    </sheetNames>
    <sheetDataSet>
      <sheetData sheetId="3">
        <row r="20">
          <cell r="U20" t="b">
            <v>0</v>
          </cell>
        </row>
        <row r="21">
          <cell r="U21" t="b">
            <v>0</v>
          </cell>
        </row>
        <row r="22">
          <cell r="U22" t="b">
            <v>0</v>
          </cell>
        </row>
        <row r="23">
          <cell r="U23" t="b">
            <v>0</v>
          </cell>
        </row>
        <row r="24">
          <cell r="U24" t="b">
            <v>0</v>
          </cell>
        </row>
        <row r="25">
          <cell r="U25" t="b">
            <v>0</v>
          </cell>
        </row>
        <row r="26">
          <cell r="U26" t="b">
            <v>0</v>
          </cell>
        </row>
        <row r="27">
          <cell r="U27" t="b">
            <v>0</v>
          </cell>
        </row>
        <row r="28">
          <cell r="U28" t="b">
            <v>0</v>
          </cell>
        </row>
        <row r="29">
          <cell r="U29" t="b">
            <v>0</v>
          </cell>
        </row>
        <row r="30">
          <cell r="U30" t="b">
            <v>0</v>
          </cell>
        </row>
        <row r="31">
          <cell r="U31" t="b">
            <v>0</v>
          </cell>
        </row>
        <row r="32">
          <cell r="U32" t="b">
            <v>0</v>
          </cell>
        </row>
        <row r="33">
          <cell r="U33" t="b">
            <v>0</v>
          </cell>
        </row>
        <row r="34">
          <cell r="U34" t="b">
            <v>0</v>
          </cell>
        </row>
        <row r="35">
          <cell r="U35" t="b">
            <v>0</v>
          </cell>
        </row>
        <row r="36">
          <cell r="U36" t="b">
            <v>0</v>
          </cell>
        </row>
        <row r="37">
          <cell r="U37" t="b">
            <v>0</v>
          </cell>
        </row>
        <row r="38">
          <cell r="U38" t="b">
            <v>0</v>
          </cell>
        </row>
        <row r="39">
          <cell r="U39" t="b">
            <v>0</v>
          </cell>
        </row>
        <row r="40">
          <cell r="U40" t="b">
            <v>0</v>
          </cell>
        </row>
        <row r="41">
          <cell r="U41" t="b">
            <v>0</v>
          </cell>
        </row>
        <row r="42">
          <cell r="U42" t="b">
            <v>0</v>
          </cell>
        </row>
        <row r="43">
          <cell r="U43" t="b">
            <v>0</v>
          </cell>
        </row>
        <row r="44">
          <cell r="U44" t="b">
            <v>0</v>
          </cell>
        </row>
        <row r="45">
          <cell r="U45" t="b">
            <v>0</v>
          </cell>
        </row>
        <row r="46">
          <cell r="U46" t="b">
            <v>0</v>
          </cell>
        </row>
        <row r="47">
          <cell r="U47" t="b">
            <v>0</v>
          </cell>
        </row>
        <row r="48">
          <cell r="U48" t="b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Map_May_94_FSU"/>
      <sheetName val="XLR_NoRangeSheet"/>
      <sheetName val="##"/>
      <sheetName val="DIMANCHE 28 MAI 2000 COND"/>
      <sheetName val="CTC"/>
      <sheetName val="NTV"/>
      <sheetName val="ORT"/>
      <sheetName val="RenTV"/>
      <sheetName val="RTR"/>
      <sheetName val="TV6"/>
      <sheetName val="Итоги по каналам"/>
      <sheetName val="E2 Brands"/>
      <sheetName val="Расчет по Регионам"/>
      <sheetName val="Регионы"/>
      <sheetName val="Конфигурация"/>
      <sheetName val="Расчет"/>
      <sheetName val="Прайс 2007 (Тренд)"/>
      <sheetName val="Сезонка"/>
      <sheetName val="Print-forms"/>
      <sheetName val="Evaluation2"/>
      <sheetName val="Самара-график"/>
      <sheetName val="Map_May_94_FSU.xls"/>
      <sheetName val="MAP cf"/>
      <sheetName val="5 Канал"/>
      <sheetName val="\2003\Epson\PhotoPrinters\Map_M"/>
      <sheetName val="B"/>
      <sheetName val="справочники"/>
      <sheetName val="Estimate"/>
      <sheetName val="schren"/>
      <sheetName val="schtv6"/>
      <sheetName val="schsts"/>
      <sheetName val="basic_data"/>
      <sheetName val="Macro1"/>
      <sheetName val="hiddenА"/>
      <sheetName val="STS"/>
      <sheetName val="DIMANCHE_28_MAI_2000_COND"/>
      <sheetName val="Итоги_по_каналам"/>
      <sheetName val="E2_Brands"/>
      <sheetName val="Расчет_по_Регионам"/>
      <sheetName val="Прайс_2007_(Тренд)"/>
      <sheetName val="MAP_cf"/>
      <sheetName val="5_Канал"/>
      <sheetName val="Map_May_94_FSU_xls"/>
      <sheetName val="Data Sheet"/>
      <sheetName val="ODAPLAN_REPORT"/>
      <sheetName val="TV"/>
      <sheetName val="January"/>
      <sheetName val="1 flight"/>
      <sheetName val=" 105445  ТРК &quot;Петербург&quot; (03 ка"/>
      <sheetName val="Главный"/>
      <sheetName val="\\storage\TV$\SIvanov\2011\Конд"/>
      <sheetName val="formule - table"/>
      <sheetName val="\F\2003\Epson\PhotoPrinters\Map"/>
      <sheetName val="DD"/>
      <sheetName val=""/>
      <sheetName val="Sayfa2"/>
      <sheetName val="Client CPP"/>
      <sheetName val="Splits"/>
      <sheetName val="Скидки"/>
      <sheetName val="PLANNED"/>
      <sheetName val="MediaMix"/>
      <sheetName val="TV spot_supplier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mpaign Accumulated  R and F"/>
      <sheetName val="XLR_NoRangeSheet"/>
      <sheetName val="XLRpt_TempSheet"/>
      <sheetName val="CAMPAIGN AVERAGE F"/>
      <sheetName val="ORT"/>
      <sheetName val=" Total"/>
      <sheetName val="TV summary by month"/>
      <sheetName val="Прайс"/>
      <sheetName val="PRINT"/>
      <sheetName val="OWNPROD LAT"/>
      <sheetName val="Data USA Cdn$"/>
      <sheetName val="Data USA US$"/>
      <sheetName val="Интернет"/>
      <sheetName val="Сводная"/>
      <sheetName val="Main"/>
      <sheetName val="##"/>
      <sheetName val="Splits"/>
      <sheetName val="Equipment"/>
      <sheetName val="TIME_SLOT,PLAN_CHANNEL_TRAIL"/>
      <sheetName val="L свод"/>
      <sheetName val="Auris"/>
      <sheetName val="Gazete teaser"/>
      <sheetName val="Расчет по Регионам"/>
      <sheetName val="Расчет"/>
      <sheetName val="Сезонка"/>
      <sheetName val="Change"/>
      <sheetName val="Лист2"/>
      <sheetName val="Клипы (2)"/>
      <sheetName val="Campaign_Accumulated__R_and_F"/>
      <sheetName val="CAMPAIGN_AVERAGE_F"/>
      <sheetName val="TV_summary_by_month"/>
      <sheetName val="_Total"/>
      <sheetName val="ITALIANS"/>
      <sheetName val="Outdoor St-Peter June"/>
      <sheetName val="STS"/>
      <sheetName val="REN TV"/>
      <sheetName val="RTR"/>
      <sheetName val="tv spot list"/>
      <sheetName val="TAB MOD"/>
      <sheetName val="G2TempSheet"/>
      <sheetName val="MediaMix"/>
      <sheetName val="PARAME"/>
      <sheetName val="EVOPRIX"/>
      <sheetName val="TAB REG"/>
      <sheetName val="chart41"/>
    </sheetNames>
    <sheetDataSet>
      <sheetData sheetId="1">
        <row r="6">
          <cell r="B6">
            <v>30</v>
          </cell>
          <cell r="C6">
            <v>1.6431246598758016</v>
          </cell>
          <cell r="D6">
            <v>3.377718294205626</v>
          </cell>
          <cell r="E6">
            <v>6.382753249247394</v>
          </cell>
          <cell r="F6">
            <v>11.112848939005568</v>
          </cell>
          <cell r="G6">
            <v>17.87773362362049</v>
          </cell>
          <cell r="H6">
            <v>26.66840603907092</v>
          </cell>
          <cell r="I6">
            <v>37.047414617241536</v>
          </cell>
          <cell r="J6">
            <v>48.18169777278057</v>
          </cell>
          <cell r="K6">
            <v>59.034490218942956</v>
          </cell>
          <cell r="L6">
            <v>64.04487849947319</v>
          </cell>
          <cell r="M6">
            <v>68.64604166484874</v>
          </cell>
          <cell r="N6">
            <v>72.77075712439493</v>
          </cell>
          <cell r="O6">
            <v>75.70050029190054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ЕНИЕ ФИНАЛЬНОЕ"/>
      <sheetName val="Мангазея_С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B32"/>
  <sheetViews>
    <sheetView tabSelected="1" zoomScale="85" zoomScaleNormal="85" zoomScalePageLayoutView="0" workbookViewId="0" topLeftCell="A1">
      <pane xSplit="1" ySplit="10" topLeftCell="BD11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Q12" sqref="BQ12"/>
    </sheetView>
  </sheetViews>
  <sheetFormatPr defaultColWidth="9.140625" defaultRowHeight="15"/>
  <cols>
    <col min="1" max="1" width="28.00390625" style="0" customWidth="1"/>
    <col min="2" max="4" width="13.00390625" style="0" customWidth="1"/>
    <col min="5" max="5" width="13.7109375" style="6" customWidth="1"/>
    <col min="6" max="6" width="13.00390625" style="7" customWidth="1"/>
    <col min="7" max="7" width="13.00390625" style="6" customWidth="1"/>
    <col min="8" max="8" width="16.28125" style="6" customWidth="1"/>
    <col min="9" max="9" width="17.00390625" style="0" customWidth="1"/>
    <col min="10" max="10" width="22.57421875" style="0" customWidth="1"/>
    <col min="11" max="16" width="13.00390625" style="0" customWidth="1"/>
    <col min="17" max="17" width="17.421875" style="0" customWidth="1"/>
    <col min="18" max="19" width="17.00390625" style="0" customWidth="1"/>
    <col min="20" max="20" width="16.8515625" style="0" customWidth="1"/>
    <col min="21" max="21" width="10.28125" style="0" customWidth="1"/>
    <col min="22" max="22" width="9.57421875" style="0" customWidth="1"/>
    <col min="23" max="23" width="18.7109375" style="0" customWidth="1"/>
    <col min="24" max="24" width="8.8515625" style="0" customWidth="1"/>
    <col min="25" max="25" width="11.140625" style="0" customWidth="1"/>
    <col min="26" max="26" width="9.140625" style="0" customWidth="1"/>
    <col min="27" max="27" width="14.421875" style="0" customWidth="1"/>
    <col min="28" max="28" width="13.140625" style="0" customWidth="1"/>
    <col min="29" max="29" width="13.28125" style="0" customWidth="1"/>
    <col min="32" max="32" width="11.421875" style="0" customWidth="1"/>
    <col min="36" max="36" width="15.140625" style="0" customWidth="1"/>
    <col min="37" max="37" width="15.28125" style="0" customWidth="1"/>
    <col min="38" max="38" width="13.7109375" style="0" customWidth="1"/>
    <col min="39" max="39" width="11.7109375" style="0" bestFit="1" customWidth="1"/>
    <col min="41" max="41" width="14.7109375" style="0" customWidth="1"/>
    <col min="42" max="42" width="11.7109375" style="0" bestFit="1" customWidth="1"/>
    <col min="43" max="43" width="8.8515625" style="0" customWidth="1"/>
    <col min="44" max="44" width="10.7109375" style="0" customWidth="1"/>
    <col min="45" max="45" width="13.00390625" style="8" customWidth="1"/>
    <col min="46" max="46" width="14.00390625" style="8" customWidth="1"/>
    <col min="47" max="47" width="12.57421875" style="0" customWidth="1"/>
    <col min="50" max="50" width="11.00390625" style="0" customWidth="1"/>
    <col min="54" max="54" width="12.7109375" style="0" customWidth="1"/>
    <col min="55" max="55" width="13.140625" style="0" customWidth="1"/>
    <col min="56" max="56" width="12.57421875" style="0" customWidth="1"/>
    <col min="59" max="59" width="11.00390625" style="0" customWidth="1"/>
    <col min="66" max="66" width="12.7109375" style="0" customWidth="1"/>
    <col min="67" max="67" width="13.140625" style="0" customWidth="1"/>
    <col min="68" max="73" width="16.140625" style="0" customWidth="1"/>
    <col min="74" max="74" width="4.7109375" style="0" customWidth="1"/>
    <col min="75" max="75" width="18.28125" style="0" customWidth="1"/>
    <col min="78" max="78" width="17.7109375" style="0" customWidth="1"/>
  </cols>
  <sheetData>
    <row r="1" spans="1:68" ht="15">
      <c r="A1" s="5"/>
      <c r="N1" s="2"/>
      <c r="BP1" t="s">
        <v>24</v>
      </c>
    </row>
    <row r="2" spans="1:68" ht="15">
      <c r="A2" s="9"/>
      <c r="BP2" t="s">
        <v>19</v>
      </c>
    </row>
    <row r="3" spans="1:68" s="30" customFormat="1" ht="15">
      <c r="A3" s="9"/>
      <c r="E3" s="6"/>
      <c r="F3" s="7"/>
      <c r="G3" s="6"/>
      <c r="H3" s="6"/>
      <c r="M3" s="3"/>
      <c r="AS3" s="8"/>
      <c r="AT3" s="8"/>
      <c r="BP3" s="30" t="s">
        <v>23</v>
      </c>
    </row>
    <row r="4" spans="1:68" s="30" customFormat="1" ht="15">
      <c r="A4" s="9"/>
      <c r="E4" s="6"/>
      <c r="F4" s="7"/>
      <c r="G4" s="6"/>
      <c r="H4" s="6"/>
      <c r="AS4" s="8"/>
      <c r="AT4" s="8"/>
      <c r="BP4" s="30" t="s">
        <v>22</v>
      </c>
    </row>
    <row r="5" spans="1:68" ht="15">
      <c r="A5" s="5"/>
      <c r="BP5" s="10" t="s">
        <v>20</v>
      </c>
    </row>
    <row r="6" spans="1:68" ht="15">
      <c r="A6" s="5"/>
      <c r="H6"/>
      <c r="BP6" s="10" t="s">
        <v>21</v>
      </c>
    </row>
    <row r="7" spans="1:80" ht="15.75" thickBot="1">
      <c r="A7" s="5"/>
      <c r="B7" s="11"/>
      <c r="E7" s="12"/>
      <c r="G7" s="13"/>
      <c r="H7" s="13"/>
      <c r="BP7" s="58" t="s">
        <v>17</v>
      </c>
      <c r="BQ7" s="58"/>
      <c r="BR7" s="58"/>
      <c r="BS7" s="58"/>
      <c r="BT7" s="58"/>
      <c r="BU7" s="58"/>
      <c r="BW7" s="58" t="s">
        <v>18</v>
      </c>
      <c r="BX7" s="58"/>
      <c r="BY7" s="58"/>
      <c r="BZ7" s="58"/>
      <c r="CA7" s="58"/>
      <c r="CB7" s="58"/>
    </row>
    <row r="8" spans="2:80" ht="15.75" thickBot="1">
      <c r="B8" s="107">
        <v>42339</v>
      </c>
      <c r="C8" s="108"/>
      <c r="D8" s="108"/>
      <c r="E8" s="108"/>
      <c r="F8" s="108"/>
      <c r="G8" s="108"/>
      <c r="H8" s="108"/>
      <c r="I8" s="108"/>
      <c r="J8" s="109"/>
      <c r="K8" s="110">
        <v>42370</v>
      </c>
      <c r="L8" s="111"/>
      <c r="M8" s="111"/>
      <c r="N8" s="111"/>
      <c r="O8" s="111"/>
      <c r="P8" s="111"/>
      <c r="Q8" s="111"/>
      <c r="R8" s="111"/>
      <c r="S8" s="112"/>
      <c r="T8" s="110">
        <v>42401</v>
      </c>
      <c r="U8" s="111"/>
      <c r="V8" s="111"/>
      <c r="W8" s="111"/>
      <c r="X8" s="111"/>
      <c r="Y8" s="111"/>
      <c r="Z8" s="111"/>
      <c r="AA8" s="111"/>
      <c r="AB8" s="112"/>
      <c r="AC8" s="113">
        <v>42430</v>
      </c>
      <c r="AD8" s="114"/>
      <c r="AE8" s="114"/>
      <c r="AF8" s="114"/>
      <c r="AG8" s="114"/>
      <c r="AH8" s="114"/>
      <c r="AI8" s="114"/>
      <c r="AJ8" s="114"/>
      <c r="AK8" s="115"/>
      <c r="AL8" s="113">
        <v>42461</v>
      </c>
      <c r="AM8" s="114"/>
      <c r="AN8" s="114"/>
      <c r="AO8" s="114"/>
      <c r="AP8" s="114"/>
      <c r="AQ8" s="114"/>
      <c r="AR8" s="114"/>
      <c r="AS8" s="114"/>
      <c r="AT8" s="115"/>
      <c r="AU8" s="116">
        <v>42491</v>
      </c>
      <c r="AV8" s="117"/>
      <c r="AW8" s="117"/>
      <c r="AX8" s="117"/>
      <c r="AY8" s="117"/>
      <c r="AZ8" s="117"/>
      <c r="BA8" s="117"/>
      <c r="BB8" s="117"/>
      <c r="BC8" s="118"/>
      <c r="BD8" s="95">
        <v>42522</v>
      </c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7"/>
      <c r="BP8" s="98" t="s">
        <v>0</v>
      </c>
      <c r="BQ8" s="99"/>
      <c r="BR8" s="99"/>
      <c r="BS8" s="99"/>
      <c r="BT8" s="99"/>
      <c r="BU8" s="100"/>
      <c r="BW8" s="98" t="s">
        <v>0</v>
      </c>
      <c r="BX8" s="99"/>
      <c r="BY8" s="99"/>
      <c r="BZ8" s="99"/>
      <c r="CA8" s="99"/>
      <c r="CB8" s="100"/>
    </row>
    <row r="9" spans="2:80" ht="27.75" customHeight="1" thickBot="1">
      <c r="B9" s="101" t="s">
        <v>1</v>
      </c>
      <c r="C9" s="101"/>
      <c r="D9" s="101"/>
      <c r="E9" s="102" t="s">
        <v>2</v>
      </c>
      <c r="F9" s="103"/>
      <c r="G9" s="104"/>
      <c r="H9" s="105" t="s">
        <v>3</v>
      </c>
      <c r="I9" s="68" t="s">
        <v>4</v>
      </c>
      <c r="J9" s="70" t="s">
        <v>5</v>
      </c>
      <c r="K9" s="91" t="s">
        <v>1</v>
      </c>
      <c r="L9" s="91"/>
      <c r="M9" s="91"/>
      <c r="N9" s="92" t="s">
        <v>2</v>
      </c>
      <c r="O9" s="93"/>
      <c r="P9" s="94"/>
      <c r="Q9" s="89" t="s">
        <v>3</v>
      </c>
      <c r="R9" s="68" t="s">
        <v>4</v>
      </c>
      <c r="S9" s="70" t="s">
        <v>5</v>
      </c>
      <c r="T9" s="91" t="s">
        <v>1</v>
      </c>
      <c r="U9" s="91"/>
      <c r="V9" s="91"/>
      <c r="W9" s="92" t="s">
        <v>2</v>
      </c>
      <c r="X9" s="93"/>
      <c r="Y9" s="94"/>
      <c r="Z9" s="89" t="s">
        <v>3</v>
      </c>
      <c r="AA9" s="68" t="s">
        <v>4</v>
      </c>
      <c r="AB9" s="70" t="s">
        <v>5</v>
      </c>
      <c r="AC9" s="81" t="s">
        <v>1</v>
      </c>
      <c r="AD9" s="81"/>
      <c r="AE9" s="81"/>
      <c r="AF9" s="82" t="s">
        <v>2</v>
      </c>
      <c r="AG9" s="83"/>
      <c r="AH9" s="84"/>
      <c r="AI9" s="85" t="s">
        <v>3</v>
      </c>
      <c r="AJ9" s="87" t="s">
        <v>4</v>
      </c>
      <c r="AK9" s="79" t="s">
        <v>5</v>
      </c>
      <c r="AL9" s="81" t="s">
        <v>1</v>
      </c>
      <c r="AM9" s="81"/>
      <c r="AN9" s="81"/>
      <c r="AO9" s="82" t="s">
        <v>2</v>
      </c>
      <c r="AP9" s="83"/>
      <c r="AQ9" s="84"/>
      <c r="AR9" s="85" t="s">
        <v>3</v>
      </c>
      <c r="AS9" s="87" t="s">
        <v>4</v>
      </c>
      <c r="AT9" s="79" t="s">
        <v>5</v>
      </c>
      <c r="AU9" s="72" t="s">
        <v>1</v>
      </c>
      <c r="AV9" s="72"/>
      <c r="AW9" s="72"/>
      <c r="AX9" s="73" t="s">
        <v>2</v>
      </c>
      <c r="AY9" s="74"/>
      <c r="AZ9" s="75"/>
      <c r="BA9" s="76" t="s">
        <v>3</v>
      </c>
      <c r="BB9" s="68" t="s">
        <v>4</v>
      </c>
      <c r="BC9" s="70" t="s">
        <v>5</v>
      </c>
      <c r="BD9" s="78" t="s">
        <v>1</v>
      </c>
      <c r="BE9" s="78"/>
      <c r="BF9" s="78"/>
      <c r="BG9" s="63" t="s">
        <v>2</v>
      </c>
      <c r="BH9" s="64"/>
      <c r="BI9" s="65"/>
      <c r="BJ9" s="63" t="s">
        <v>6</v>
      </c>
      <c r="BK9" s="64"/>
      <c r="BL9" s="65"/>
      <c r="BM9" s="66" t="s">
        <v>3</v>
      </c>
      <c r="BN9" s="68" t="s">
        <v>4</v>
      </c>
      <c r="BO9" s="70" t="s">
        <v>5</v>
      </c>
      <c r="BP9" s="60" t="s">
        <v>1</v>
      </c>
      <c r="BQ9" s="61"/>
      <c r="BR9" s="62"/>
      <c r="BS9" s="59" t="s">
        <v>2</v>
      </c>
      <c r="BT9" s="59"/>
      <c r="BU9" s="59"/>
      <c r="BV9" s="33"/>
      <c r="BW9" s="59" t="s">
        <v>1</v>
      </c>
      <c r="BX9" s="59"/>
      <c r="BY9" s="59"/>
      <c r="BZ9" s="59" t="s">
        <v>7</v>
      </c>
      <c r="CA9" s="59"/>
      <c r="CB9" s="59"/>
    </row>
    <row r="10" spans="1:80" ht="16.5" thickBot="1">
      <c r="A10" s="14" t="s">
        <v>8</v>
      </c>
      <c r="B10" s="34" t="s">
        <v>9</v>
      </c>
      <c r="C10" s="34" t="s">
        <v>10</v>
      </c>
      <c r="D10" s="34" t="s">
        <v>11</v>
      </c>
      <c r="E10" s="24" t="s">
        <v>9</v>
      </c>
      <c r="F10" s="24" t="s">
        <v>10</v>
      </c>
      <c r="G10" s="24" t="s">
        <v>11</v>
      </c>
      <c r="H10" s="106"/>
      <c r="I10" s="69"/>
      <c r="J10" s="71"/>
      <c r="K10" s="35" t="s">
        <v>9</v>
      </c>
      <c r="L10" s="35" t="s">
        <v>10</v>
      </c>
      <c r="M10" s="35" t="s">
        <v>11</v>
      </c>
      <c r="N10" s="25" t="s">
        <v>9</v>
      </c>
      <c r="O10" s="25" t="s">
        <v>10</v>
      </c>
      <c r="P10" s="25" t="s">
        <v>11</v>
      </c>
      <c r="Q10" s="90"/>
      <c r="R10" s="69"/>
      <c r="S10" s="71"/>
      <c r="T10" s="35" t="s">
        <v>9</v>
      </c>
      <c r="U10" s="35" t="s">
        <v>10</v>
      </c>
      <c r="V10" s="35" t="s">
        <v>11</v>
      </c>
      <c r="W10" s="25" t="s">
        <v>9</v>
      </c>
      <c r="X10" s="25" t="s">
        <v>10</v>
      </c>
      <c r="Y10" s="25" t="s">
        <v>11</v>
      </c>
      <c r="Z10" s="90"/>
      <c r="AA10" s="69"/>
      <c r="AB10" s="71"/>
      <c r="AC10" s="36" t="s">
        <v>9</v>
      </c>
      <c r="AD10" s="36" t="s">
        <v>10</v>
      </c>
      <c r="AE10" s="36" t="s">
        <v>11</v>
      </c>
      <c r="AF10" s="26" t="s">
        <v>9</v>
      </c>
      <c r="AG10" s="26" t="s">
        <v>10</v>
      </c>
      <c r="AH10" s="26" t="s">
        <v>11</v>
      </c>
      <c r="AI10" s="86"/>
      <c r="AJ10" s="88"/>
      <c r="AK10" s="80"/>
      <c r="AL10" s="36" t="s">
        <v>9</v>
      </c>
      <c r="AM10" s="36" t="s">
        <v>10</v>
      </c>
      <c r="AN10" s="36" t="s">
        <v>11</v>
      </c>
      <c r="AO10" s="26" t="s">
        <v>9</v>
      </c>
      <c r="AP10" s="26" t="s">
        <v>10</v>
      </c>
      <c r="AQ10" s="26" t="s">
        <v>11</v>
      </c>
      <c r="AR10" s="86"/>
      <c r="AS10" s="88"/>
      <c r="AT10" s="80"/>
      <c r="AU10" s="37" t="s">
        <v>9</v>
      </c>
      <c r="AV10" s="37" t="s">
        <v>10</v>
      </c>
      <c r="AW10" s="37" t="s">
        <v>11</v>
      </c>
      <c r="AX10" s="27" t="s">
        <v>9</v>
      </c>
      <c r="AY10" s="27" t="s">
        <v>10</v>
      </c>
      <c r="AZ10" s="27" t="s">
        <v>11</v>
      </c>
      <c r="BA10" s="77"/>
      <c r="BB10" s="69"/>
      <c r="BC10" s="71"/>
      <c r="BD10" s="38" t="s">
        <v>9</v>
      </c>
      <c r="BE10" s="38" t="s">
        <v>10</v>
      </c>
      <c r="BF10" s="38" t="s">
        <v>11</v>
      </c>
      <c r="BG10" s="28" t="s">
        <v>9</v>
      </c>
      <c r="BH10" s="28" t="s">
        <v>10</v>
      </c>
      <c r="BI10" s="28" t="s">
        <v>11</v>
      </c>
      <c r="BJ10" s="28" t="s">
        <v>9</v>
      </c>
      <c r="BK10" s="28" t="s">
        <v>10</v>
      </c>
      <c r="BL10" s="28" t="s">
        <v>11</v>
      </c>
      <c r="BM10" s="67"/>
      <c r="BN10" s="69"/>
      <c r="BO10" s="71"/>
      <c r="BP10" s="29" t="s">
        <v>9</v>
      </c>
      <c r="BQ10" s="29" t="s">
        <v>10</v>
      </c>
      <c r="BR10" s="29" t="s">
        <v>11</v>
      </c>
      <c r="BS10" s="29" t="s">
        <v>9</v>
      </c>
      <c r="BT10" s="29" t="s">
        <v>10</v>
      </c>
      <c r="BU10" s="29" t="s">
        <v>12</v>
      </c>
      <c r="BV10" s="33"/>
      <c r="BW10" s="29" t="s">
        <v>9</v>
      </c>
      <c r="BX10" s="29" t="s">
        <v>10</v>
      </c>
      <c r="BY10" s="29" t="s">
        <v>11</v>
      </c>
      <c r="BZ10" s="29" t="s">
        <v>9</v>
      </c>
      <c r="CA10" s="29" t="s">
        <v>10</v>
      </c>
      <c r="CB10" s="29" t="s">
        <v>12</v>
      </c>
    </row>
    <row r="11" spans="1:80" s="20" customFormat="1" ht="17.25" customHeight="1" thickBot="1">
      <c r="A11" s="15" t="s">
        <v>13</v>
      </c>
      <c r="B11" s="39">
        <v>0</v>
      </c>
      <c r="C11" s="16">
        <v>0</v>
      </c>
      <c r="D11" s="17">
        <v>0</v>
      </c>
      <c r="E11" s="39">
        <v>0</v>
      </c>
      <c r="F11" s="40">
        <v>0</v>
      </c>
      <c r="G11" s="40">
        <v>0</v>
      </c>
      <c r="H11" s="32">
        <v>0</v>
      </c>
      <c r="I11" s="41">
        <v>0</v>
      </c>
      <c r="J11" s="42">
        <v>0</v>
      </c>
      <c r="K11" s="40">
        <v>0</v>
      </c>
      <c r="L11" s="40">
        <v>0</v>
      </c>
      <c r="M11" s="40">
        <v>0</v>
      </c>
      <c r="N11" s="40">
        <v>0</v>
      </c>
      <c r="O11" s="16">
        <v>0</v>
      </c>
      <c r="P11" s="16">
        <v>0</v>
      </c>
      <c r="Q11" s="17"/>
      <c r="R11" s="43">
        <v>0</v>
      </c>
      <c r="S11" s="44">
        <v>0</v>
      </c>
      <c r="T11" s="45">
        <v>10198314</v>
      </c>
      <c r="U11" s="45">
        <v>1583</v>
      </c>
      <c r="V11" s="40">
        <f>U11/T11</f>
        <v>0.00015522173567120997</v>
      </c>
      <c r="W11" s="46">
        <v>21514779</v>
      </c>
      <c r="X11" s="46">
        <v>2797</v>
      </c>
      <c r="Y11" s="16">
        <f>X11/W11</f>
        <v>0.00013000365934504835</v>
      </c>
      <c r="Z11" s="17">
        <v>2055</v>
      </c>
      <c r="AA11" s="43">
        <v>84960</v>
      </c>
      <c r="AB11" s="44">
        <v>0</v>
      </c>
      <c r="AC11" s="40">
        <v>0</v>
      </c>
      <c r="AD11" s="40">
        <v>0</v>
      </c>
      <c r="AE11" s="40">
        <v>0</v>
      </c>
      <c r="AF11" s="40">
        <v>0</v>
      </c>
      <c r="AG11" s="16">
        <v>0</v>
      </c>
      <c r="AH11" s="16">
        <v>0</v>
      </c>
      <c r="AI11" s="17">
        <v>0</v>
      </c>
      <c r="AJ11" s="43">
        <v>116820</v>
      </c>
      <c r="AK11" s="44">
        <v>0</v>
      </c>
      <c r="AL11" s="45">
        <v>10549980</v>
      </c>
      <c r="AM11" s="45">
        <v>2109</v>
      </c>
      <c r="AN11" s="40">
        <f>AM11/AL11</f>
        <v>0.00019990559223808955</v>
      </c>
      <c r="AO11" s="46">
        <v>31119847</v>
      </c>
      <c r="AP11" s="46">
        <v>1947</v>
      </c>
      <c r="AQ11" s="16">
        <f>AP11/AO11</f>
        <v>6.256457494794238E-05</v>
      </c>
      <c r="AR11" s="17"/>
      <c r="AS11" s="47">
        <v>0</v>
      </c>
      <c r="AT11" s="48">
        <v>116820</v>
      </c>
      <c r="AU11" s="40">
        <v>0</v>
      </c>
      <c r="AV11" s="40">
        <v>0</v>
      </c>
      <c r="AW11" s="40">
        <v>0</v>
      </c>
      <c r="AX11" s="46">
        <v>0</v>
      </c>
      <c r="AY11" s="46">
        <v>0</v>
      </c>
      <c r="AZ11" s="16">
        <v>0</v>
      </c>
      <c r="BA11" s="17"/>
      <c r="BB11" s="43">
        <v>0</v>
      </c>
      <c r="BC11" s="44">
        <v>0</v>
      </c>
      <c r="BD11" s="40"/>
      <c r="BE11" s="40"/>
      <c r="BF11" s="40">
        <f>_xlfn.IFERROR(BE11/BD11,0)</f>
        <v>0</v>
      </c>
      <c r="BG11" s="16"/>
      <c r="BH11" s="16"/>
      <c r="BI11" s="40">
        <f>_xlfn.IFERROR(BH11/BG11,0)</f>
        <v>0</v>
      </c>
      <c r="BJ11" s="49"/>
      <c r="BK11" s="49"/>
      <c r="BL11" s="49"/>
      <c r="BM11" s="17"/>
      <c r="BN11" s="43"/>
      <c r="BO11" s="44"/>
      <c r="BP11" s="54">
        <f>_xlfn.IFERROR(SUMPRODUCT($B11:$BO11*($B$9:$BO$9=$BP$9)*($B$10:$BO$10=BP$10)),0)</f>
        <v>20748294</v>
      </c>
      <c r="BQ11" s="119">
        <f>_xlfn.SUMIFS($C11:$BP11,$C$10:$BP$10,BQ$10,$B$9:$BO$9,$BP$9)</f>
        <v>3692</v>
      </c>
      <c r="BR11" s="55">
        <f>_xlfn.IFERROR(BQ11/BP11,0)</f>
        <v>0.00017794234070521653</v>
      </c>
      <c r="BS11" s="54">
        <f>_xlfn.IFERROR(_xlfn.SUMIFS($B11:$BO11,$B$9:$BO$9,$BS$9,$B$10:$BO$10,BS$10),0)</f>
        <v>52634626</v>
      </c>
      <c r="BT11" s="54">
        <f>_xlfn.IFERROR(_xlfn.SUMIFS($B11:$BO11,$B$9:$BO$9,$BS$9,$B$10:$BO$10,BT$10),0)</f>
        <v>0</v>
      </c>
      <c r="BU11" s="55">
        <f>_xlfn.IFERROR(BT11/BS11,0)</f>
        <v>0</v>
      </c>
      <c r="BW11" s="18">
        <f>B11+K11+T11+AC11+AL11+BD11</f>
        <v>20748294</v>
      </c>
      <c r="BX11" s="21">
        <v>3692</v>
      </c>
      <c r="BY11" s="19">
        <v>0.00017794234070521653</v>
      </c>
      <c r="BZ11" s="21">
        <v>52634626</v>
      </c>
      <c r="CA11" s="21">
        <v>4744</v>
      </c>
      <c r="CB11" s="19">
        <v>9.013078196850871E-05</v>
      </c>
    </row>
    <row r="12" spans="1:80" s="20" customFormat="1" ht="17.25" customHeight="1" thickBot="1">
      <c r="A12" s="15" t="s">
        <v>14</v>
      </c>
      <c r="B12" s="39">
        <v>140000</v>
      </c>
      <c r="C12" s="16">
        <v>252</v>
      </c>
      <c r="D12" s="17">
        <f>C12/B12</f>
        <v>0.0018</v>
      </c>
      <c r="E12" s="39">
        <v>140816</v>
      </c>
      <c r="F12" s="40">
        <v>493</v>
      </c>
      <c r="G12" s="40">
        <f>F12/E12</f>
        <v>0.0035010226110669244</v>
      </c>
      <c r="H12" s="32">
        <v>581</v>
      </c>
      <c r="I12" s="41">
        <v>75675.6</v>
      </c>
      <c r="J12" s="42">
        <v>0</v>
      </c>
      <c r="K12" s="40">
        <v>0</v>
      </c>
      <c r="L12" s="40">
        <v>0</v>
      </c>
      <c r="M12" s="40">
        <v>0</v>
      </c>
      <c r="N12" s="40">
        <v>0</v>
      </c>
      <c r="O12" s="16">
        <v>0</v>
      </c>
      <c r="P12" s="16">
        <v>0</v>
      </c>
      <c r="Q12" s="17"/>
      <c r="R12" s="43">
        <v>0</v>
      </c>
      <c r="S12" s="44">
        <v>0</v>
      </c>
      <c r="T12" s="45">
        <v>140000</v>
      </c>
      <c r="U12" s="45">
        <v>252</v>
      </c>
      <c r="V12" s="40">
        <f>U12/T12</f>
        <v>0.0018</v>
      </c>
      <c r="W12" s="46">
        <v>143116</v>
      </c>
      <c r="X12" s="46">
        <v>1159</v>
      </c>
      <c r="Y12" s="16">
        <f>X12/W12</f>
        <v>0.008098325833589536</v>
      </c>
      <c r="Z12" s="17">
        <v>766</v>
      </c>
      <c r="AA12" s="43">
        <v>75675.6</v>
      </c>
      <c r="AB12" s="44">
        <v>0</v>
      </c>
      <c r="AC12" s="40">
        <v>70000</v>
      </c>
      <c r="AD12" s="40">
        <v>126</v>
      </c>
      <c r="AE12" s="40">
        <f>AD12/AC12</f>
        <v>0.0018</v>
      </c>
      <c r="AF12" s="40">
        <v>73185</v>
      </c>
      <c r="AG12" s="16">
        <v>631</v>
      </c>
      <c r="AH12" s="16">
        <f>AG12/AF12</f>
        <v>0.00862198537951766</v>
      </c>
      <c r="AI12" s="17">
        <v>380</v>
      </c>
      <c r="AJ12" s="43">
        <v>37837.8</v>
      </c>
      <c r="AK12" s="44">
        <v>0</v>
      </c>
      <c r="AL12" s="45">
        <v>0</v>
      </c>
      <c r="AM12" s="45">
        <v>0</v>
      </c>
      <c r="AN12" s="40">
        <v>0</v>
      </c>
      <c r="AO12" s="46">
        <v>0</v>
      </c>
      <c r="AP12" s="46">
        <v>0</v>
      </c>
      <c r="AQ12" s="16">
        <v>0</v>
      </c>
      <c r="AR12" s="17"/>
      <c r="AS12" s="47">
        <v>0</v>
      </c>
      <c r="AT12" s="48">
        <v>0</v>
      </c>
      <c r="AU12" s="40">
        <v>0</v>
      </c>
      <c r="AV12" s="40">
        <v>0</v>
      </c>
      <c r="AW12" s="40">
        <v>0</v>
      </c>
      <c r="AX12" s="46">
        <v>0</v>
      </c>
      <c r="AY12" s="46">
        <v>0</v>
      </c>
      <c r="AZ12" s="16">
        <v>0</v>
      </c>
      <c r="BA12" s="17"/>
      <c r="BB12" s="43">
        <v>0</v>
      </c>
      <c r="BC12" s="44">
        <v>0</v>
      </c>
      <c r="BD12" s="40"/>
      <c r="BE12" s="40"/>
      <c r="BF12" s="40">
        <f>_xlfn.IFERROR(BE12/BD12,0)</f>
        <v>0</v>
      </c>
      <c r="BG12" s="16"/>
      <c r="BH12" s="16"/>
      <c r="BI12" s="40">
        <f>_xlfn.IFERROR(BH12/BG12,0)</f>
        <v>0</v>
      </c>
      <c r="BJ12" s="49"/>
      <c r="BK12" s="49"/>
      <c r="BL12" s="49"/>
      <c r="BM12" s="17"/>
      <c r="BN12" s="43"/>
      <c r="BO12" s="44"/>
      <c r="BP12" s="54">
        <f>_xlfn.IFERROR(SUMPRODUCT($B12:$BO12*($B$9:$BO$9=$BP$9)*($B$10:$BO$10=BP$10)),0)</f>
        <v>350000</v>
      </c>
      <c r="BQ12" s="119">
        <f>_xlfn.SUMIFS($C12:$BP12,$C$10:$BP$10,BQ$10,$B$9:$BO$9,$BP$9)</f>
        <v>630</v>
      </c>
      <c r="BR12" s="55">
        <f>_xlfn.IFERROR(BQ12/BP12,0)</f>
        <v>0.0018</v>
      </c>
      <c r="BS12" s="54">
        <f>_xlfn.IFERROR(SUMPRODUCT($B12:$BO12*($B$9:$BO$9=$BS$9)*($B$10:$BO$10=BS$10)),0)</f>
        <v>357117</v>
      </c>
      <c r="BT12" s="54">
        <f>_xlfn.IFERROR(_xlfn.SUMIFS($B12:$BO12,$B$9:$BO$9,$BS$9,$B$10:$BO$10,BT$10),"")</f>
        <v>0</v>
      </c>
      <c r="BU12" s="55">
        <f>_xlfn.IFERROR(BT12/BS12,0)</f>
        <v>0</v>
      </c>
      <c r="BW12" s="18">
        <v>350000</v>
      </c>
      <c r="BX12" s="21">
        <v>630</v>
      </c>
      <c r="BY12" s="22">
        <v>0.0018</v>
      </c>
      <c r="BZ12" s="21">
        <v>357117</v>
      </c>
      <c r="CA12" s="21">
        <v>2283</v>
      </c>
      <c r="CB12" s="19">
        <v>0.006392862843269852</v>
      </c>
    </row>
    <row r="13" spans="1:80" s="20" customFormat="1" ht="17.25" customHeight="1" thickBot="1">
      <c r="A13" s="15" t="s">
        <v>15</v>
      </c>
      <c r="B13" s="39">
        <v>0</v>
      </c>
      <c r="C13" s="16">
        <v>1155</v>
      </c>
      <c r="D13" s="50">
        <v>0</v>
      </c>
      <c r="E13" s="51">
        <v>925098</v>
      </c>
      <c r="F13" s="40">
        <v>812</v>
      </c>
      <c r="G13" s="40">
        <f>F13/E13</f>
        <v>0.0008777448443300062</v>
      </c>
      <c r="H13" s="32">
        <v>657</v>
      </c>
      <c r="I13" s="41">
        <v>52552.5</v>
      </c>
      <c r="J13" s="42">
        <v>0</v>
      </c>
      <c r="K13" s="40">
        <v>0</v>
      </c>
      <c r="L13" s="40">
        <v>0</v>
      </c>
      <c r="M13" s="40">
        <v>0</v>
      </c>
      <c r="N13" s="16">
        <v>408406</v>
      </c>
      <c r="O13" s="16">
        <v>407</v>
      </c>
      <c r="P13" s="16">
        <v>0.0009965573473455335</v>
      </c>
      <c r="Q13" s="17">
        <v>328</v>
      </c>
      <c r="R13" s="41">
        <v>0</v>
      </c>
      <c r="S13" s="42">
        <v>0</v>
      </c>
      <c r="T13" s="39">
        <v>0</v>
      </c>
      <c r="U13" s="40">
        <v>1595</v>
      </c>
      <c r="V13" s="39">
        <v>0</v>
      </c>
      <c r="W13" s="16">
        <v>1885040</v>
      </c>
      <c r="X13" s="16">
        <v>1615</v>
      </c>
      <c r="Y13" s="16">
        <v>0</v>
      </c>
      <c r="Z13" s="17">
        <v>1255</v>
      </c>
      <c r="AA13" s="41">
        <v>72572.5</v>
      </c>
      <c r="AB13" s="42">
        <v>0</v>
      </c>
      <c r="AC13" s="40">
        <v>0</v>
      </c>
      <c r="AD13" s="40">
        <v>1705</v>
      </c>
      <c r="AE13" s="40">
        <v>0</v>
      </c>
      <c r="AF13" s="16">
        <v>1556558</v>
      </c>
      <c r="AG13" s="16">
        <v>1707</v>
      </c>
      <c r="AH13" s="16">
        <f>AG13/AF13</f>
        <v>0.0010966504299871897</v>
      </c>
      <c r="AI13" s="17">
        <v>1208</v>
      </c>
      <c r="AJ13" s="41">
        <v>77577.5</v>
      </c>
      <c r="AK13" s="42">
        <v>0</v>
      </c>
      <c r="AL13" s="40">
        <v>0</v>
      </c>
      <c r="AM13" s="40">
        <v>1650</v>
      </c>
      <c r="AN13" s="40">
        <v>0</v>
      </c>
      <c r="AO13" s="16">
        <v>1556558</v>
      </c>
      <c r="AP13" s="16">
        <v>1707</v>
      </c>
      <c r="AQ13" s="16">
        <f>AP13/AO13</f>
        <v>0.0010966504299871897</v>
      </c>
      <c r="AR13" s="17"/>
      <c r="AS13" s="52">
        <v>0</v>
      </c>
      <c r="AT13" s="53">
        <v>75075</v>
      </c>
      <c r="AU13" s="40">
        <v>0</v>
      </c>
      <c r="AV13" s="40">
        <v>0</v>
      </c>
      <c r="AW13" s="40">
        <v>0</v>
      </c>
      <c r="AX13" s="16">
        <v>0</v>
      </c>
      <c r="AY13" s="16">
        <v>0</v>
      </c>
      <c r="AZ13" s="16">
        <v>0</v>
      </c>
      <c r="BA13" s="17"/>
      <c r="BB13" s="41">
        <v>0</v>
      </c>
      <c r="BC13" s="42">
        <v>0</v>
      </c>
      <c r="BD13" s="40"/>
      <c r="BE13" s="40"/>
      <c r="BF13" s="40">
        <f>_xlfn.IFERROR(BE13/BD13,0)</f>
        <v>0</v>
      </c>
      <c r="BG13" s="16"/>
      <c r="BH13" s="16"/>
      <c r="BI13" s="40">
        <f>_xlfn.IFERROR(BH13/BG13,0)</f>
        <v>0</v>
      </c>
      <c r="BJ13" s="49"/>
      <c r="BK13" s="49"/>
      <c r="BL13" s="49"/>
      <c r="BM13" s="17"/>
      <c r="BN13" s="41"/>
      <c r="BO13" s="42"/>
      <c r="BP13" s="54">
        <f>_xlfn.IFERROR(SUMPRODUCT($B13:$BO13*($B$9:$BO$9=$BP$9)*($B$10:$BO$10=BP$10)),0)</f>
        <v>0</v>
      </c>
      <c r="BQ13" s="119">
        <f>_xlfn.SUMIFS($C13:$BP13,$C$10:$BP$10,BQ$10,$B$9:$BO$9,$BP$9)</f>
        <v>6105</v>
      </c>
      <c r="BR13" s="55">
        <f>_xlfn.IFERROR(BQ13/BP13,0)</f>
        <v>0</v>
      </c>
      <c r="BS13" s="54">
        <f>_xlfn.IFERROR(SUMPRODUCT($B13:$BO13*($B$9:$BO$9=$BS$9)*($B$10:$BO$10=BS$10)),0)</f>
        <v>6331660</v>
      </c>
      <c r="BT13" s="54">
        <f>_xlfn.IFERROR(_xlfn.SUMIFS($B13:$BO13,$B$9:$BO$9,$BS$9,$B$10:$BO$10,BT$10),"")</f>
        <v>0</v>
      </c>
      <c r="BU13" s="55">
        <f>_xlfn.IFERROR(BT13/BS13,0)</f>
        <v>0</v>
      </c>
      <c r="BW13" s="18">
        <v>0</v>
      </c>
      <c r="BX13" s="21">
        <v>6105</v>
      </c>
      <c r="BY13" s="22">
        <v>0</v>
      </c>
      <c r="BZ13" s="21">
        <v>6331660</v>
      </c>
      <c r="CA13" s="21">
        <v>6248</v>
      </c>
      <c r="CB13" s="19">
        <v>0.000986787035311435</v>
      </c>
    </row>
    <row r="14" spans="1:80" s="20" customFormat="1" ht="17.25" customHeight="1">
      <c r="A14" s="15" t="s">
        <v>16</v>
      </c>
      <c r="B14" s="39">
        <v>160000</v>
      </c>
      <c r="C14" s="16">
        <v>500</v>
      </c>
      <c r="D14" s="17">
        <f>C14/B14</f>
        <v>0.003125</v>
      </c>
      <c r="E14" s="51">
        <v>160842</v>
      </c>
      <c r="F14" s="40">
        <v>809</v>
      </c>
      <c r="G14" s="40">
        <f>F14/E14</f>
        <v>0.0050297807786523424</v>
      </c>
      <c r="H14" s="32">
        <v>735</v>
      </c>
      <c r="I14" s="41">
        <v>36816</v>
      </c>
      <c r="J14" s="42">
        <v>0</v>
      </c>
      <c r="K14" s="40">
        <v>98000</v>
      </c>
      <c r="L14" s="40">
        <v>304</v>
      </c>
      <c r="M14" s="40">
        <v>0.0031020408163265306</v>
      </c>
      <c r="N14" s="16">
        <v>98069</v>
      </c>
      <c r="O14" s="16">
        <v>996</v>
      </c>
      <c r="P14" s="16">
        <v>0.010156114572392906</v>
      </c>
      <c r="Q14" s="17">
        <v>893</v>
      </c>
      <c r="R14" s="41">
        <v>13876.8</v>
      </c>
      <c r="S14" s="42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17">
        <v>0</v>
      </c>
      <c r="AA14" s="41">
        <v>0</v>
      </c>
      <c r="AB14" s="42">
        <v>0</v>
      </c>
      <c r="AC14" s="40">
        <v>0</v>
      </c>
      <c r="AD14" s="40">
        <v>0</v>
      </c>
      <c r="AE14" s="40">
        <v>0</v>
      </c>
      <c r="AF14" s="16">
        <v>0</v>
      </c>
      <c r="AG14" s="16">
        <v>0</v>
      </c>
      <c r="AH14" s="16">
        <v>0</v>
      </c>
      <c r="AI14" s="17">
        <v>0</v>
      </c>
      <c r="AJ14" s="41">
        <v>0</v>
      </c>
      <c r="AK14" s="42">
        <v>0</v>
      </c>
      <c r="AL14" s="40">
        <v>0</v>
      </c>
      <c r="AM14" s="40">
        <v>0</v>
      </c>
      <c r="AN14" s="40">
        <v>0</v>
      </c>
      <c r="AO14" s="16">
        <v>0</v>
      </c>
      <c r="AP14" s="16">
        <v>0</v>
      </c>
      <c r="AQ14" s="16">
        <v>0</v>
      </c>
      <c r="AR14" s="17"/>
      <c r="AS14" s="52">
        <v>0</v>
      </c>
      <c r="AT14" s="53">
        <v>0</v>
      </c>
      <c r="AU14" s="40">
        <v>0</v>
      </c>
      <c r="AV14" s="40">
        <v>0</v>
      </c>
      <c r="AW14" s="40">
        <v>0</v>
      </c>
      <c r="AX14" s="16">
        <v>0</v>
      </c>
      <c r="AY14" s="16">
        <v>0</v>
      </c>
      <c r="AZ14" s="16">
        <v>0</v>
      </c>
      <c r="BA14" s="17"/>
      <c r="BB14" s="41">
        <v>0</v>
      </c>
      <c r="BC14" s="42">
        <v>0</v>
      </c>
      <c r="BD14" s="40"/>
      <c r="BE14" s="40"/>
      <c r="BF14" s="40">
        <f>_xlfn.IFERROR(BE14/BD14,0)</f>
        <v>0</v>
      </c>
      <c r="BG14" s="16"/>
      <c r="BH14" s="16"/>
      <c r="BI14" s="40">
        <f>_xlfn.IFERROR(BH14/BG14,0)</f>
        <v>0</v>
      </c>
      <c r="BJ14" s="49"/>
      <c r="BK14" s="49"/>
      <c r="BL14" s="49"/>
      <c r="BM14" s="17"/>
      <c r="BN14" s="41"/>
      <c r="BO14" s="42"/>
      <c r="BP14" s="54">
        <f>_xlfn.IFERROR(SUMPRODUCT($B14:$BO14*($B$9:$BO$9=$BP$9)*($B$10:$BO$10=BP$10)),0)</f>
        <v>258000</v>
      </c>
      <c r="BQ14" s="119">
        <f>_xlfn.SUMIFS($C14:$BP14,$C$10:$BP$10,BQ$10,$B$9:$BO$9,$BP$9)</f>
        <v>804</v>
      </c>
      <c r="BR14" s="55">
        <f>_xlfn.IFERROR(BQ14/BP14,0)</f>
        <v>0.003116279069767442</v>
      </c>
      <c r="BS14" s="54">
        <f>_xlfn.IFERROR(SUMPRODUCT($B14:$BO14*($B$9:$BO$9=$BS$9)*($B$10:$BO$10=BS$10)),0)</f>
        <v>258911</v>
      </c>
      <c r="BT14" s="54">
        <f>_xlfn.IFERROR(_xlfn.SUMIFS($B14:$BO14,$B$9:$BO$9,$BS$9,$B$10:$BO$10,BT$10),"")</f>
        <v>0</v>
      </c>
      <c r="BU14" s="55">
        <f>_xlfn.IFERROR(BT14/BS14,0)</f>
        <v>0</v>
      </c>
      <c r="BW14" s="18">
        <v>258000</v>
      </c>
      <c r="BX14" s="21">
        <v>804</v>
      </c>
      <c r="BY14" s="22">
        <v>0.003116279069767442</v>
      </c>
      <c r="BZ14" s="21">
        <v>258911</v>
      </c>
      <c r="CA14" s="21">
        <v>1805</v>
      </c>
      <c r="CB14" s="19">
        <v>0.006971507583687059</v>
      </c>
    </row>
    <row r="15" spans="1:73" ht="15">
      <c r="A15" s="23"/>
      <c r="BP15" s="33"/>
      <c r="BQ15" s="33"/>
      <c r="BR15" s="33"/>
      <c r="BS15" s="33"/>
      <c r="BT15" s="33"/>
      <c r="BU15" s="33"/>
    </row>
    <row r="16" ht="15">
      <c r="A16" s="23"/>
    </row>
    <row r="17" ht="15">
      <c r="A17" s="23"/>
    </row>
    <row r="20" ht="15">
      <c r="M20" s="57"/>
    </row>
    <row r="22" ht="15">
      <c r="K22" s="4"/>
    </row>
    <row r="25" ht="15">
      <c r="BR25" s="56"/>
    </row>
    <row r="26" ht="15">
      <c r="BQ26" s="31"/>
    </row>
    <row r="32" ht="15">
      <c r="L32" s="1"/>
    </row>
  </sheetData>
  <sheetProtection/>
  <mergeCells count="51">
    <mergeCell ref="B8:J8"/>
    <mergeCell ref="K8:S8"/>
    <mergeCell ref="T8:AB8"/>
    <mergeCell ref="AC8:AK8"/>
    <mergeCell ref="AL8:AT8"/>
    <mergeCell ref="AU8:BC8"/>
    <mergeCell ref="BD8:BO8"/>
    <mergeCell ref="BP8:BU8"/>
    <mergeCell ref="BW8:CB8"/>
    <mergeCell ref="B9:D9"/>
    <mergeCell ref="E9:G9"/>
    <mergeCell ref="H9:H10"/>
    <mergeCell ref="I9:I10"/>
    <mergeCell ref="J9:J10"/>
    <mergeCell ref="K9:M9"/>
    <mergeCell ref="N9:P9"/>
    <mergeCell ref="Q9:Q10"/>
    <mergeCell ref="R9:R10"/>
    <mergeCell ref="S9:S10"/>
    <mergeCell ref="T9:V9"/>
    <mergeCell ref="W9:Y9"/>
    <mergeCell ref="Z9:Z10"/>
    <mergeCell ref="AA9:AA10"/>
    <mergeCell ref="AB9:AB10"/>
    <mergeCell ref="AC9:AE9"/>
    <mergeCell ref="AF9:AH9"/>
    <mergeCell ref="AI9:AI10"/>
    <mergeCell ref="AJ9:AJ10"/>
    <mergeCell ref="AK9:AK10"/>
    <mergeCell ref="AL9:AN9"/>
    <mergeCell ref="AO9:AQ9"/>
    <mergeCell ref="AR9:AR10"/>
    <mergeCell ref="AS9:AS10"/>
    <mergeCell ref="AT9:AT10"/>
    <mergeCell ref="BS9:BU9"/>
    <mergeCell ref="AU9:AW9"/>
    <mergeCell ref="AX9:AZ9"/>
    <mergeCell ref="BA9:BA10"/>
    <mergeCell ref="BB9:BB10"/>
    <mergeCell ref="BC9:BC10"/>
    <mergeCell ref="BD9:BF9"/>
    <mergeCell ref="BP7:BU7"/>
    <mergeCell ref="BW7:CB7"/>
    <mergeCell ref="BW9:BY9"/>
    <mergeCell ref="BZ9:CB9"/>
    <mergeCell ref="BP9:BR9"/>
    <mergeCell ref="BG9:BI9"/>
    <mergeCell ref="BJ9:BL9"/>
    <mergeCell ref="BM9:BM10"/>
    <mergeCell ref="BN9:BN10"/>
    <mergeCell ref="BO9:BO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dcterms:created xsi:type="dcterms:W3CDTF">2016-07-03T09:43:16Z</dcterms:created>
  <dcterms:modified xsi:type="dcterms:W3CDTF">2016-07-03T19:46:13Z</dcterms:modified>
  <cp:category/>
  <cp:version/>
  <cp:contentType/>
  <cp:contentStatus/>
</cp:coreProperties>
</file>